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00" windowWidth="7440" windowHeight="7476" tabRatio="536" activeTab="0"/>
  </bookViews>
  <sheets>
    <sheet name="契約の状況（調達）" sheetId="1" r:id="rId1"/>
  </sheets>
  <definedNames>
    <definedName name="_xlnm._FilterDatabase" localSheetId="0" hidden="1">'契約の状況（調達）'!$A$1:$P$203</definedName>
    <definedName name="_xlnm.Print_Area" localSheetId="0">'契約の状況（調達）'!$A$1:$K$203</definedName>
    <definedName name="_xlnm.Print_Titles" localSheetId="0">'契約の状況（調達）'!$1:$1</definedName>
  </definedNames>
  <calcPr fullCalcOnLoad="1"/>
</workbook>
</file>

<file path=xl/sharedStrings.xml><?xml version="1.0" encoding="utf-8"?>
<sst xmlns="http://schemas.openxmlformats.org/spreadsheetml/2006/main" count="1632" uniqueCount="471">
  <si>
    <t>契約金額</t>
  </si>
  <si>
    <t>備　考</t>
  </si>
  <si>
    <t>契約担当官等の氏名並
びにその所属する部局
の名称及び所在地</t>
  </si>
  <si>
    <t>小型双発ヘリコプター</t>
  </si>
  <si>
    <t>サーベイメーター</t>
  </si>
  <si>
    <t>携帯用投光器</t>
  </si>
  <si>
    <t>契約を
締結した日</t>
  </si>
  <si>
    <t>平成15年度に概ね４年を条件として一般競争を行っており仕様の変更もなく引き続き使用可能であるため（会計法29条の３第４項）</t>
  </si>
  <si>
    <t>平成18年度に概ね３年を条件として一般競争を行っており引き続き契約を行うもの（会計法29条の３第４項）</t>
  </si>
  <si>
    <t>平成18年度に概ね４年４ヶ月を条件として一般競争を行っており引き続き契約を行うもの（会計法29条の３第４項）</t>
  </si>
  <si>
    <t>相手方（カナ）</t>
  </si>
  <si>
    <t>予定調達額</t>
  </si>
  <si>
    <t>単価</t>
  </si>
  <si>
    <t>備考２</t>
  </si>
  <si>
    <t>官報掲載料</t>
  </si>
  <si>
    <t>レセプト発行支援システムの賃貸借（内科）</t>
  </si>
  <si>
    <t>ホットライン業務委託</t>
  </si>
  <si>
    <t>庁内ネットワ－ク接続サ－ビス</t>
  </si>
  <si>
    <t>セキュリティポ－タルサイトコンテンツ保守管理</t>
  </si>
  <si>
    <t>犯罪被害者の実態等についての継続的調査研究</t>
  </si>
  <si>
    <t>交通事故統計情報提供等システム用インターネット接続</t>
  </si>
  <si>
    <t>ネットワーク相談対応システム保守</t>
  </si>
  <si>
    <t>電子認証局保守</t>
  </si>
  <si>
    <t>電子認証局システム賃貸借</t>
  </si>
  <si>
    <t>受付システム用プログラムヘルプデスク業務委託</t>
  </si>
  <si>
    <t>霞が関ＷＡＮ用ＬＡＮシステム用機器賃貸借</t>
  </si>
  <si>
    <t>霞が関ＷＡＮサ－ビス</t>
  </si>
  <si>
    <t>複写機の賃貸借及び保守　</t>
  </si>
  <si>
    <t>共同通信ニュースの受信</t>
  </si>
  <si>
    <t>衛星情報用接続サービス</t>
  </si>
  <si>
    <t>霞が関ＷＡＮシステム用インターネット接続サービスの提供</t>
  </si>
  <si>
    <t>ＡＴＭ専用サービス（５０Ｍｂｐｓ）</t>
  </si>
  <si>
    <t>広域イーサネットサービス</t>
  </si>
  <si>
    <t>時事ゼネラルニュースの受信</t>
  </si>
  <si>
    <t>ネットワーク端末装置の保守</t>
  </si>
  <si>
    <t>ビルの賃貸借</t>
  </si>
  <si>
    <t>セキュリティポ－タルサイト用デ－タセンタ－・サ－ビス</t>
  </si>
  <si>
    <t>ワールドワイド電子メールシステム用接続サービス</t>
  </si>
  <si>
    <t>平成２０年度一般乗用旅客自動車運送の提供の請負</t>
  </si>
  <si>
    <t>インターネット・ホームページの保守等</t>
  </si>
  <si>
    <t>人事管理システム賃貸借</t>
  </si>
  <si>
    <t>子どもや女性を守るための匿名通報モデル事業</t>
  </si>
  <si>
    <t>事前旅客情報システム建物賃貸３省庁分担金</t>
  </si>
  <si>
    <t>日刊警察新聞</t>
  </si>
  <si>
    <t>ＣＤ－ＲＯＭの複製及び郵送業務</t>
  </si>
  <si>
    <t>データベース業務用システム賃貸借</t>
  </si>
  <si>
    <t>警察文書伝送システムプログラム関連の保守</t>
  </si>
  <si>
    <t>警察地理情報システムの保守</t>
  </si>
  <si>
    <t>車載照会業務用本部装置の保守</t>
  </si>
  <si>
    <t>警察総合捜査情報システムプログラム</t>
  </si>
  <si>
    <t>事前旅客情報システム遠隔監視３省庁分担金</t>
  </si>
  <si>
    <t>特定文書管理業務用端末装置追加用品賃貸借</t>
  </si>
  <si>
    <t>ワールドワイド電子メールシステムの賃貸借</t>
  </si>
  <si>
    <t>特定文書管理業務用端末装置賃貸借</t>
  </si>
  <si>
    <t>Ｉ－２４／７通信ネットワークシステム（賃貸借）</t>
  </si>
  <si>
    <t>特定文書管理業務用システム機能追加用品及び特定文書管理業務用端末装置賃貸借</t>
  </si>
  <si>
    <t>各種業務用アクセス権管理システム外１点賃貸借</t>
  </si>
  <si>
    <t>相談・苦情処理、ストーカー管理業務用システム賃貸借</t>
  </si>
  <si>
    <t>外国人個人識別情報認証システム賃貸借</t>
  </si>
  <si>
    <t>事前旅客情報システム機器賃貸３省庁分担金</t>
  </si>
  <si>
    <t>電子入札システム外４点賃貸借</t>
  </si>
  <si>
    <t>電子計算機（Ａ系システム）賃貸借</t>
  </si>
  <si>
    <t>全国的情報処理センター用電子計算機賃貸借</t>
  </si>
  <si>
    <t>警察庁広域管制室へのＶＩＣＳ符号情報の提供</t>
  </si>
  <si>
    <t>平成２０年春の叙勲・拝謁（危険業務従事者）に係る業務委託</t>
  </si>
  <si>
    <t>交通事故統計情報提供等システムの保守</t>
  </si>
  <si>
    <t>２４時間コンタクトポイントシステム保守</t>
  </si>
  <si>
    <t>申請・届出システムの保守</t>
  </si>
  <si>
    <t>データベース構築システム賃貸借</t>
  </si>
  <si>
    <t>警察総合捜査情報システム賃貸借</t>
  </si>
  <si>
    <t>警察総合捜査情報システム県本部ディレクトリサ－バ及び端末装置賃貸借</t>
  </si>
  <si>
    <t>マルチレイヤスイッチⅠ外３５点賃貸借料</t>
  </si>
  <si>
    <t>一番町庁舎の昇降機の保守</t>
  </si>
  <si>
    <t>複写機の賃貸借及び保守　外３点</t>
  </si>
  <si>
    <t>複写機の賃貸借及び保守　外１点</t>
  </si>
  <si>
    <t>複写機の賃貸借及び保守　外２点</t>
  </si>
  <si>
    <t>複写機の賃貸借及び保守</t>
  </si>
  <si>
    <t>車載メール指令業務用本部装置の保守</t>
  </si>
  <si>
    <t>照合業務システム増設用品賃貸借</t>
  </si>
  <si>
    <t>ＩＣカード発行管理システムの保守</t>
  </si>
  <si>
    <t>ネットワ－ク監視装置保守</t>
  </si>
  <si>
    <t>インターネットＩＰ接続サービス</t>
  </si>
  <si>
    <t>朝日新聞　外１５点</t>
  </si>
  <si>
    <t>高速演算システム保守</t>
  </si>
  <si>
    <t>ＡＰＲ形警察移動通信システム警察本部設備用制御装置の保守</t>
  </si>
  <si>
    <t>検知ネットワ－クシステム保守</t>
  </si>
  <si>
    <t>ラヂオプレス・ニュース速報受信</t>
  </si>
  <si>
    <t>デジタル音声情報システム</t>
  </si>
  <si>
    <t>平成２０年Ｇ８司法・内務大臣会議開催に伴う業務委託</t>
  </si>
  <si>
    <t>平成２０年Ｇ８司法・内務大臣会議開催に伴う会場借上</t>
  </si>
  <si>
    <t>北海道洞爺湖サミット等警備に伴う広報用ポスター</t>
  </si>
  <si>
    <t>放置駐車違反管理サ－バ用プログラム改修用品（Ⅱ）</t>
  </si>
  <si>
    <t>測位機能ライセンス（４５０セッション）</t>
  </si>
  <si>
    <t>インターネット上のポータルサイトを利用した薬物銃器関連の広報啓発業務</t>
  </si>
  <si>
    <t>捜査用多目的運搬車　外１点</t>
  </si>
  <si>
    <t>人員及び車両輸送一式</t>
  </si>
  <si>
    <t>機動捜査用車</t>
  </si>
  <si>
    <t>各種業務プログラム用共通処理部分改修用品</t>
  </si>
  <si>
    <t>現行日本法規（８５１２～８５８１）追録外１９４点</t>
  </si>
  <si>
    <t>広報啓発用パンフレット「日本の銃器情勢」平成２０年版（日本語版）</t>
  </si>
  <si>
    <t>目で見る非行防止運動ポスター</t>
  </si>
  <si>
    <t>被害者類型別被害者支援教養ビデオの制作</t>
  </si>
  <si>
    <t>基幹ＷＡＮシステム設定変更役務</t>
  </si>
  <si>
    <t>連続用紙（ＲＯＰ用）罫線入外１点</t>
  </si>
  <si>
    <t>車載用監視システム外１点</t>
  </si>
  <si>
    <t>トナーカートリッジ（ＬＰＡ３ＥＴＣ８Ｌ）　外２１点</t>
  </si>
  <si>
    <t>成田国際空港内有料待合室借上</t>
  </si>
  <si>
    <t>出会い系サイト利用犯罪被害防止広報啓発用リーフレット</t>
  </si>
  <si>
    <t>子どもや女性を守るための匿名通報モデル事業広報啓発リーフレット</t>
  </si>
  <si>
    <t>ルートバン型無線車</t>
  </si>
  <si>
    <t>交通取締用四輪車（高速Ⅱ型）</t>
  </si>
  <si>
    <t>通信の安全確保セミナー（情報システムに対する脅威）</t>
  </si>
  <si>
    <t>通信の安全確保セミナー（セキュリティポリシー）</t>
  </si>
  <si>
    <t>パラボラアンテナ（７ＧＨｚ３０－ＳＦＨＲ－４）（２）外２点</t>
  </si>
  <si>
    <t>災害活動用防寒服</t>
  </si>
  <si>
    <t>照合業務システム賃貸借</t>
  </si>
  <si>
    <t>電気の供給</t>
  </si>
  <si>
    <t>電話等応対業務</t>
  </si>
  <si>
    <t>岩下美紀</t>
  </si>
  <si>
    <t>予定調達額は前年度実績額</t>
  </si>
  <si>
    <t>平成２０年警察白書</t>
  </si>
  <si>
    <t>契約の相手方の商号
又は名称及び住所</t>
  </si>
  <si>
    <t>複写機の賃貸借及び保守　外１点</t>
  </si>
  <si>
    <t>日産自動車株式会社
東京都中央区銀座６－１７－１</t>
  </si>
  <si>
    <t>トヨタ自動車株式会社
愛知県豊田市トヨタ町１</t>
  </si>
  <si>
    <t>日本電気株式会社
東京都港区芝５－７－１</t>
  </si>
  <si>
    <t>株式会社日立製作所
東京都江東区新砂１－６－２７</t>
  </si>
  <si>
    <t>株式会社ポータ工業
東京都江東区森下２－５－１２</t>
  </si>
  <si>
    <t>株式会社三幸
東京都千代田区神田富山町１－３</t>
  </si>
  <si>
    <t>東日本電信電話株式会社
東京都新宿区西新宿３－１９－２</t>
  </si>
  <si>
    <t>加賀電子株式会社
東京都文京区本郷２－２－９</t>
  </si>
  <si>
    <t>三菱ＵＦＪリサーチ＆コンサルティング株式会社
東京都港区港南２－１６－４</t>
  </si>
  <si>
    <t>富士テレコム株式会社
東京都板橋区板橋１－５３－２</t>
  </si>
  <si>
    <t>独立行政法人海洋研究開発機構
神奈川県横須賀市夏島町２－１５</t>
  </si>
  <si>
    <t>株式会社ディスコ
東京都文京区後楽２－１５－１</t>
  </si>
  <si>
    <t>エヌ・ティ・ティ・コミュニケーションズ株式会社
東京都港区海岸１－２－２０</t>
  </si>
  <si>
    <t>株式会社エンタメポスト
東京都港区南青山７－１－７</t>
  </si>
  <si>
    <t>兼松株式会社
東京都港区芝浦１－２－１</t>
  </si>
  <si>
    <t>京セラミタジャパン株式会社
東京都中央区日本橋本町１－９－１５</t>
  </si>
  <si>
    <t>株式会社廣済堂
東京都港区芝４－６－１２</t>
  </si>
  <si>
    <t>コニカミノルタビジネスソリューションズ株式会社
東京都中央区日本橋本町１－５－４</t>
  </si>
  <si>
    <t>佐藤産業株式会社
東京都千代田区岩本町２－６－９</t>
  </si>
  <si>
    <t>株式会社第一印刷所東京本部
東京都台東区根岸２－１４－１８</t>
  </si>
  <si>
    <t>竹田印刷株式会社
愛知県名古屋市昭和区白金１－１１－１０</t>
  </si>
  <si>
    <t>株式会社中外
東京都千代田区神田須田町２－５－２</t>
  </si>
  <si>
    <t>帝商株式会社
東京都中央区日本橋２－５－１３</t>
  </si>
  <si>
    <t>株式会社日刊警察新聞社
東京都千代田区平河町２－９－２</t>
  </si>
  <si>
    <t>株式会社日立ビルシステム
東京都千代田区神田美土代町７</t>
  </si>
  <si>
    <t>山菊印刷株式会社
名古屋市千種区千種３－３３－１１</t>
  </si>
  <si>
    <t>理科研株式会社
千葉県柏市若柴１９７－１７</t>
  </si>
  <si>
    <t>財団法人インターネット協会
東京都港区新橋３－４－５</t>
  </si>
  <si>
    <t>財団法人ラヂオプレス
東京都新宿区若松町３３－８　アール・ビル新宿</t>
  </si>
  <si>
    <t>アルフレッサ株式会社
東京都文京区水道１－７－９</t>
  </si>
  <si>
    <t>インターナショナル・ネットワーク・セキュリティ株式会社
東京都新宿区新宿１－１６－１０</t>
  </si>
  <si>
    <t>株式会社インタ－ネットイニシアティブ
東京都千代田区神田神保町１－１０５</t>
  </si>
  <si>
    <t>株式会社インテージ
東京都千代田区神田練堀町３</t>
  </si>
  <si>
    <t>株式会社エヌ・ティ・ティ・データ
東京都江東区豊洲３－３－９</t>
  </si>
  <si>
    <t>株式会社エヌ・ティ・ティ・データ
東京都江東区豊洲３－３－９
ＮＴＴファイナンス株式会社
東京都港区芝浦１－２－１</t>
  </si>
  <si>
    <t>エヌ・ティ・ティ番号情報株式会社
東京都港区虎ノ門３－８－８</t>
  </si>
  <si>
    <t>ＮＥＣネクサソリューションズ株式会社
東京都港区三田１－４－２８</t>
  </si>
  <si>
    <t>キーウェアソリューションズ株式会社　
東京都新宿区新宿３－１－１３
ＮＥＣリース株式会社
東京都港区芝５－２９－１１</t>
  </si>
  <si>
    <t>株式会社キノックス
東京都新宿区西早稲田３―３１―１１―５０６</t>
  </si>
  <si>
    <t>株式会社ぎょうせい
東京都杉並区荻窪４－３０－１６</t>
  </si>
  <si>
    <t>社団法人行政情報システム研究所
東京都千代田区日比谷公園１－３　　　　　　　　　　　　　　　　　　　　　　　　　　　　　　　　</t>
  </si>
  <si>
    <t>社団法人共同通信社
東京都港区東新橋１－７－１</t>
  </si>
  <si>
    <t>ＫＤＤＩ株式会社
東京都新宿区西新宿２－３－２</t>
  </si>
  <si>
    <t>独立行政法人国立印刷局
東京都港区虎ノ門２－２－４</t>
  </si>
  <si>
    <t>個人</t>
  </si>
  <si>
    <t>株式会社コングレ
東京都千代田区麹町５－１</t>
  </si>
  <si>
    <t>株式会社時事通信社
東京都中央区銀座５－１５－８</t>
  </si>
  <si>
    <t>財団法人自動車検査登録情報協会
東京都中央区入船３－７－２</t>
  </si>
  <si>
    <t>新日鐵ソリューションズ株式会社
東京都中央区新川２－２０－１５</t>
  </si>
  <si>
    <t>住友不動産株式会社
東京都新宿区西新宿２－４－１</t>
  </si>
  <si>
    <t>セコムトラストシステムズ株式会社
東京都渋谷区神宮前１－５－１</t>
  </si>
  <si>
    <t>社団法人全国軽自動車協会連合会
東京都港区芝大門１－１－３０</t>
  </si>
  <si>
    <t>株式会社ゼンリン
東京都千代田区西神田１－１－１</t>
  </si>
  <si>
    <t>ソフトバンクテレコム株式会社
東京都港区東新橋１－９－１</t>
  </si>
  <si>
    <t>チェッカーキャブ無線協同組合
東京都中央区銀座８－１１－１</t>
  </si>
  <si>
    <t>東京電力株式会社
東京都杉並区南荻窪４－４０－１１</t>
  </si>
  <si>
    <t>東京都個人タクシー協同組合
東京都中野区弥生町５－６－６</t>
  </si>
  <si>
    <t>東芝ソリューション株式会社
東京都港区芝浦１－１－１
東芝ファイナンス株式会社
東京都中央区銀座５－２－１</t>
  </si>
  <si>
    <t>特定非営利活動法人　日本ガーディアン・エンジェルス
東京都中央区新川１－２９－１３</t>
  </si>
  <si>
    <t>成田国際空港株式会社
千葉県成田市古込字古込１－１</t>
  </si>
  <si>
    <t>日個連東京都営業協同組合
東京都豊島区巣鴨１－９－１</t>
  </si>
  <si>
    <t>日経メディアマ－ケティング株式会社
東京都千代田区大手町１－９－５</t>
  </si>
  <si>
    <t>日本通運株式会社
東京都港区東新橋１－９－３</t>
  </si>
  <si>
    <t>日本電気株式会社
東京都港区芝５－７－１
ＮＥＣリース株式会社
東京都港区芝５－２９－１１</t>
  </si>
  <si>
    <t>日本電気株式会社
東京都港区芝５－７－１
日本電子計算機株式会社
東京都千代田区丸の内３－４－１</t>
  </si>
  <si>
    <t>日本電業工作株式会社
東京都千代田区九段南４－７－１５</t>
  </si>
  <si>
    <t>日本電子計算機株式会社
東京都千代田区丸の内３－４－１</t>
  </si>
  <si>
    <t>財団法人日本道路交通情報センター
東京都千代田区飯田橋１丁目５－１０</t>
  </si>
  <si>
    <t>日本ユニシス・サプライ株式会社
東京都世田谷区桜新町２－１９－５</t>
  </si>
  <si>
    <t>株式会社日本レクリェーションセンター
東京都豊島区東池袋１－４７－３</t>
  </si>
  <si>
    <t>パナソニックシステムソリューションズジャパン株式会社
東京都新宿区新宿５－１５－５</t>
  </si>
  <si>
    <t>株式会社日立製作所
東京都江東区新砂１－６－２７
日立キャピタル株式会社　
京都港区西新橋２－１５－１２</t>
  </si>
  <si>
    <t>富士重工業株式会社
東京都新宿区西新宿１－７－２</t>
  </si>
  <si>
    <t>富士ゼロックス株式会社
東京都港区六本木３－１－１</t>
  </si>
  <si>
    <t>富士通株式会社
東京都港区東新橋１－５－２</t>
  </si>
  <si>
    <t>富士通エフ・アイ・ピー株式会社
東京都港区芝浦１－２－１
センチュリー・リーシング・システム株式会社
東京都港区浜松町２－４－１</t>
  </si>
  <si>
    <t>株式会社富士通ビジネスシステム
東京都文京区後楽１－７－２７</t>
  </si>
  <si>
    <t>フリ－ビット株式会社
東京都渋谷区円山町３－６</t>
  </si>
  <si>
    <t>丸の内新聞事業協同組合
東京都千代田区内幸町１－７－１０</t>
  </si>
  <si>
    <t>株式会社三田ホールディング
東京都目黒区三田１－４－１</t>
  </si>
  <si>
    <t>三菱スペ－ス・ソフトウェア株式会社
東京都港区浜松町２－４－１</t>
  </si>
  <si>
    <t>三菱電機株式会社
東京都千代田区丸の内２－７－３</t>
  </si>
  <si>
    <t>視野と安全運転に関する調査研究</t>
  </si>
  <si>
    <t>「飲酒運転根絶シンポジウム」開催に伴う業務委託</t>
  </si>
  <si>
    <t>飲酒運転の危険性を認識させるための交通安全教育用DVDの制作</t>
  </si>
  <si>
    <t>プロファイル信号制御効果測定</t>
  </si>
  <si>
    <t>広域交通管制システム等の最適化のための調査研究</t>
  </si>
  <si>
    <t>規制速度決定の在り方に関する調査研究</t>
  </si>
  <si>
    <t>常習飲酒運転者に講ずべき安全対策に関する調査研究</t>
  </si>
  <si>
    <t>平成１９年度交通安全施設の効果測定</t>
  </si>
  <si>
    <t>株式会社タイム・エージェント
東京都渋谷区円山町６－８</t>
  </si>
  <si>
    <t>株式会社オリコム
東京都港区東新橋１－５－２</t>
  </si>
  <si>
    <t>テレビ朝日映像株式会社
東京都港区六本木１－１－１</t>
  </si>
  <si>
    <t>株式会社日本能率協会総合研究所
東京都港区芝公園３－１－２２</t>
  </si>
  <si>
    <t>住友電気工業株式会社
東京都港区元赤坂１－３－１２</t>
  </si>
  <si>
    <t>株式会社アーバントラフィックエンジニアリング
東京都新宿区四谷１－２０</t>
  </si>
  <si>
    <t>株式会社長大
東京都北区東田端２－１－３</t>
  </si>
  <si>
    <t>ゼロックス電子印刷機の保守及び消耗品の供給</t>
  </si>
  <si>
    <t>リコ－電子印刷機の保守及び消耗品の供給</t>
  </si>
  <si>
    <t>軽自動車検査情報の提供</t>
  </si>
  <si>
    <t>自動車登録情報資料の作成</t>
  </si>
  <si>
    <t xml:space="preserve">警察庁長官官房会計課理事官
藤本　隆史
警察庁
東京都千代田区霞が関２－１－２
</t>
  </si>
  <si>
    <t>複数
単価</t>
  </si>
  <si>
    <t>支出済額</t>
  </si>
  <si>
    <t>電子複写機等の賃貸借及び電子複写機の保守</t>
  </si>
  <si>
    <t>キャノンマーケティングジャパン株式会社
東京都港区港南２－１６－６</t>
  </si>
  <si>
    <t>木村淳子</t>
  </si>
  <si>
    <t>ＥＴＣコーポレートカード利用料金</t>
  </si>
  <si>
    <t>株式会社リコー
東京都中央区銀座８－１３－１</t>
  </si>
  <si>
    <t>閉域網通信回線</t>
  </si>
  <si>
    <t>二ホンホウソウキョウカイ</t>
  </si>
  <si>
    <t>ＮＨＫ放送受信料平成２０年度分</t>
  </si>
  <si>
    <t>オウム真理教に対する破産申立事件に係る記録等を分類・整理した資料の作成</t>
  </si>
  <si>
    <t>阿倍法律事務所
東京都港区西新橋１－２１－８弁護士ビル５０１</t>
  </si>
  <si>
    <t>ジドウシャケンサトウロクジョウホウキョウカイ</t>
  </si>
  <si>
    <t>アルフレッサ</t>
  </si>
  <si>
    <t>キョウセラミタジャパン</t>
  </si>
  <si>
    <t>コニカミノルタビジネスソリューションズ</t>
  </si>
  <si>
    <t>コングレ</t>
  </si>
  <si>
    <t>サトウサンギョウ</t>
  </si>
  <si>
    <t>通信用作業衣（上衣）男子　外３点</t>
  </si>
  <si>
    <t>ジジツウシンシャ</t>
  </si>
  <si>
    <t>シンニッテツソリューションズ</t>
  </si>
  <si>
    <t>スミトモデンキコウギョウ</t>
  </si>
  <si>
    <t>スミトモフドウサン</t>
  </si>
  <si>
    <t>セコムトラストシステムズ</t>
  </si>
  <si>
    <t>ゼンコクカルジドウシャキョウカイレンゴウカイ</t>
  </si>
  <si>
    <t>ゼンリン</t>
  </si>
  <si>
    <t>ソフトバンクテレコム</t>
  </si>
  <si>
    <t>私服用ワゴン型無線車（２０００ｃｃ級）外３点</t>
  </si>
  <si>
    <t>フジゼロックス</t>
  </si>
  <si>
    <t>フジツウエフ・アイ・ピー</t>
  </si>
  <si>
    <t>フジツウビジネスシステム</t>
  </si>
  <si>
    <t>ＥＴカートリッジ　ＥＰＳＯＮ　ＬＰＡ３ＥＴＣ１３Ｌ　外９点</t>
  </si>
  <si>
    <t>フジテレコム</t>
  </si>
  <si>
    <t>フリ－ビット</t>
  </si>
  <si>
    <t>日本電気株式会社
東京都港区芝５－７－１</t>
  </si>
  <si>
    <t>警察文書伝送システムプログラム関連の保守（切り分け作業）</t>
  </si>
  <si>
    <t>ＥＰカートリッジ</t>
  </si>
  <si>
    <t>山崎産業株式会社
岡山県倉敷市児島下の町９－２－２５</t>
  </si>
  <si>
    <t>通信用作業衣（上衣）男子外９点</t>
  </si>
  <si>
    <t>郵便事業株式会社
東京都台東区蔵前１－３－２５</t>
  </si>
  <si>
    <t>後納郵便料金</t>
  </si>
  <si>
    <t>本田技研株式会社
埼玉県和光市本町８－１</t>
  </si>
  <si>
    <t>車両整備等</t>
  </si>
  <si>
    <t>自動車安全運転センター
東京都千代田区二番町３</t>
  </si>
  <si>
    <t>会場借上等</t>
  </si>
  <si>
    <t>株式会社社会システム研究所
東京都渋谷区東１－２６－３０</t>
  </si>
  <si>
    <t>路上短時間駐車区間の整備指針作成</t>
  </si>
  <si>
    <t>運転者管理マスタファイルの再編成に関する技術支援</t>
  </si>
  <si>
    <t>財団法人日本武道館
東京都千代田区北の丸公園２－３</t>
  </si>
  <si>
    <t>平成２０年度「全国警察柔道・剣道大会」に係る会場等借上</t>
  </si>
  <si>
    <t>ＥＴカートリッジＥＰＳＯＮＬＰＡ３ＥＴＣ１３Ｌ外９点</t>
  </si>
  <si>
    <t>株式会社オリエンタルコンサルタンツ
東京都渋谷区南平台町１６－２８</t>
  </si>
  <si>
    <t>路車間通信を活用した安全運転支援システムのモデル事業効果測定</t>
  </si>
  <si>
    <t>静和堂竹内印刷株式会社
東京都渋谷区代々木３－３９－４</t>
  </si>
  <si>
    <t>特別手配用ポスター</t>
  </si>
  <si>
    <t>犯罪統計原票刑法犯認知情報票（乗り物盗以外）外１０点</t>
  </si>
  <si>
    <t>現行日本法規（８５８２～８６５９）追録外３８２点</t>
  </si>
  <si>
    <t>株式会社三菱総合研究所
東京都千代田区大手町２－３－６</t>
  </si>
  <si>
    <t>不正輸出取締りに関する調査研究</t>
  </si>
  <si>
    <t>警察情報共有システムの行政文書管理機能に係る作業</t>
  </si>
  <si>
    <t>指令通信装置改修用品４３Ｂ</t>
  </si>
  <si>
    <t>株式会社文化工房
東京都港区六本木５－１０－３１</t>
  </si>
  <si>
    <t>非行防止教室用規範意識醸成ＤＶＤ</t>
  </si>
  <si>
    <t>冷却遠心機</t>
  </si>
  <si>
    <t>株式会社リガク
東京都渋谷区千駄ヶ谷４－１４－４</t>
  </si>
  <si>
    <t>Ｘ線回折装置</t>
  </si>
  <si>
    <t>株式会社ディスコ
東京都文京区後楽２－１５－１</t>
  </si>
  <si>
    <t>就職情報誌への都道府県警察採用募集広告掲載</t>
  </si>
  <si>
    <t>指令通信装置改修用品４４</t>
  </si>
  <si>
    <t>民事介入暴力対策啓発ビデオの制作</t>
  </si>
  <si>
    <t>株式会社インフォマティクス
神奈川県川崎市幸区大宮１３１０</t>
  </si>
  <si>
    <t>電話番号検索ソフト</t>
  </si>
  <si>
    <t>電子計算機（Ｂ系システム）</t>
  </si>
  <si>
    <t>Ａ系システム用オンライン制御プログラム追加用品（Ⅲ）</t>
  </si>
  <si>
    <t>ソニックガード株式会社
神奈川県横浜市鶴見区鶴見中央２－８－２５</t>
  </si>
  <si>
    <t>住民保護・捜査支援資機材</t>
  </si>
  <si>
    <t>全国版新聞への都道府県警察採用募集広告掲載</t>
  </si>
  <si>
    <t>ＥＴカートリッジ等（ＥＰＳＯＮ製）１５品目</t>
  </si>
  <si>
    <t>ヘリコプター位置情報表示装置地図データ</t>
  </si>
  <si>
    <t>フリービット株式会社
東京都渋谷区円山町３－６</t>
  </si>
  <si>
    <t>株式会社キーエンス
大阪府大阪市東淀川区東中島１－３－１４</t>
  </si>
  <si>
    <t>ＡＰＲ形移動用無線機（ＡＰＲ－ＭＬ１）（１０）外１点</t>
  </si>
  <si>
    <t>オンライン端末装置賃貸借</t>
  </si>
  <si>
    <t xml:space="preserve">株式会社日立製作所                                 東京都江東区新砂１－６－２７
日立キャピタル株式会社                                 東京都港区西新橋２－１５－１２    </t>
  </si>
  <si>
    <t>霞が関ＷＡＮ用ＬＡＮシステム機器賃貸借</t>
  </si>
  <si>
    <t>霞が関ＷＡＮ用ＬＡＮシステム追加用品賃貸借</t>
  </si>
  <si>
    <t>インフォマティクス</t>
  </si>
  <si>
    <t>警察総合捜査情報システム用住宅地図データ賃貸借</t>
  </si>
  <si>
    <t>アーバントラフィックエンジニアリング</t>
  </si>
  <si>
    <t>アベホウリツジムショ</t>
  </si>
  <si>
    <t>インターナショナル・ネットワーク・セキュリティ</t>
  </si>
  <si>
    <t>インターネットキョウカイ</t>
  </si>
  <si>
    <t>インタ－ネットイニシアティブ</t>
  </si>
  <si>
    <t>インテージ</t>
  </si>
  <si>
    <t>エヌ・ティ・ティ・コミュニケーションズ</t>
  </si>
  <si>
    <t>エヌ・ティ・ティ・データ</t>
  </si>
  <si>
    <t>警察庁認証局の廃止に伴う作業</t>
  </si>
  <si>
    <t>エヌ・ティ・ティバンゴウジョウホウ</t>
  </si>
  <si>
    <t>エヌイーシーネクサソリューションズ</t>
  </si>
  <si>
    <t>エンタメポスト</t>
  </si>
  <si>
    <t>オリコム</t>
  </si>
  <si>
    <t>カイヨウケンキュウカイハツキコウ</t>
  </si>
  <si>
    <t>潜水技術訓練の受講</t>
  </si>
  <si>
    <t>カガデンシ</t>
  </si>
  <si>
    <t>鑑定用足跡重合フィルム作成装置</t>
  </si>
  <si>
    <t>カガデンシ</t>
  </si>
  <si>
    <t>カネマツ</t>
  </si>
  <si>
    <t xml:space="preserve">キーウェアソリューションズ </t>
  </si>
  <si>
    <t>キノックス</t>
  </si>
  <si>
    <t>キャノンマーケティングジャパン</t>
  </si>
  <si>
    <t>ギョウセイ</t>
  </si>
  <si>
    <t>ギョウセイジョウホウシステムケンキュウショ</t>
  </si>
  <si>
    <t>キョウセラミタジャパン</t>
  </si>
  <si>
    <t>キョウドウツウシンシャ</t>
  </si>
  <si>
    <t>ケイディディアイ</t>
  </si>
  <si>
    <t>ＫＤＤＩ株式会社
東京都新宿区西新宿２－３－２</t>
  </si>
  <si>
    <t>コウサイドウ</t>
  </si>
  <si>
    <t>コクリツインサツキョク</t>
  </si>
  <si>
    <t>コジン</t>
  </si>
  <si>
    <t>サンコウ</t>
  </si>
  <si>
    <t>シュトコウソクドウロ</t>
  </si>
  <si>
    <t>ダイイチインサツショトウキョウホンブ</t>
  </si>
  <si>
    <t>タイム・エージェント</t>
  </si>
  <si>
    <t>タケダインサツ</t>
  </si>
  <si>
    <t>チェッカーキャブムセンキョウドウクミアイ</t>
  </si>
  <si>
    <t>チュウガイ</t>
  </si>
  <si>
    <t>チョウダイ</t>
  </si>
  <si>
    <t>テイショウ</t>
  </si>
  <si>
    <t>ディスコ</t>
  </si>
  <si>
    <t>民間企業主催の採用説明会への参加等</t>
  </si>
  <si>
    <t>テレビアサヒエイゾウ</t>
  </si>
  <si>
    <t>トウキョウデンリョク</t>
  </si>
  <si>
    <t>トウキョウトコジンタクシーキョウドウクミアイ</t>
  </si>
  <si>
    <t>トウシバソリューション</t>
  </si>
  <si>
    <t>ドーン</t>
  </si>
  <si>
    <t>Ｇｅｏ　Ｂａｓｅ９ライセンス</t>
  </si>
  <si>
    <t xml:space="preserve">トクテイヒエイリカツドウホウジン　ニホンガーディアン・エンジェルス
</t>
  </si>
  <si>
    <t>トヨタジドウシャ</t>
  </si>
  <si>
    <t>私服用セダン型無線車（１８００ｃｃ級）</t>
  </si>
  <si>
    <t>要点監視車　外１点</t>
  </si>
  <si>
    <t>ナリタコクサイクウコウ</t>
  </si>
  <si>
    <t>ニチコレントウキョウトエイギョウキョウドウクミアイ</t>
  </si>
  <si>
    <t>ニッカンケイサツシンブンシャ</t>
  </si>
  <si>
    <t>ニッケイメディアマ－ケティング</t>
  </si>
  <si>
    <t>マルチメディア型情報サ－ビス「日経テレコン２１」の提供</t>
  </si>
  <si>
    <t>ニッサンジドウシャ</t>
  </si>
  <si>
    <t>ニッサンジドウシャ</t>
  </si>
  <si>
    <t>ニホンツウウン</t>
  </si>
  <si>
    <t>ニホンデンキ</t>
  </si>
  <si>
    <t>電子入札システム用プログラム改修用品（Ⅱ）</t>
  </si>
  <si>
    <t>Ａ系システム用オンライン制御プログラム追加用品（Ⅱ）外１点</t>
  </si>
  <si>
    <t>ニホンデンキ</t>
  </si>
  <si>
    <t>Ａ系システム用オンライン制御プログラム追加用品（Ⅰ）</t>
  </si>
  <si>
    <t>ニホンデンキ</t>
  </si>
  <si>
    <t>警察文書伝送システム用プログラム（ＤＭ装置Ｂ用伝送制御プログラム）（１）外５点</t>
  </si>
  <si>
    <t>オンライン端末装置（１）外３点</t>
  </si>
  <si>
    <t>ニホンデンギョウコウサク</t>
  </si>
  <si>
    <t>ニホンデンシケイサンキ</t>
  </si>
  <si>
    <t>ニホンドウロコウツウジョウホウセンター</t>
  </si>
  <si>
    <t>ニホンノウリツキョウカイソウゴウケンキュウジョ</t>
  </si>
  <si>
    <t>ニホンユニシス・サプライ</t>
  </si>
  <si>
    <t>ニホンレクリェーションセンター</t>
  </si>
  <si>
    <t>パナソニックシステムソリューションズジャパン</t>
  </si>
  <si>
    <t>ヒガシニホンデンシンデンワ</t>
  </si>
  <si>
    <t>ヒタチセイサクショ</t>
  </si>
  <si>
    <t>捜査系統合サーバシステム環境構築作業</t>
  </si>
  <si>
    <t>指令通信装置改修用品４３Ｂ</t>
  </si>
  <si>
    <t>証拠品管理システム</t>
  </si>
  <si>
    <t>ヒタチビルシステム</t>
  </si>
  <si>
    <t>フジジュウコウギョウ</t>
  </si>
  <si>
    <t>フジゼロックス</t>
  </si>
  <si>
    <t>フジツウ</t>
  </si>
  <si>
    <t>交通規制管理システム用管理端末　１式</t>
  </si>
  <si>
    <t>ポータコウギョウ</t>
  </si>
  <si>
    <t>マルノウチシンブンジギョウキョウドウクミアイ</t>
  </si>
  <si>
    <t>ミタホールディング</t>
  </si>
  <si>
    <t>ミツビシＵＦＪリサーチ＆コンサルティング</t>
  </si>
  <si>
    <t>「特殊開錠用具の所持の禁止等に関する法律」の改正要否の検討に係る調査研究</t>
  </si>
  <si>
    <t>ミツビシスペ－ス・ソフトウェア</t>
  </si>
  <si>
    <t>ミツビシデンキ</t>
  </si>
  <si>
    <t>ヤマギクインサツ</t>
  </si>
  <si>
    <t>ラヂオプレス</t>
  </si>
  <si>
    <t>リコ－</t>
  </si>
  <si>
    <t>リコ－</t>
  </si>
  <si>
    <t>ヒタチセイサクショ</t>
  </si>
  <si>
    <t>ＮＥＣフィールディング株式会社
東京都港区芝大門２－５－５</t>
  </si>
  <si>
    <t>エヌイーシーフィールディング</t>
  </si>
  <si>
    <t>リカケン</t>
  </si>
  <si>
    <t>フジテレコム</t>
  </si>
  <si>
    <t>ヤマサキサンギョウ</t>
  </si>
  <si>
    <t>ディスコ</t>
  </si>
  <si>
    <t>セイワドウタケウチインサツ</t>
  </si>
  <si>
    <t>ユウビンジギョウ</t>
  </si>
  <si>
    <t>ホンダギケン</t>
  </si>
  <si>
    <t>ジドウシャアンゼンウンテンセンター</t>
  </si>
  <si>
    <t>フジゼロックス</t>
  </si>
  <si>
    <t>コニカミノルタビジネスソリューションズ</t>
  </si>
  <si>
    <t>システムケンキュウショ</t>
  </si>
  <si>
    <t>ニホンブドウカン</t>
  </si>
  <si>
    <t>オリエンタルコンサルタンツ</t>
  </si>
  <si>
    <t>山菊印刷株式会社
名古屋市千種区千種３－３３－１１</t>
  </si>
  <si>
    <t>ヤマギクインサツ</t>
  </si>
  <si>
    <t>ギョウセイ</t>
  </si>
  <si>
    <t>ミツビシソウゴウケンキュウショ</t>
  </si>
  <si>
    <t>フジツウ</t>
  </si>
  <si>
    <t>ブンカコウボウ</t>
  </si>
  <si>
    <t>リガク</t>
  </si>
  <si>
    <t>株式会社キノックス
東京都新宿区西早稲田３―３１―１１―５０６</t>
  </si>
  <si>
    <t>キノックス</t>
  </si>
  <si>
    <t>ニホンデンシケイサンキ</t>
  </si>
  <si>
    <t>ソニックガード</t>
  </si>
  <si>
    <t>ミツビシデンキ</t>
  </si>
  <si>
    <t>フリ－ビット</t>
  </si>
  <si>
    <t>インターネットＩＰ接続サービス</t>
  </si>
  <si>
    <t>キーエンス</t>
  </si>
  <si>
    <t>デジタルマイクロスコープ</t>
  </si>
  <si>
    <t>ニホンデンキ</t>
  </si>
  <si>
    <t>ミツビシデンキ</t>
  </si>
  <si>
    <t>ヒタチセイサクショ</t>
  </si>
  <si>
    <t>即時処理用データ端末装置Ⅱ（１）外１点賃貸借</t>
  </si>
  <si>
    <t>会議電話装置（１）外２点</t>
  </si>
  <si>
    <t>再度の入札をしても落札者がいなかったため（予算決算及び会計令第99条の２）</t>
  </si>
  <si>
    <t>供給者によってのみ供給されることが可能であり、他に合理的な代替となるサ－ビスがないため（会計法29条の３第４項）</t>
  </si>
  <si>
    <t>公募を実施した結果、業務の履行可能な者が１者であって、その者との契約であり競争を許さないため（会計法第29条の３第４項）</t>
  </si>
  <si>
    <t>著作権等の排他的権利の保護との関連を有するもの（会計法29条の３第４項）</t>
  </si>
  <si>
    <t>企画競争によって選定された業者であるため（会計法第29条の３第４項）</t>
  </si>
  <si>
    <t>平成19年度に概ね３年を条件として一般競争を行っており引き続き契約を行うもの（会計法29条の３第４項）</t>
  </si>
  <si>
    <t>平成18年度に概ね1年９ヶ月を条件として一般競争を行っており引き続き契約を行うもの（会計法29条の３第４項）</t>
  </si>
  <si>
    <t>平成19年度に概ね１年を条件として一般競争を行っており引き続き契約を行うもの（会計法29条の３第４項）</t>
  </si>
  <si>
    <t>公募を行い、申込みのあった要件を満たす全ての者と契約を締結するものであるため、契約相手方の選定を許さないことから（会計法第29条の３第４項）</t>
  </si>
  <si>
    <t>平成17年度に概ね４年を条件として一般競争を行っており引き続き契約を行うもの（会計法29条の３第４項）</t>
  </si>
  <si>
    <t>複写機外３点の賃貸借及び保守</t>
  </si>
  <si>
    <t>複写機外１点の賃貸借及び保守</t>
  </si>
  <si>
    <t>複写機の賃貸借及び保守</t>
  </si>
  <si>
    <t>予定価格</t>
  </si>
  <si>
    <t>随意契約にすることとした
会計法令の根拠条文及び理由
（企画競争又は公募）</t>
  </si>
  <si>
    <t>－</t>
  </si>
  <si>
    <t>落札率</t>
  </si>
  <si>
    <t>再就職の
役員の数</t>
  </si>
  <si>
    <t>首都高速道路株式会社
東京都千代田区霞が関１－４－１</t>
  </si>
  <si>
    <t>株式会社ドーン
兵庫県神戸市中央区磯上通２－２－２１</t>
  </si>
  <si>
    <t>日本放送協会
東京都渋谷区神南２－２－１</t>
  </si>
  <si>
    <t>物品役務等の名称及び数量</t>
  </si>
  <si>
    <t>庁内ネットワ－ク接続サ－ビス</t>
  </si>
  <si>
    <t>警察庁広域管制室へのＶＩＣＳ符号情報の提供</t>
  </si>
  <si>
    <t>財団法人日本道路交通情報センター
東京都千代田区飯田橋１－５－１０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</si>
</sst>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0"/>
    <numFmt numFmtId="179" formatCode="#,##0.0000"/>
    <numFmt numFmtId="180" formatCode="#,##0.0000;[Red]\-#,##0.0000"/>
    <numFmt numFmtId="181" formatCode="#,##0.000000;[Red]\-#,##0.000000"/>
  </numFmts>
  <fonts count="42">
    <font>
      <sz val="11"/>
      <name val="ＭＳ Ｐゴシック"/>
      <family val="3"/>
    </font>
    <font>
      <sz val="11"/>
      <color indexed="8"/>
      <name val="ＭＳ Ｐゴシック"/>
      <family val="3"/>
    </font>
    <font>
      <sz val="6"/>
      <name val="ＭＳ Ｐゴシック"/>
      <family val="3"/>
    </font>
    <font>
      <sz val="9"/>
      <name val="ＭＳ Ｐゴシック"/>
      <family val="3"/>
    </font>
    <font>
      <sz val="6"/>
      <name val="ＪＳ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65">
    <xf numFmtId="0" fontId="0" fillId="0" borderId="0" xfId="0" applyAlignment="1">
      <alignment/>
    </xf>
    <xf numFmtId="38" fontId="3" fillId="0" borderId="0" xfId="48" applyFont="1" applyFill="1" applyBorder="1" applyAlignment="1" applyProtection="1">
      <alignment horizontal="right" vertical="center"/>
      <protection locked="0"/>
    </xf>
    <xf numFmtId="0" fontId="3" fillId="0" borderId="0" xfId="60" applyFont="1" applyFill="1" applyBorder="1" applyAlignment="1">
      <alignment vertical="center" wrapText="1"/>
      <protection/>
    </xf>
    <xf numFmtId="0" fontId="3" fillId="0" borderId="0" xfId="0" applyFont="1" applyFill="1" applyBorder="1" applyAlignment="1" applyProtection="1">
      <alignment vertical="center"/>
      <protection locked="0"/>
    </xf>
    <xf numFmtId="0" fontId="3" fillId="0" borderId="0" xfId="61" applyFont="1" applyFill="1" applyBorder="1" applyAlignment="1">
      <alignment horizontal="center" vertical="center" wrapText="1"/>
      <protection/>
    </xf>
    <xf numFmtId="38" fontId="3" fillId="0" borderId="0" xfId="48" applyFont="1" applyFill="1" applyBorder="1" applyAlignment="1">
      <alignment horizontal="center" vertical="center" wrapText="1"/>
    </xf>
    <xf numFmtId="0" fontId="3" fillId="0" borderId="0" xfId="61" applyFont="1" applyFill="1" applyBorder="1" applyAlignment="1">
      <alignment vertical="center"/>
      <protection/>
    </xf>
    <xf numFmtId="0" fontId="3" fillId="0" borderId="0" xfId="61" applyFont="1" applyFill="1" applyBorder="1" applyAlignment="1">
      <alignment horizontal="right" vertical="center"/>
      <protection/>
    </xf>
    <xf numFmtId="38" fontId="3" fillId="0" borderId="0" xfId="48" applyFont="1" applyFill="1" applyBorder="1" applyAlignment="1">
      <alignment vertical="center" wrapText="1"/>
    </xf>
    <xf numFmtId="0" fontId="3" fillId="0" borderId="0" xfId="61" applyFont="1" applyFill="1" applyBorder="1" applyAlignment="1">
      <alignment horizontal="left" vertical="center" wrapText="1"/>
      <protection/>
    </xf>
    <xf numFmtId="0" fontId="3" fillId="0" borderId="0" xfId="61" applyFont="1" applyFill="1" applyBorder="1" applyAlignment="1">
      <alignment horizontal="right" vertical="center" wrapText="1"/>
      <protection/>
    </xf>
    <xf numFmtId="38" fontId="3" fillId="0" borderId="0" xfId="48" applyFont="1" applyFill="1" applyBorder="1" applyAlignment="1">
      <alignment horizontal="right" vertical="center" wrapText="1"/>
    </xf>
    <xf numFmtId="38" fontId="3" fillId="0" borderId="0" xfId="48" applyFont="1" applyFill="1" applyBorder="1" applyAlignment="1" applyProtection="1">
      <alignment vertical="center" wrapText="1"/>
      <protection locked="0"/>
    </xf>
    <xf numFmtId="3" fontId="3" fillId="0" borderId="0" xfId="61" applyNumberFormat="1" applyFont="1" applyFill="1" applyBorder="1" applyAlignment="1">
      <alignment horizontal="right" vertical="center"/>
      <protection/>
    </xf>
    <xf numFmtId="38" fontId="3" fillId="0" borderId="0" xfId="48" applyFont="1" applyFill="1" applyBorder="1" applyAlignment="1">
      <alignment vertical="center"/>
    </xf>
    <xf numFmtId="0" fontId="3" fillId="0" borderId="0" xfId="61" applyFont="1" applyFill="1" applyBorder="1" applyAlignment="1">
      <alignment horizontal="center" vertical="center"/>
      <protection/>
    </xf>
    <xf numFmtId="3" fontId="3" fillId="0" borderId="0" xfId="61" applyNumberFormat="1" applyFont="1" applyFill="1" applyBorder="1" applyAlignment="1">
      <alignment vertical="center"/>
      <protection/>
    </xf>
    <xf numFmtId="176" fontId="3" fillId="0" borderId="0" xfId="61" applyNumberFormat="1" applyFont="1" applyFill="1" applyBorder="1" applyAlignment="1">
      <alignment horizontal="center" vertical="center"/>
      <protection/>
    </xf>
    <xf numFmtId="177" fontId="3" fillId="0" borderId="0" xfId="48" applyNumberFormat="1" applyFont="1" applyFill="1" applyBorder="1" applyAlignment="1">
      <alignment horizontal="center" vertical="center" wrapText="1"/>
    </xf>
    <xf numFmtId="177" fontId="3" fillId="0" borderId="0" xfId="48" applyNumberFormat="1" applyFont="1" applyFill="1" applyBorder="1" applyAlignment="1">
      <alignment horizontal="right" vertical="center"/>
    </xf>
    <xf numFmtId="177" fontId="3" fillId="0" borderId="0" xfId="48" applyNumberFormat="1" applyFont="1" applyFill="1" applyBorder="1" applyAlignment="1">
      <alignment horizontal="right" vertical="center" wrapText="1"/>
    </xf>
    <xf numFmtId="4" fontId="3" fillId="0" borderId="0" xfId="61" applyNumberFormat="1" applyFont="1" applyFill="1" applyBorder="1" applyAlignment="1">
      <alignment horizontal="right" vertical="center"/>
      <protection/>
    </xf>
    <xf numFmtId="178" fontId="3" fillId="0" borderId="0" xfId="61" applyNumberFormat="1" applyFont="1" applyFill="1" applyBorder="1" applyAlignment="1">
      <alignment horizontal="right" vertical="center"/>
      <protection/>
    </xf>
    <xf numFmtId="179" fontId="3" fillId="0" borderId="0" xfId="61" applyNumberFormat="1" applyFont="1" applyFill="1" applyBorder="1" applyAlignment="1">
      <alignment horizontal="right" vertical="center"/>
      <protection/>
    </xf>
    <xf numFmtId="180" fontId="3" fillId="0" borderId="0" xfId="48" applyNumberFormat="1" applyFont="1" applyFill="1" applyBorder="1" applyAlignment="1" applyProtection="1">
      <alignment horizontal="right" vertical="center"/>
      <protection locked="0"/>
    </xf>
    <xf numFmtId="181" fontId="3" fillId="0" borderId="0" xfId="48" applyNumberFormat="1" applyFont="1" applyFill="1" applyBorder="1" applyAlignment="1" applyProtection="1">
      <alignment horizontal="right" vertical="center"/>
      <protection locked="0"/>
    </xf>
    <xf numFmtId="0" fontId="3" fillId="0" borderId="10" xfId="61" applyFont="1" applyFill="1" applyBorder="1" applyAlignment="1">
      <alignment horizontal="center" vertical="center" wrapText="1"/>
      <protection/>
    </xf>
    <xf numFmtId="0" fontId="3" fillId="0" borderId="10" xfId="0" applyFont="1" applyFill="1" applyBorder="1" applyAlignment="1" applyProtection="1">
      <alignment vertical="center" wrapText="1"/>
      <protection locked="0"/>
    </xf>
    <xf numFmtId="0" fontId="3" fillId="0" borderId="10" xfId="61" applyNumberFormat="1" applyFont="1" applyFill="1" applyBorder="1" applyAlignment="1">
      <alignment vertical="center" wrapText="1"/>
      <protection/>
    </xf>
    <xf numFmtId="176" fontId="3" fillId="0" borderId="10" xfId="0" applyNumberFormat="1" applyFont="1" applyFill="1" applyBorder="1" applyAlignment="1" applyProtection="1">
      <alignment horizontal="center" vertical="center"/>
      <protection locked="0"/>
    </xf>
    <xf numFmtId="38" fontId="3" fillId="0" borderId="10" xfId="48" applyFont="1" applyFill="1" applyBorder="1" applyAlignment="1" applyProtection="1">
      <alignment vertical="center"/>
      <protection locked="0"/>
    </xf>
    <xf numFmtId="0" fontId="3" fillId="0" borderId="10" xfId="48" applyNumberFormat="1" applyFont="1" applyFill="1" applyBorder="1" applyAlignment="1">
      <alignment horizontal="left" vertical="center" wrapText="1"/>
    </xf>
    <xf numFmtId="0" fontId="3" fillId="0" borderId="10" xfId="61" applyFont="1" applyFill="1" applyBorder="1" applyAlignment="1">
      <alignment horizontal="left" vertical="center" wrapText="1"/>
      <protection/>
    </xf>
    <xf numFmtId="38" fontId="3" fillId="0" borderId="10" xfId="48" applyFont="1" applyFill="1" applyBorder="1" applyAlignment="1">
      <alignment horizontal="left" vertical="center" wrapText="1"/>
    </xf>
    <xf numFmtId="0" fontId="3" fillId="0" borderId="10" xfId="61" applyFont="1" applyFill="1" applyBorder="1" applyAlignment="1">
      <alignment vertical="center"/>
      <protection/>
    </xf>
    <xf numFmtId="176" fontId="3" fillId="0" borderId="10" xfId="61" applyNumberFormat="1" applyFont="1" applyFill="1" applyBorder="1" applyAlignment="1">
      <alignment horizontal="center" vertical="center" wrapText="1"/>
      <protection/>
    </xf>
    <xf numFmtId="0" fontId="3" fillId="0" borderId="10" xfId="48" applyNumberFormat="1" applyFont="1" applyFill="1" applyBorder="1" applyAlignment="1">
      <alignment vertical="center" wrapText="1"/>
    </xf>
    <xf numFmtId="0" fontId="3" fillId="0" borderId="10" xfId="60" applyFont="1" applyFill="1" applyBorder="1" applyAlignment="1">
      <alignment horizontal="left" vertical="center" wrapText="1"/>
      <protection/>
    </xf>
    <xf numFmtId="58" fontId="3" fillId="0" borderId="10" xfId="0" applyNumberFormat="1" applyFont="1" applyFill="1" applyBorder="1" applyAlignment="1" applyProtection="1">
      <alignment vertical="center"/>
      <protection locked="0"/>
    </xf>
    <xf numFmtId="38" fontId="3" fillId="0" borderId="10" xfId="48" applyFont="1" applyFill="1" applyBorder="1" applyAlignment="1">
      <alignment vertical="center"/>
    </xf>
    <xf numFmtId="0" fontId="3" fillId="0" borderId="10" xfId="61" applyFont="1" applyFill="1" applyBorder="1" applyAlignment="1">
      <alignment vertical="center" wrapText="1"/>
      <protection/>
    </xf>
    <xf numFmtId="176" fontId="3" fillId="0" borderId="10" xfId="60" applyNumberFormat="1" applyFont="1" applyFill="1" applyBorder="1" applyAlignment="1">
      <alignment horizontal="center" vertical="center" wrapText="1"/>
      <protection/>
    </xf>
    <xf numFmtId="3" fontId="3" fillId="0" borderId="10" xfId="61" applyNumberFormat="1" applyFont="1" applyFill="1" applyBorder="1" applyAlignment="1">
      <alignment horizontal="right" vertical="center" shrinkToFit="1"/>
      <protection/>
    </xf>
    <xf numFmtId="0" fontId="3" fillId="0" borderId="10" xfId="0" applyFont="1" applyFill="1" applyBorder="1" applyAlignment="1" applyProtection="1">
      <alignment horizontal="left" vertical="center" wrapText="1"/>
      <protection locked="0"/>
    </xf>
    <xf numFmtId="38" fontId="3" fillId="0" borderId="10" xfId="48" applyFont="1" applyFill="1" applyBorder="1" applyAlignment="1" applyProtection="1">
      <alignment horizontal="right" vertical="center"/>
      <protection locked="0"/>
    </xf>
    <xf numFmtId="3" fontId="3" fillId="0" borderId="10" xfId="61" applyNumberFormat="1" applyFont="1" applyFill="1" applyBorder="1" applyAlignment="1">
      <alignment vertical="center"/>
      <protection/>
    </xf>
    <xf numFmtId="3" fontId="3" fillId="0" borderId="10" xfId="0" applyNumberFormat="1" applyFont="1" applyFill="1" applyBorder="1" applyAlignment="1" applyProtection="1">
      <alignment vertical="center" wrapText="1"/>
      <protection locked="0"/>
    </xf>
    <xf numFmtId="3" fontId="3" fillId="0" borderId="10" xfId="61" applyNumberFormat="1" applyFont="1" applyFill="1" applyBorder="1" applyAlignment="1">
      <alignment horizontal="right" vertical="center"/>
      <protection/>
    </xf>
    <xf numFmtId="0" fontId="3" fillId="0" borderId="10" xfId="0" applyFont="1" applyFill="1" applyBorder="1" applyAlignment="1" applyProtection="1">
      <alignment vertical="center" wrapText="1"/>
      <protection/>
    </xf>
    <xf numFmtId="38" fontId="3" fillId="0" borderId="10" xfId="48" applyFont="1" applyFill="1" applyBorder="1" applyAlignment="1" applyProtection="1">
      <alignment horizontal="right" vertical="center" wrapText="1"/>
      <protection/>
    </xf>
    <xf numFmtId="38" fontId="3" fillId="0" borderId="10" xfId="48" applyFont="1" applyFill="1" applyBorder="1" applyAlignment="1">
      <alignment vertical="center" wrapText="1"/>
    </xf>
    <xf numFmtId="177" fontId="3" fillId="0" borderId="10" xfId="48" applyNumberFormat="1" applyFont="1" applyFill="1" applyBorder="1" applyAlignment="1">
      <alignment horizontal="right" vertical="center"/>
    </xf>
    <xf numFmtId="0" fontId="40" fillId="0" borderId="10" xfId="0" applyFont="1" applyFill="1" applyBorder="1" applyAlignment="1" applyProtection="1">
      <alignment vertical="center" wrapText="1"/>
      <protection/>
    </xf>
    <xf numFmtId="38" fontId="3" fillId="0" borderId="10" xfId="48" applyFont="1" applyFill="1" applyBorder="1" applyAlignment="1" applyProtection="1" quotePrefix="1">
      <alignment horizontal="right" vertical="center"/>
      <protection locked="0"/>
    </xf>
    <xf numFmtId="58" fontId="41" fillId="0" borderId="10" xfId="0" applyNumberFormat="1" applyFont="1" applyFill="1" applyBorder="1" applyAlignment="1" applyProtection="1">
      <alignment horizontal="center" vertical="center"/>
      <protection locked="0"/>
    </xf>
    <xf numFmtId="58" fontId="41" fillId="0" borderId="10" xfId="60" applyNumberFormat="1" applyFont="1" applyFill="1" applyBorder="1" applyAlignment="1">
      <alignment horizontal="center" vertical="center" wrapText="1"/>
      <protection/>
    </xf>
    <xf numFmtId="58" fontId="3" fillId="0" borderId="10" xfId="0" applyNumberFormat="1" applyFont="1" applyFill="1" applyBorder="1" applyAlignment="1" applyProtection="1">
      <alignment horizontal="center" vertical="center"/>
      <protection locked="0"/>
    </xf>
    <xf numFmtId="176" fontId="40" fillId="0" borderId="10" xfId="0" applyNumberFormat="1" applyFont="1" applyFill="1" applyBorder="1" applyAlignment="1" applyProtection="1">
      <alignment horizontal="center" vertical="center" wrapText="1"/>
      <protection/>
    </xf>
    <xf numFmtId="0" fontId="41" fillId="0" borderId="10" xfId="0" applyFont="1" applyFill="1" applyBorder="1" applyAlignment="1" applyProtection="1">
      <alignment vertical="center" wrapText="1"/>
      <protection locked="0"/>
    </xf>
    <xf numFmtId="0" fontId="41" fillId="0" borderId="10" xfId="0" applyFont="1" applyFill="1" applyBorder="1" applyAlignment="1" applyProtection="1">
      <alignment horizontal="left" vertical="center" wrapText="1"/>
      <protection locked="0"/>
    </xf>
    <xf numFmtId="0" fontId="41" fillId="0" borderId="10" xfId="61" applyFont="1" applyFill="1" applyBorder="1" applyAlignment="1">
      <alignment horizontal="left" vertical="center" wrapText="1"/>
      <protection/>
    </xf>
    <xf numFmtId="3" fontId="3" fillId="0" borderId="10" xfId="61" applyNumberFormat="1" applyFont="1" applyFill="1" applyBorder="1" applyAlignment="1" quotePrefix="1">
      <alignment horizontal="right" vertical="center" shrinkToFit="1"/>
      <protection/>
    </xf>
    <xf numFmtId="3" fontId="3" fillId="0" borderId="10" xfId="61" applyNumberFormat="1" applyFont="1" applyFill="1" applyBorder="1" applyAlignment="1" quotePrefix="1">
      <alignment horizontal="right" vertical="center"/>
      <protection/>
    </xf>
    <xf numFmtId="38" fontId="3" fillId="0" borderId="10" xfId="0" applyNumberFormat="1" applyFont="1" applyFill="1" applyBorder="1" applyAlignment="1" applyProtection="1">
      <alignment horizontal="right" vertical="center" wrapText="1"/>
      <protection/>
    </xf>
    <xf numFmtId="0" fontId="3" fillId="0" borderId="10" xfId="48" applyNumberFormat="1"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1及び報告要領等"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03"/>
  <sheetViews>
    <sheetView tabSelected="1" view="pageBreakPreview" zoomScale="110" zoomScaleSheetLayoutView="110" zoomScalePageLayoutView="0" workbookViewId="0" topLeftCell="A1">
      <pane ySplit="1" topLeftCell="A95" activePane="bottomLeft" state="frozen"/>
      <selection pane="topLeft" activeCell="A1" sqref="A1"/>
      <selection pane="bottomLeft" activeCell="D95" sqref="D95"/>
    </sheetView>
  </sheetViews>
  <sheetFormatPr defaultColWidth="9.00390625" defaultRowHeight="13.5"/>
  <cols>
    <col min="1" max="1" width="27.875" style="6" bestFit="1" customWidth="1" collapsed="1"/>
    <col min="2" max="2" width="23.875" style="6" customWidth="1"/>
    <col min="3" max="3" width="15.75390625" style="17" customWidth="1" collapsed="1"/>
    <col min="4" max="4" width="27.50390625" style="6" bestFit="1" customWidth="1"/>
    <col min="5" max="5" width="4.375" style="6" hidden="1" customWidth="1"/>
    <col min="6" max="6" width="22.875" style="9" customWidth="1"/>
    <col min="7" max="7" width="9.375" style="15" customWidth="1"/>
    <col min="8" max="8" width="11.50390625" style="6" customWidth="1"/>
    <col min="9" max="9" width="8.50390625" style="15" customWidth="1"/>
    <col min="10" max="10" width="9.25390625" style="15" customWidth="1"/>
    <col min="11" max="11" width="19.375" style="9" customWidth="1"/>
    <col min="12" max="12" width="8.50390625" style="7" bestFit="1" customWidth="1"/>
    <col min="13" max="13" width="4.00390625" style="7" customWidth="1"/>
    <col min="14" max="14" width="13.00390625" style="14" bestFit="1" customWidth="1"/>
    <col min="15" max="15" width="11.50390625" style="19" bestFit="1" customWidth="1"/>
    <col min="16" max="16" width="14.00390625" style="6" customWidth="1"/>
    <col min="17" max="16384" width="9.00390625" style="6" customWidth="1"/>
  </cols>
  <sheetData>
    <row r="1" spans="1:19" ht="42.75">
      <c r="A1" s="26" t="s">
        <v>467</v>
      </c>
      <c r="B1" s="26" t="s">
        <v>2</v>
      </c>
      <c r="C1" s="35" t="s">
        <v>6</v>
      </c>
      <c r="D1" s="26" t="s">
        <v>121</v>
      </c>
      <c r="E1" s="26" t="s">
        <v>10</v>
      </c>
      <c r="F1" s="26" t="s">
        <v>460</v>
      </c>
      <c r="G1" s="26" t="s">
        <v>459</v>
      </c>
      <c r="H1" s="26" t="s">
        <v>0</v>
      </c>
      <c r="I1" s="26" t="s">
        <v>462</v>
      </c>
      <c r="J1" s="26" t="s">
        <v>463</v>
      </c>
      <c r="K1" s="26" t="s">
        <v>1</v>
      </c>
      <c r="L1" s="4" t="s">
        <v>12</v>
      </c>
      <c r="M1" s="4" t="s">
        <v>225</v>
      </c>
      <c r="N1" s="5" t="s">
        <v>11</v>
      </c>
      <c r="O1" s="18" t="s">
        <v>226</v>
      </c>
      <c r="P1" s="4" t="s">
        <v>13</v>
      </c>
      <c r="Q1" s="4"/>
      <c r="R1" s="4"/>
      <c r="S1" s="4"/>
    </row>
    <row r="2" spans="1:19" s="4" customFormat="1" ht="56.25" customHeight="1">
      <c r="A2" s="40" t="s">
        <v>15</v>
      </c>
      <c r="B2" s="28" t="s">
        <v>224</v>
      </c>
      <c r="C2" s="41">
        <v>39539</v>
      </c>
      <c r="D2" s="40" t="s">
        <v>152</v>
      </c>
      <c r="E2" s="27" t="s">
        <v>238</v>
      </c>
      <c r="F2" s="27" t="s">
        <v>447</v>
      </c>
      <c r="G2" s="64" t="s">
        <v>461</v>
      </c>
      <c r="H2" s="42">
        <v>998856</v>
      </c>
      <c r="I2" s="64" t="s">
        <v>461</v>
      </c>
      <c r="J2" s="64" t="s">
        <v>461</v>
      </c>
      <c r="K2" s="32">
        <f>IF(L2&gt;0,"単価契約"&amp;CHAR(10)&amp;"単価："&amp;TEXT(L2,"#,##0")&amp;"円"&amp;IF(M2=1,"外","")&amp;CHAR(10)&amp;"支出済額："&amp;TEXT(O2,"#,##0")&amp;"円","")</f>
      </c>
      <c r="L2" s="6"/>
      <c r="M2" s="6"/>
      <c r="N2" s="14"/>
      <c r="O2" s="19"/>
      <c r="P2" s="6"/>
      <c r="Q2" s="6"/>
      <c r="R2" s="6"/>
      <c r="S2" s="6"/>
    </row>
    <row r="3" spans="1:13" ht="56.25" customHeight="1">
      <c r="A3" s="34" t="s">
        <v>16</v>
      </c>
      <c r="B3" s="28" t="s">
        <v>224</v>
      </c>
      <c r="C3" s="41">
        <v>39539</v>
      </c>
      <c r="D3" s="40" t="s">
        <v>150</v>
      </c>
      <c r="E3" s="27" t="s">
        <v>316</v>
      </c>
      <c r="F3" s="40" t="s">
        <v>448</v>
      </c>
      <c r="G3" s="64" t="s">
        <v>461</v>
      </c>
      <c r="H3" s="45">
        <v>120449694</v>
      </c>
      <c r="I3" s="64" t="s">
        <v>461</v>
      </c>
      <c r="J3" s="64" t="s">
        <v>461</v>
      </c>
      <c r="K3" s="37">
        <f>IF(L3&gt;0,"単価契約"&amp;CHAR(10)&amp;"単価："&amp;TEXT(L3,"#,##0")&amp;"円"&amp;IF(M3=1,"外","")&amp;CHAR(10)&amp;"支出済額："&amp;TEXT(O3,"#,##0")&amp;"円","")</f>
      </c>
      <c r="L3" s="6"/>
      <c r="M3" s="6"/>
    </row>
    <row r="4" spans="1:13" ht="56.25" customHeight="1">
      <c r="A4" s="27" t="s">
        <v>17</v>
      </c>
      <c r="B4" s="28" t="s">
        <v>224</v>
      </c>
      <c r="C4" s="29">
        <v>39539</v>
      </c>
      <c r="D4" s="27" t="s">
        <v>154</v>
      </c>
      <c r="E4" s="27" t="s">
        <v>317</v>
      </c>
      <c r="F4" s="27" t="s">
        <v>447</v>
      </c>
      <c r="G4" s="64" t="s">
        <v>461</v>
      </c>
      <c r="H4" s="30">
        <v>4354350</v>
      </c>
      <c r="I4" s="64" t="s">
        <v>461</v>
      </c>
      <c r="J4" s="64" t="s">
        <v>461</v>
      </c>
      <c r="K4" s="37">
        <f>IF(L4&gt;0,"単価契約"&amp;CHAR(10)&amp;"単価："&amp;TEXT(L4,"#,##0")&amp;"円"&amp;IF(M4=1,"外","")&amp;CHAR(10)&amp;"支出済額："&amp;TEXT(O4,"#,##0")&amp;"円","")</f>
      </c>
      <c r="L4" s="6"/>
      <c r="M4" s="6"/>
    </row>
    <row r="5" spans="1:15" ht="56.25" customHeight="1">
      <c r="A5" s="27" t="s">
        <v>18</v>
      </c>
      <c r="B5" s="28" t="s">
        <v>224</v>
      </c>
      <c r="C5" s="29">
        <v>39539</v>
      </c>
      <c r="D5" s="27" t="s">
        <v>154</v>
      </c>
      <c r="E5" s="27" t="s">
        <v>317</v>
      </c>
      <c r="F5" s="27" t="s">
        <v>449</v>
      </c>
      <c r="G5" s="64" t="s">
        <v>461</v>
      </c>
      <c r="H5" s="46">
        <v>24211848</v>
      </c>
      <c r="I5" s="64" t="s">
        <v>461</v>
      </c>
      <c r="J5" s="64" t="s">
        <v>461</v>
      </c>
      <c r="K5" s="37" t="str">
        <f>IF(L5&gt;0,"単価契約"&amp;CHAR(10)&amp;"単価："&amp;TEXT(L5,"#,##0")&amp;"円"&amp;IF(M5=1,"外","")&amp;CHAR(10))</f>
        <v>単価契約
単価：525,000円外
</v>
      </c>
      <c r="L5" s="13">
        <v>525000</v>
      </c>
      <c r="M5" s="7">
        <v>1</v>
      </c>
      <c r="N5" s="14">
        <v>39312540</v>
      </c>
      <c r="O5" s="19">
        <v>10591248</v>
      </c>
    </row>
    <row r="6" spans="1:13" ht="56.25" customHeight="1">
      <c r="A6" s="40" t="s">
        <v>19</v>
      </c>
      <c r="B6" s="28" t="s">
        <v>224</v>
      </c>
      <c r="C6" s="41">
        <v>39539</v>
      </c>
      <c r="D6" s="40" t="s">
        <v>155</v>
      </c>
      <c r="E6" s="27" t="s">
        <v>318</v>
      </c>
      <c r="F6" s="27" t="s">
        <v>447</v>
      </c>
      <c r="G6" s="64" t="s">
        <v>461</v>
      </c>
      <c r="H6" s="42">
        <v>3959943</v>
      </c>
      <c r="I6" s="64" t="s">
        <v>461</v>
      </c>
      <c r="J6" s="64" t="s">
        <v>461</v>
      </c>
      <c r="K6" s="37">
        <f aca="true" t="shared" si="0" ref="K6:K12">IF(L6&gt;0,"単価契約"&amp;CHAR(10)&amp;"単価："&amp;TEXT(L6,"#,##0")&amp;"円"&amp;IF(M6=1,"外","")&amp;CHAR(10)&amp;"支出済額："&amp;TEXT(O6,"#,##0")&amp;"円","")</f>
      </c>
      <c r="L6" s="6"/>
      <c r="M6" s="6"/>
    </row>
    <row r="7" spans="1:13" ht="56.25" customHeight="1">
      <c r="A7" s="27" t="s">
        <v>20</v>
      </c>
      <c r="B7" s="28" t="s">
        <v>224</v>
      </c>
      <c r="C7" s="29">
        <v>39539</v>
      </c>
      <c r="D7" s="27" t="s">
        <v>135</v>
      </c>
      <c r="E7" s="27" t="s">
        <v>319</v>
      </c>
      <c r="F7" s="27" t="s">
        <v>447</v>
      </c>
      <c r="G7" s="64" t="s">
        <v>461</v>
      </c>
      <c r="H7" s="47">
        <v>2175915</v>
      </c>
      <c r="I7" s="64" t="s">
        <v>461</v>
      </c>
      <c r="J7" s="64" t="s">
        <v>461</v>
      </c>
      <c r="K7" s="37">
        <f t="shared" si="0"/>
      </c>
      <c r="L7" s="6"/>
      <c r="M7" s="6"/>
    </row>
    <row r="8" spans="1:13" ht="56.25" customHeight="1">
      <c r="A8" s="27" t="s">
        <v>23</v>
      </c>
      <c r="B8" s="28" t="s">
        <v>224</v>
      </c>
      <c r="C8" s="29">
        <v>39539</v>
      </c>
      <c r="D8" s="27" t="s">
        <v>157</v>
      </c>
      <c r="E8" s="27" t="s">
        <v>320</v>
      </c>
      <c r="F8" s="27" t="s">
        <v>447</v>
      </c>
      <c r="G8" s="64" t="s">
        <v>461</v>
      </c>
      <c r="H8" s="30">
        <v>12769029</v>
      </c>
      <c r="I8" s="64" t="s">
        <v>461</v>
      </c>
      <c r="J8" s="64" t="s">
        <v>461</v>
      </c>
      <c r="K8" s="37">
        <f t="shared" si="0"/>
      </c>
      <c r="L8" s="6"/>
      <c r="M8" s="6"/>
    </row>
    <row r="9" spans="1:13" ht="56.25" customHeight="1">
      <c r="A9" s="34" t="s">
        <v>21</v>
      </c>
      <c r="B9" s="28" t="s">
        <v>224</v>
      </c>
      <c r="C9" s="41">
        <v>39539</v>
      </c>
      <c r="D9" s="27" t="s">
        <v>156</v>
      </c>
      <c r="E9" s="27" t="s">
        <v>320</v>
      </c>
      <c r="F9" s="36" t="s">
        <v>446</v>
      </c>
      <c r="G9" s="64" t="s">
        <v>461</v>
      </c>
      <c r="H9" s="45">
        <v>13112400</v>
      </c>
      <c r="I9" s="64" t="s">
        <v>461</v>
      </c>
      <c r="J9" s="64" t="s">
        <v>461</v>
      </c>
      <c r="K9" s="37">
        <f t="shared" si="0"/>
      </c>
      <c r="L9" s="6"/>
      <c r="M9" s="6"/>
    </row>
    <row r="10" spans="1:13" ht="56.25" customHeight="1">
      <c r="A10" s="27" t="s">
        <v>22</v>
      </c>
      <c r="B10" s="28" t="s">
        <v>224</v>
      </c>
      <c r="C10" s="29">
        <v>39539</v>
      </c>
      <c r="D10" s="27" t="s">
        <v>156</v>
      </c>
      <c r="E10" s="27" t="s">
        <v>320</v>
      </c>
      <c r="F10" s="27" t="s">
        <v>449</v>
      </c>
      <c r="G10" s="64" t="s">
        <v>461</v>
      </c>
      <c r="H10" s="30">
        <v>16996770</v>
      </c>
      <c r="I10" s="64" t="s">
        <v>461</v>
      </c>
      <c r="J10" s="64" t="s">
        <v>461</v>
      </c>
      <c r="K10" s="37">
        <f t="shared" si="0"/>
      </c>
      <c r="L10" s="6"/>
      <c r="M10" s="6"/>
    </row>
    <row r="11" spans="1:13" ht="56.25" customHeight="1">
      <c r="A11" s="27" t="s">
        <v>24</v>
      </c>
      <c r="B11" s="28" t="s">
        <v>224</v>
      </c>
      <c r="C11" s="29">
        <v>39539</v>
      </c>
      <c r="D11" s="27" t="s">
        <v>158</v>
      </c>
      <c r="E11" s="27" t="s">
        <v>322</v>
      </c>
      <c r="F11" s="36" t="s">
        <v>446</v>
      </c>
      <c r="G11" s="64" t="s">
        <v>461</v>
      </c>
      <c r="H11" s="30">
        <v>18480004</v>
      </c>
      <c r="I11" s="64" t="s">
        <v>461</v>
      </c>
      <c r="J11" s="64" t="s">
        <v>461</v>
      </c>
      <c r="K11" s="37">
        <f t="shared" si="0"/>
      </c>
      <c r="L11" s="6"/>
      <c r="M11" s="6"/>
    </row>
    <row r="12" spans="1:16" ht="56.25" customHeight="1">
      <c r="A12" s="27" t="s">
        <v>25</v>
      </c>
      <c r="B12" s="28" t="s">
        <v>224</v>
      </c>
      <c r="C12" s="29">
        <v>39539</v>
      </c>
      <c r="D12" s="27" t="s">
        <v>160</v>
      </c>
      <c r="E12" s="27" t="s">
        <v>332</v>
      </c>
      <c r="F12" s="27" t="s">
        <v>447</v>
      </c>
      <c r="G12" s="64" t="s">
        <v>461</v>
      </c>
      <c r="H12" s="30">
        <v>1036730</v>
      </c>
      <c r="I12" s="64" t="s">
        <v>461</v>
      </c>
      <c r="J12" s="64" t="s">
        <v>461</v>
      </c>
      <c r="K12" s="37">
        <f t="shared" si="0"/>
      </c>
      <c r="L12" s="6"/>
      <c r="M12" s="6"/>
      <c r="P12" s="3"/>
    </row>
    <row r="13" spans="1:15" ht="56.25" customHeight="1">
      <c r="A13" s="27" t="s">
        <v>227</v>
      </c>
      <c r="B13" s="28" t="s">
        <v>224</v>
      </c>
      <c r="C13" s="29">
        <v>39539</v>
      </c>
      <c r="D13" s="27" t="s">
        <v>228</v>
      </c>
      <c r="E13" s="27" t="s">
        <v>334</v>
      </c>
      <c r="F13" s="27" t="s">
        <v>447</v>
      </c>
      <c r="G13" s="64" t="s">
        <v>461</v>
      </c>
      <c r="H13" s="30">
        <v>4526728</v>
      </c>
      <c r="I13" s="64" t="s">
        <v>461</v>
      </c>
      <c r="J13" s="64" t="s">
        <v>461</v>
      </c>
      <c r="K13" s="37" t="str">
        <f>IF(L13&gt;0,"単価契約"&amp;CHAR(10)&amp;"単価："&amp;TEXT(L13,"#,##0")&amp;"円"&amp;IF(M13=1,"外","")&amp;CHAR(10))</f>
        <v>単価契約
単価：6円外
</v>
      </c>
      <c r="L13" s="7">
        <v>6</v>
      </c>
      <c r="M13" s="6">
        <v>1</v>
      </c>
      <c r="N13" s="14">
        <v>3200000</v>
      </c>
      <c r="O13" s="19">
        <v>1729397</v>
      </c>
    </row>
    <row r="14" spans="1:15" ht="56.25" customHeight="1">
      <c r="A14" s="27" t="s">
        <v>26</v>
      </c>
      <c r="B14" s="28" t="s">
        <v>224</v>
      </c>
      <c r="C14" s="29">
        <v>39539</v>
      </c>
      <c r="D14" s="27" t="s">
        <v>163</v>
      </c>
      <c r="E14" s="27" t="s">
        <v>336</v>
      </c>
      <c r="F14" s="27" t="s">
        <v>447</v>
      </c>
      <c r="G14" s="64" t="s">
        <v>461</v>
      </c>
      <c r="H14" s="46">
        <v>24962700</v>
      </c>
      <c r="I14" s="64" t="s">
        <v>461</v>
      </c>
      <c r="J14" s="64" t="s">
        <v>461</v>
      </c>
      <c r="K14" s="37" t="str">
        <f>IF(L14&gt;0,"単価契約"&amp;CHAR(10)&amp;"単価："&amp;TEXT(L14,"#,##0")&amp;"円"&amp;IF(M14=1,"外","")&amp;CHAR(10))</f>
        <v>単価契約
単価：1,958,250円
</v>
      </c>
      <c r="L14" s="13">
        <v>1958250</v>
      </c>
      <c r="N14" s="14">
        <v>24962700</v>
      </c>
      <c r="O14" s="19">
        <v>7833000</v>
      </c>
    </row>
    <row r="15" spans="1:15" ht="56.25" customHeight="1">
      <c r="A15" s="34" t="s">
        <v>27</v>
      </c>
      <c r="B15" s="28" t="s">
        <v>224</v>
      </c>
      <c r="C15" s="41">
        <v>39539</v>
      </c>
      <c r="D15" s="40" t="s">
        <v>138</v>
      </c>
      <c r="E15" s="27" t="s">
        <v>337</v>
      </c>
      <c r="F15" s="27" t="s">
        <v>447</v>
      </c>
      <c r="G15" s="64" t="s">
        <v>461</v>
      </c>
      <c r="H15" s="45">
        <v>1281700</v>
      </c>
      <c r="I15" s="64" t="s">
        <v>461</v>
      </c>
      <c r="J15" s="64" t="s">
        <v>461</v>
      </c>
      <c r="K15" s="37" t="str">
        <f>IF(L15&gt;0,"単価契約"&amp;CHAR(10)&amp;"単価："&amp;TEXT(L15,"#,##0.00")&amp;"円"&amp;IF(M15=1,"外","")&amp;CHAR(10))</f>
        <v>単価契約
単価：1.14円
</v>
      </c>
      <c r="L15" s="21">
        <v>1.14</v>
      </c>
      <c r="M15" s="13"/>
      <c r="N15" s="14">
        <v>2625000</v>
      </c>
      <c r="O15" s="19">
        <v>1111870</v>
      </c>
    </row>
    <row r="16" spans="1:13" ht="56.25" customHeight="1">
      <c r="A16" s="40" t="s">
        <v>28</v>
      </c>
      <c r="B16" s="28" t="s">
        <v>224</v>
      </c>
      <c r="C16" s="41">
        <v>39539</v>
      </c>
      <c r="D16" s="40" t="s">
        <v>164</v>
      </c>
      <c r="E16" s="27" t="s">
        <v>338</v>
      </c>
      <c r="F16" s="27" t="s">
        <v>447</v>
      </c>
      <c r="G16" s="64" t="s">
        <v>461</v>
      </c>
      <c r="H16" s="42">
        <v>11529000</v>
      </c>
      <c r="I16" s="64" t="s">
        <v>461</v>
      </c>
      <c r="J16" s="64" t="s">
        <v>461</v>
      </c>
      <c r="K16" s="37">
        <f>IF(L16&gt;0,"単価契約"&amp;CHAR(10)&amp;"単価："&amp;TEXT(L16,"#,##0")&amp;"円"&amp;IF(M16=1,"外","")&amp;CHAR(10)&amp;"支出済額："&amp;TEXT(O16,"#,##0")&amp;"円","")</f>
      </c>
      <c r="L16" s="6"/>
      <c r="M16" s="6"/>
    </row>
    <row r="17" spans="1:16" ht="56.25" customHeight="1">
      <c r="A17" s="27" t="s">
        <v>29</v>
      </c>
      <c r="B17" s="28" t="s">
        <v>224</v>
      </c>
      <c r="C17" s="29">
        <v>39539</v>
      </c>
      <c r="D17" s="27" t="s">
        <v>165</v>
      </c>
      <c r="E17" s="27" t="s">
        <v>339</v>
      </c>
      <c r="F17" s="27" t="s">
        <v>451</v>
      </c>
      <c r="G17" s="64" t="s">
        <v>461</v>
      </c>
      <c r="H17" s="44">
        <v>1474200</v>
      </c>
      <c r="I17" s="64" t="s">
        <v>461</v>
      </c>
      <c r="J17" s="64" t="s">
        <v>461</v>
      </c>
      <c r="K17" s="37">
        <f>IF(L17&gt;0,"単価契約"&amp;CHAR(10)&amp;"単価："&amp;TEXT(L17,"#,##0")&amp;"円"&amp;IF(M17=1,"外","")&amp;CHAR(10)&amp;"支出済額："&amp;TEXT(O17,"#,##0")&amp;"円","")</f>
      </c>
      <c r="L17" s="2"/>
      <c r="M17" s="2"/>
      <c r="N17" s="8"/>
      <c r="O17" s="20"/>
      <c r="P17" s="2"/>
    </row>
    <row r="18" spans="1:13" ht="56.25" customHeight="1">
      <c r="A18" s="27" t="s">
        <v>30</v>
      </c>
      <c r="B18" s="28" t="s">
        <v>224</v>
      </c>
      <c r="C18" s="29">
        <v>39539</v>
      </c>
      <c r="D18" s="27" t="s">
        <v>165</v>
      </c>
      <c r="E18" s="27" t="s">
        <v>339</v>
      </c>
      <c r="F18" s="27" t="s">
        <v>447</v>
      </c>
      <c r="G18" s="64" t="s">
        <v>461</v>
      </c>
      <c r="H18" s="30">
        <v>1853145</v>
      </c>
      <c r="I18" s="64" t="s">
        <v>461</v>
      </c>
      <c r="J18" s="64" t="s">
        <v>461</v>
      </c>
      <c r="K18" s="37">
        <f>IF(L18&gt;0,"単価契約"&amp;CHAR(10)&amp;"単価："&amp;TEXT(L18,"#,##0")&amp;"円"&amp;IF(M18=1,"外","")&amp;CHAR(10)&amp;"支出済額："&amp;TEXT(O18,"#,##0")&amp;"円","")</f>
      </c>
      <c r="L18" s="6"/>
      <c r="M18" s="6"/>
    </row>
    <row r="19" spans="1:16" ht="56.25" customHeight="1">
      <c r="A19" s="27" t="s">
        <v>31</v>
      </c>
      <c r="B19" s="28" t="s">
        <v>224</v>
      </c>
      <c r="C19" s="29">
        <v>39539</v>
      </c>
      <c r="D19" s="27" t="s">
        <v>165</v>
      </c>
      <c r="E19" s="27" t="s">
        <v>339</v>
      </c>
      <c r="F19" s="27" t="s">
        <v>452</v>
      </c>
      <c r="G19" s="64" t="s">
        <v>461</v>
      </c>
      <c r="H19" s="30">
        <v>2599062</v>
      </c>
      <c r="I19" s="64" t="s">
        <v>461</v>
      </c>
      <c r="J19" s="64" t="s">
        <v>461</v>
      </c>
      <c r="K19" s="37">
        <f>IF(L19&gt;0,"単価契約"&amp;CHAR(10)&amp;"単価："&amp;TEXT(L19,"#,##0")&amp;"円"&amp;IF(M19=1,"外","")&amp;CHAR(10)&amp;"支出済額："&amp;TEXT(O19,"#,##0")&amp;"円","")</f>
      </c>
      <c r="L19" s="2"/>
      <c r="M19" s="2"/>
      <c r="N19" s="8"/>
      <c r="O19" s="20"/>
      <c r="P19" s="2"/>
    </row>
    <row r="20" spans="1:13" ht="56.25" customHeight="1">
      <c r="A20" s="27" t="s">
        <v>32</v>
      </c>
      <c r="B20" s="28" t="s">
        <v>224</v>
      </c>
      <c r="C20" s="29">
        <v>39539</v>
      </c>
      <c r="D20" s="27" t="s">
        <v>165</v>
      </c>
      <c r="E20" s="27" t="s">
        <v>339</v>
      </c>
      <c r="F20" s="27" t="s">
        <v>8</v>
      </c>
      <c r="G20" s="64" t="s">
        <v>461</v>
      </c>
      <c r="H20" s="30">
        <v>50122800</v>
      </c>
      <c r="I20" s="64" t="s">
        <v>461</v>
      </c>
      <c r="J20" s="64" t="s">
        <v>461</v>
      </c>
      <c r="K20" s="37">
        <f>IF(L20&gt;0,"単価契約"&amp;CHAR(10)&amp;"単価："&amp;TEXT(L20,"#,##0")&amp;"円"&amp;IF(M20=1,"外","")&amp;CHAR(10)&amp;"支出済額："&amp;TEXT(O20,"#,##0")&amp;"円","")</f>
      </c>
      <c r="L20" s="6"/>
      <c r="M20" s="6"/>
    </row>
    <row r="21" spans="1:16" ht="56.25" customHeight="1">
      <c r="A21" s="32" t="s">
        <v>14</v>
      </c>
      <c r="B21" s="28" t="s">
        <v>224</v>
      </c>
      <c r="C21" s="41">
        <v>39539</v>
      </c>
      <c r="D21" s="32" t="s">
        <v>166</v>
      </c>
      <c r="E21" s="32" t="s">
        <v>342</v>
      </c>
      <c r="F21" s="27" t="s">
        <v>447</v>
      </c>
      <c r="G21" s="64" t="s">
        <v>461</v>
      </c>
      <c r="H21" s="42">
        <v>10260600</v>
      </c>
      <c r="I21" s="64" t="s">
        <v>461</v>
      </c>
      <c r="J21" s="64" t="s">
        <v>461</v>
      </c>
      <c r="K21" s="37" t="str">
        <f>IF(L21&gt;0,"単価契約"&amp;CHAR(10)&amp;"単価："&amp;TEXT(L21,"#,##0")&amp;"円"&amp;IF(M21=1,"外","")&amp;CHAR(10))</f>
        <v>単価契約
単価：735円
</v>
      </c>
      <c r="L21" s="10">
        <v>735</v>
      </c>
      <c r="M21" s="10"/>
      <c r="N21" s="11">
        <v>9175740</v>
      </c>
      <c r="O21" s="20">
        <v>4805430</v>
      </c>
      <c r="P21" s="9" t="s">
        <v>119</v>
      </c>
    </row>
    <row r="22" spans="1:16" ht="56.25" customHeight="1">
      <c r="A22" s="27" t="s">
        <v>117</v>
      </c>
      <c r="B22" s="28" t="s">
        <v>224</v>
      </c>
      <c r="C22" s="29">
        <v>39539</v>
      </c>
      <c r="D22" s="27" t="s">
        <v>167</v>
      </c>
      <c r="E22" s="27" t="s">
        <v>343</v>
      </c>
      <c r="F22" s="27" t="s">
        <v>447</v>
      </c>
      <c r="G22" s="64" t="s">
        <v>461</v>
      </c>
      <c r="H22" s="30">
        <v>1333620</v>
      </c>
      <c r="I22" s="64" t="s">
        <v>461</v>
      </c>
      <c r="J22" s="64" t="s">
        <v>461</v>
      </c>
      <c r="K22" s="37" t="str">
        <f>IF(L22&gt;0,"単価契約"&amp;CHAR(10)&amp;"単価："&amp;TEXT(L22,"#,##0")&amp;"円"&amp;IF(M22=1,"外","")&amp;CHAR(10))</f>
        <v>単価契約
単価：1,200円外
</v>
      </c>
      <c r="L22" s="13">
        <v>1200</v>
      </c>
      <c r="M22" s="7">
        <v>1</v>
      </c>
      <c r="N22" s="14">
        <v>1188000</v>
      </c>
      <c r="O22" s="19">
        <v>495000</v>
      </c>
      <c r="P22" s="6" t="s">
        <v>229</v>
      </c>
    </row>
    <row r="23" spans="1:16" ht="56.25" customHeight="1">
      <c r="A23" s="27" t="s">
        <v>117</v>
      </c>
      <c r="B23" s="28" t="s">
        <v>224</v>
      </c>
      <c r="C23" s="29">
        <v>39539</v>
      </c>
      <c r="D23" s="27" t="s">
        <v>167</v>
      </c>
      <c r="E23" s="27" t="s">
        <v>343</v>
      </c>
      <c r="F23" s="27" t="s">
        <v>447</v>
      </c>
      <c r="G23" s="64" t="s">
        <v>461</v>
      </c>
      <c r="H23" s="30">
        <v>1181400</v>
      </c>
      <c r="I23" s="64" t="s">
        <v>461</v>
      </c>
      <c r="J23" s="64" t="s">
        <v>461</v>
      </c>
      <c r="K23" s="37" t="str">
        <f>IF(L23&gt;0,"単価契約"&amp;CHAR(10)&amp;"単価："&amp;TEXT(L23,"#,##0")&amp;"円"&amp;IF(M23=1,"外","")&amp;CHAR(10))</f>
        <v>単価契約
単価：1,200円外
</v>
      </c>
      <c r="L23" s="13">
        <v>1200</v>
      </c>
      <c r="M23" s="7">
        <v>1</v>
      </c>
      <c r="N23" s="14">
        <v>1290600</v>
      </c>
      <c r="O23" s="19">
        <v>571800</v>
      </c>
      <c r="P23" s="6" t="s">
        <v>118</v>
      </c>
    </row>
    <row r="24" spans="1:15" ht="56.25" customHeight="1">
      <c r="A24" s="34" t="s">
        <v>27</v>
      </c>
      <c r="B24" s="28" t="s">
        <v>224</v>
      </c>
      <c r="C24" s="41">
        <v>39539</v>
      </c>
      <c r="D24" s="40" t="s">
        <v>140</v>
      </c>
      <c r="E24" s="27" t="s">
        <v>240</v>
      </c>
      <c r="F24" s="27" t="s">
        <v>447</v>
      </c>
      <c r="G24" s="64" t="s">
        <v>461</v>
      </c>
      <c r="H24" s="47">
        <v>895946</v>
      </c>
      <c r="I24" s="64" t="s">
        <v>461</v>
      </c>
      <c r="J24" s="64" t="s">
        <v>461</v>
      </c>
      <c r="K24" s="37" t="str">
        <f>IF(L24&gt;0,"単価契約"&amp;CHAR(10)&amp;"単価："&amp;TEXT(L24,"#,##0.0000")&amp;"円"&amp;IF(M24=1,"外","")&amp;CHAR(10))</f>
        <v>単価契約
単価：0.4725円外
</v>
      </c>
      <c r="L24" s="23">
        <v>0.4725</v>
      </c>
      <c r="M24" s="13">
        <v>1</v>
      </c>
      <c r="N24" s="8">
        <v>2055000</v>
      </c>
      <c r="O24" s="19">
        <v>782797</v>
      </c>
    </row>
    <row r="25" spans="1:15" ht="56.25" customHeight="1">
      <c r="A25" s="34" t="s">
        <v>122</v>
      </c>
      <c r="B25" s="28" t="s">
        <v>224</v>
      </c>
      <c r="C25" s="41">
        <v>39539</v>
      </c>
      <c r="D25" s="40" t="s">
        <v>140</v>
      </c>
      <c r="E25" s="27" t="s">
        <v>240</v>
      </c>
      <c r="F25" s="27" t="s">
        <v>447</v>
      </c>
      <c r="G25" s="64" t="s">
        <v>461</v>
      </c>
      <c r="H25" s="47">
        <v>994868</v>
      </c>
      <c r="I25" s="64" t="s">
        <v>461</v>
      </c>
      <c r="J25" s="64" t="s">
        <v>461</v>
      </c>
      <c r="K25" s="37" t="str">
        <f>IF(L25&gt;0,"単価契約"&amp;CHAR(10)&amp;"単価："&amp;TEXT(L25,"#,##0")&amp;"円"&amp;IF(M25=1,"外","")&amp;CHAR(10))</f>
        <v>単価契約
単価：18,000円外
</v>
      </c>
      <c r="L25" s="13">
        <v>18000</v>
      </c>
      <c r="M25" s="13">
        <v>1</v>
      </c>
      <c r="N25" s="8">
        <v>3396000</v>
      </c>
      <c r="O25" s="19">
        <v>994868</v>
      </c>
    </row>
    <row r="26" spans="1:15" ht="56.25" customHeight="1">
      <c r="A26" s="34" t="s">
        <v>27</v>
      </c>
      <c r="B26" s="28" t="s">
        <v>224</v>
      </c>
      <c r="C26" s="41">
        <v>39539</v>
      </c>
      <c r="D26" s="40" t="s">
        <v>140</v>
      </c>
      <c r="E26" s="27" t="s">
        <v>240</v>
      </c>
      <c r="F26" s="27" t="s">
        <v>447</v>
      </c>
      <c r="G26" s="64" t="s">
        <v>461</v>
      </c>
      <c r="H26" s="47">
        <v>2514976</v>
      </c>
      <c r="I26" s="64" t="s">
        <v>461</v>
      </c>
      <c r="J26" s="64" t="s">
        <v>461</v>
      </c>
      <c r="K26" s="37" t="str">
        <f>IF(L26&gt;0,"単価契約"&amp;CHAR(10)&amp;"単価："&amp;TEXT(L26,"#,##0.0")&amp;"円"&amp;IF(M26=1,"外","")&amp;CHAR(10))</f>
        <v>単価契約
単価：2.5円外
</v>
      </c>
      <c r="L26" s="22">
        <v>2.5</v>
      </c>
      <c r="M26" s="13">
        <v>1</v>
      </c>
      <c r="N26" s="8">
        <v>5384000</v>
      </c>
      <c r="O26" s="19">
        <v>2166710</v>
      </c>
    </row>
    <row r="27" spans="1:17" ht="56.25" customHeight="1">
      <c r="A27" s="60" t="s">
        <v>458</v>
      </c>
      <c r="B27" s="28" t="s">
        <v>224</v>
      </c>
      <c r="C27" s="55">
        <v>39539</v>
      </c>
      <c r="D27" s="60" t="s">
        <v>140</v>
      </c>
      <c r="E27" s="60" t="s">
        <v>240</v>
      </c>
      <c r="F27" s="27" t="s">
        <v>447</v>
      </c>
      <c r="G27" s="64" t="s">
        <v>461</v>
      </c>
      <c r="H27" s="62">
        <v>875648</v>
      </c>
      <c r="I27" s="64" t="s">
        <v>461</v>
      </c>
      <c r="J27" s="64" t="s">
        <v>461</v>
      </c>
      <c r="K27" s="37" t="str">
        <f>IF(L27&gt;0,"単価契約"&amp;CHAR(10)&amp;"単価："&amp;TEXT(L27,"#,##0")&amp;"円"&amp;IF(M27=1,"外","")&amp;CHAR(10))</f>
        <v>単価契約
単価：7,000円外
</v>
      </c>
      <c r="L27" s="7">
        <v>7000</v>
      </c>
      <c r="M27" s="7">
        <v>1</v>
      </c>
      <c r="Q27" s="2"/>
    </row>
    <row r="28" spans="1:14" ht="56.25" customHeight="1">
      <c r="A28" s="40" t="s">
        <v>33</v>
      </c>
      <c r="B28" s="28" t="s">
        <v>224</v>
      </c>
      <c r="C28" s="41">
        <v>39539</v>
      </c>
      <c r="D28" s="40" t="s">
        <v>169</v>
      </c>
      <c r="E28" s="27" t="s">
        <v>244</v>
      </c>
      <c r="F28" s="27" t="s">
        <v>447</v>
      </c>
      <c r="G28" s="64" t="s">
        <v>461</v>
      </c>
      <c r="H28" s="42">
        <v>8442000</v>
      </c>
      <c r="I28" s="64" t="s">
        <v>461</v>
      </c>
      <c r="J28" s="64" t="s">
        <v>461</v>
      </c>
      <c r="K28" s="32">
        <f>IF(L28&gt;0,"単価契約"&amp;CHAR(10)&amp;"単価："&amp;TEXT(L28,"#,##0")&amp;"円"&amp;IF(M28=1,"外","")&amp;CHAR(10)&amp;"支出済額："&amp;TEXT(O28,"#,##0")&amp;"円","")</f>
      </c>
      <c r="L28" s="1"/>
      <c r="M28" s="1"/>
      <c r="N28" s="12"/>
    </row>
    <row r="29" spans="1:15" ht="56.25" customHeight="1">
      <c r="A29" s="27" t="s">
        <v>223</v>
      </c>
      <c r="B29" s="28" t="s">
        <v>224</v>
      </c>
      <c r="C29" s="29">
        <v>39539</v>
      </c>
      <c r="D29" s="27" t="s">
        <v>170</v>
      </c>
      <c r="E29" s="27" t="s">
        <v>237</v>
      </c>
      <c r="F29" s="27" t="s">
        <v>447</v>
      </c>
      <c r="G29" s="64" t="s">
        <v>461</v>
      </c>
      <c r="H29" s="50">
        <v>35437161</v>
      </c>
      <c r="I29" s="64" t="s">
        <v>461</v>
      </c>
      <c r="J29" s="64" t="s">
        <v>461</v>
      </c>
      <c r="K29" s="37" t="str">
        <f>IF(L29&gt;0,"単価契約"&amp;CHAR(10)&amp;"単価："&amp;TEXT(L29,"#,##0。0000")&amp;"円"&amp;IF(M29=1,"外","")&amp;CHAR(10))</f>
        <v>単価契約
単価：0.8764円外
</v>
      </c>
      <c r="L29" s="24">
        <v>0.8764</v>
      </c>
      <c r="M29" s="1">
        <v>1</v>
      </c>
      <c r="N29" s="8">
        <v>28549909</v>
      </c>
      <c r="O29" s="19">
        <v>14611304</v>
      </c>
    </row>
    <row r="30" spans="1:15" ht="56.25" customHeight="1">
      <c r="A30" s="27" t="s">
        <v>230</v>
      </c>
      <c r="B30" s="28" t="s">
        <v>224</v>
      </c>
      <c r="C30" s="29">
        <v>39539</v>
      </c>
      <c r="D30" s="27" t="s">
        <v>464</v>
      </c>
      <c r="E30" s="27" t="s">
        <v>345</v>
      </c>
      <c r="F30" s="27" t="s">
        <v>447</v>
      </c>
      <c r="G30" s="64" t="s">
        <v>461</v>
      </c>
      <c r="H30" s="39">
        <v>3662257</v>
      </c>
      <c r="I30" s="64" t="s">
        <v>461</v>
      </c>
      <c r="J30" s="64" t="s">
        <v>461</v>
      </c>
      <c r="K30" s="37" t="str">
        <f>IF(L30&gt;0,"単価契約"&amp;CHAR(10)&amp;"単価："&amp;TEXT(L30,"#,##0")&amp;"円"&amp;IF(M30=1,"外","")&amp;CHAR(10))</f>
        <v>単価契約
単価：700円外
</v>
      </c>
      <c r="L30" s="6">
        <v>700</v>
      </c>
      <c r="M30" s="6">
        <v>1</v>
      </c>
      <c r="N30" s="14">
        <v>3457067</v>
      </c>
      <c r="O30" s="19">
        <v>1872152</v>
      </c>
    </row>
    <row r="31" spans="1:16" ht="56.25" customHeight="1">
      <c r="A31" s="27" t="s">
        <v>34</v>
      </c>
      <c r="B31" s="28" t="s">
        <v>224</v>
      </c>
      <c r="C31" s="29">
        <v>39539</v>
      </c>
      <c r="D31" s="27" t="s">
        <v>171</v>
      </c>
      <c r="E31" s="27" t="s">
        <v>245</v>
      </c>
      <c r="F31" s="36" t="s">
        <v>446</v>
      </c>
      <c r="G31" s="64" t="s">
        <v>461</v>
      </c>
      <c r="H31" s="30">
        <v>1552950</v>
      </c>
      <c r="I31" s="64" t="s">
        <v>461</v>
      </c>
      <c r="J31" s="64" t="s">
        <v>461</v>
      </c>
      <c r="K31" s="37">
        <f>IF(L31&gt;0,"単価契約"&amp;CHAR(10)&amp;"単価："&amp;TEXT(L31,"#,##0")&amp;"円"&amp;IF(M31=1,"外","")&amp;CHAR(10)&amp;"支出済額："&amp;TEXT(O31,"#,##0")&amp;"円","")</f>
      </c>
      <c r="L31" s="1"/>
      <c r="M31" s="1"/>
      <c r="N31" s="8"/>
      <c r="P31" s="3"/>
    </row>
    <row r="32" spans="1:14" ht="56.25" customHeight="1">
      <c r="A32" s="27" t="s">
        <v>35</v>
      </c>
      <c r="B32" s="28" t="s">
        <v>224</v>
      </c>
      <c r="C32" s="29">
        <v>39539</v>
      </c>
      <c r="D32" s="27" t="s">
        <v>172</v>
      </c>
      <c r="E32" s="27" t="s">
        <v>247</v>
      </c>
      <c r="F32" s="27" t="s">
        <v>447</v>
      </c>
      <c r="G32" s="64" t="s">
        <v>461</v>
      </c>
      <c r="H32" s="30">
        <v>521144877</v>
      </c>
      <c r="I32" s="64" t="s">
        <v>461</v>
      </c>
      <c r="J32" s="64" t="s">
        <v>461</v>
      </c>
      <c r="K32" s="37">
        <f>IF(L32&gt;0,"単価契約"&amp;CHAR(10)&amp;"単価："&amp;TEXT(L32,"#,##0")&amp;"円"&amp;IF(M32=1,"外","")&amp;CHAR(10)&amp;"支出済額："&amp;TEXT(O32,"#,##0")&amp;"円","")</f>
      </c>
      <c r="L32" s="1"/>
      <c r="M32" s="1"/>
      <c r="N32" s="12"/>
    </row>
    <row r="33" spans="1:14" ht="56.25" customHeight="1">
      <c r="A33" s="27" t="s">
        <v>36</v>
      </c>
      <c r="B33" s="28" t="s">
        <v>224</v>
      </c>
      <c r="C33" s="29">
        <v>39539</v>
      </c>
      <c r="D33" s="27" t="s">
        <v>173</v>
      </c>
      <c r="E33" s="27" t="s">
        <v>248</v>
      </c>
      <c r="F33" s="27" t="s">
        <v>447</v>
      </c>
      <c r="G33" s="64" t="s">
        <v>461</v>
      </c>
      <c r="H33" s="30">
        <v>9713550</v>
      </c>
      <c r="I33" s="64" t="s">
        <v>461</v>
      </c>
      <c r="J33" s="64" t="s">
        <v>461</v>
      </c>
      <c r="K33" s="37">
        <f>IF(L33&gt;0,"単価契約"&amp;CHAR(10)&amp;"単価："&amp;TEXT(L33,"#,##0")&amp;"円"&amp;IF(M33=1,"外","")&amp;CHAR(10)&amp;"支出済額："&amp;TEXT(O33,"#,##0")&amp;"円","")</f>
      </c>
      <c r="L33" s="13"/>
      <c r="M33" s="13"/>
      <c r="N33" s="8"/>
    </row>
    <row r="34" spans="1:15" ht="56.25" customHeight="1">
      <c r="A34" s="27" t="s">
        <v>222</v>
      </c>
      <c r="B34" s="28" t="s">
        <v>224</v>
      </c>
      <c r="C34" s="29">
        <v>39539</v>
      </c>
      <c r="D34" s="27" t="s">
        <v>174</v>
      </c>
      <c r="E34" s="27" t="s">
        <v>249</v>
      </c>
      <c r="F34" s="27" t="s">
        <v>447</v>
      </c>
      <c r="G34" s="64" t="s">
        <v>461</v>
      </c>
      <c r="H34" s="44">
        <v>34871951</v>
      </c>
      <c r="I34" s="64" t="s">
        <v>461</v>
      </c>
      <c r="J34" s="64" t="s">
        <v>461</v>
      </c>
      <c r="K34" s="37" t="str">
        <f>IF(L34&gt;0,"単価契約"&amp;CHAR(10)&amp;"単価："&amp;TEXT(L34,"#,##0。000000")&amp;"円"&amp;IF(M34=1,"外","")&amp;CHAR(10))</f>
        <v>単価契約
単価：3.101293円外
</v>
      </c>
      <c r="L34" s="25">
        <v>3.101293</v>
      </c>
      <c r="M34" s="1">
        <v>1</v>
      </c>
      <c r="N34" s="8">
        <v>36905476</v>
      </c>
      <c r="O34" s="19">
        <v>14880516</v>
      </c>
    </row>
    <row r="35" spans="1:16" ht="56.25" customHeight="1">
      <c r="A35" s="27" t="s">
        <v>37</v>
      </c>
      <c r="B35" s="28" t="s">
        <v>224</v>
      </c>
      <c r="C35" s="29">
        <v>39539</v>
      </c>
      <c r="D35" s="27" t="s">
        <v>176</v>
      </c>
      <c r="E35" s="27" t="s">
        <v>251</v>
      </c>
      <c r="F35" s="27" t="s">
        <v>453</v>
      </c>
      <c r="G35" s="64" t="s">
        <v>461</v>
      </c>
      <c r="H35" s="44">
        <v>1545600</v>
      </c>
      <c r="I35" s="64" t="s">
        <v>461</v>
      </c>
      <c r="J35" s="64" t="s">
        <v>461</v>
      </c>
      <c r="K35" s="37" t="str">
        <f>IF(L35&gt;0,"単価契約"&amp;CHAR(10)&amp;"単価："&amp;TEXT(L35,"#,##0")&amp;"円"&amp;IF(M35=1,"外","")&amp;CHAR(10))</f>
        <v>単価契約
単価：115,000円
</v>
      </c>
      <c r="L35" s="13">
        <v>115000</v>
      </c>
      <c r="M35" s="13"/>
      <c r="N35" s="8">
        <v>1328250</v>
      </c>
      <c r="O35" s="20">
        <v>697201</v>
      </c>
      <c r="P35" s="2"/>
    </row>
    <row r="36" spans="1:15" ht="56.25" customHeight="1">
      <c r="A36" s="40" t="s">
        <v>38</v>
      </c>
      <c r="B36" s="28" t="s">
        <v>224</v>
      </c>
      <c r="C36" s="41">
        <v>39539</v>
      </c>
      <c r="D36" s="40" t="s">
        <v>177</v>
      </c>
      <c r="E36" s="27" t="s">
        <v>349</v>
      </c>
      <c r="F36" s="40" t="s">
        <v>454</v>
      </c>
      <c r="G36" s="64" t="s">
        <v>461</v>
      </c>
      <c r="H36" s="47">
        <v>1034850</v>
      </c>
      <c r="I36" s="64" t="s">
        <v>461</v>
      </c>
      <c r="J36" s="64" t="s">
        <v>461</v>
      </c>
      <c r="K36" s="37" t="str">
        <f>IF(L36&gt;0,"単価契約"&amp;CHAR(10)&amp;"単価："&amp;TEXT(L36,"#,##0")&amp;"円"&amp;IF(M36=1,"外","")&amp;CHAR(10))</f>
        <v>単価契約
単価：710円
</v>
      </c>
      <c r="L36" s="1">
        <v>710</v>
      </c>
      <c r="M36" s="1"/>
      <c r="N36" s="12">
        <v>1000000</v>
      </c>
      <c r="O36" s="19">
        <v>0</v>
      </c>
    </row>
    <row r="37" spans="1:15" ht="56.25" customHeight="1">
      <c r="A37" s="40" t="s">
        <v>39</v>
      </c>
      <c r="B37" s="28" t="s">
        <v>224</v>
      </c>
      <c r="C37" s="41">
        <v>39539</v>
      </c>
      <c r="D37" s="40" t="s">
        <v>134</v>
      </c>
      <c r="E37" s="27" t="s">
        <v>353</v>
      </c>
      <c r="F37" s="27" t="s">
        <v>449</v>
      </c>
      <c r="G37" s="64" t="s">
        <v>461</v>
      </c>
      <c r="H37" s="42">
        <v>2520000</v>
      </c>
      <c r="I37" s="64" t="s">
        <v>461</v>
      </c>
      <c r="J37" s="64" t="s">
        <v>461</v>
      </c>
      <c r="K37" s="37" t="str">
        <f>IF(L37&gt;0,"単価契約"&amp;CHAR(10)&amp;"単価："&amp;TEXT(L37,"#,##0")&amp;"円"&amp;IF(M37=1,"外","")&amp;CHAR(10))</f>
        <v>単価契約
単価：84,000円外
</v>
      </c>
      <c r="L37" s="1">
        <v>84000</v>
      </c>
      <c r="M37" s="1">
        <v>1</v>
      </c>
      <c r="N37" s="12">
        <v>6302100</v>
      </c>
      <c r="O37" s="19">
        <v>840000</v>
      </c>
    </row>
    <row r="38" spans="1:15" ht="56.25" customHeight="1">
      <c r="A38" s="27" t="s">
        <v>116</v>
      </c>
      <c r="B38" s="28" t="s">
        <v>224</v>
      </c>
      <c r="C38" s="29">
        <v>39539</v>
      </c>
      <c r="D38" s="27" t="s">
        <v>178</v>
      </c>
      <c r="E38" s="27" t="s">
        <v>356</v>
      </c>
      <c r="F38" s="27" t="s">
        <v>447</v>
      </c>
      <c r="G38" s="64" t="s">
        <v>461</v>
      </c>
      <c r="H38" s="51">
        <v>21965514</v>
      </c>
      <c r="I38" s="64" t="s">
        <v>461</v>
      </c>
      <c r="J38" s="64" t="s">
        <v>461</v>
      </c>
      <c r="K38" s="37" t="str">
        <f>IF(L38&gt;0,"単価契約"&amp;CHAR(10)&amp;"単価："&amp;TEXT(L38,"#,##0.00")&amp;"円"&amp;IF(M38=1,"外","")&amp;CHAR(10))</f>
        <v>単価契約
単価：9.39円外
</v>
      </c>
      <c r="L38" s="21">
        <v>9.39</v>
      </c>
      <c r="M38" s="13">
        <v>1</v>
      </c>
      <c r="N38" s="8">
        <v>18559602</v>
      </c>
      <c r="O38" s="19">
        <v>21965514</v>
      </c>
    </row>
    <row r="39" spans="1:15" ht="56.25" customHeight="1">
      <c r="A39" s="40" t="s">
        <v>38</v>
      </c>
      <c r="B39" s="28" t="s">
        <v>224</v>
      </c>
      <c r="C39" s="41">
        <v>39539</v>
      </c>
      <c r="D39" s="40" t="s">
        <v>179</v>
      </c>
      <c r="E39" s="27" t="s">
        <v>357</v>
      </c>
      <c r="F39" s="40" t="s">
        <v>454</v>
      </c>
      <c r="G39" s="64" t="s">
        <v>461</v>
      </c>
      <c r="H39" s="47">
        <v>92742970</v>
      </c>
      <c r="I39" s="64" t="s">
        <v>461</v>
      </c>
      <c r="J39" s="64" t="s">
        <v>461</v>
      </c>
      <c r="K39" s="37" t="str">
        <f>IF(L39&gt;0,"単価契約"&amp;CHAR(10)&amp;"単価："&amp;TEXT(L39,"#,##0")&amp;"円"&amp;IF(M39=1,"外","")&amp;CHAR(10))</f>
        <v>単価契約
単価：710円外
</v>
      </c>
      <c r="L39" s="13">
        <v>710</v>
      </c>
      <c r="M39" s="13">
        <v>1</v>
      </c>
      <c r="N39" s="8">
        <v>163478000</v>
      </c>
      <c r="O39" s="19">
        <v>50159960</v>
      </c>
    </row>
    <row r="40" spans="1:14" ht="56.25" customHeight="1">
      <c r="A40" s="27" t="s">
        <v>40</v>
      </c>
      <c r="B40" s="28" t="s">
        <v>224</v>
      </c>
      <c r="C40" s="29">
        <v>39539</v>
      </c>
      <c r="D40" s="27" t="s">
        <v>180</v>
      </c>
      <c r="E40" s="27" t="s">
        <v>358</v>
      </c>
      <c r="F40" s="27" t="s">
        <v>447</v>
      </c>
      <c r="G40" s="64" t="s">
        <v>461</v>
      </c>
      <c r="H40" s="30">
        <v>2441977</v>
      </c>
      <c r="I40" s="64" t="s">
        <v>461</v>
      </c>
      <c r="J40" s="64" t="s">
        <v>461</v>
      </c>
      <c r="K40" s="32">
        <f>IF(L40&gt;0,"単価契約"&amp;CHAR(10)&amp;"単価："&amp;TEXT(L40,"#,##0")&amp;"円"&amp;IF(M40=1,"外","")&amp;CHAR(10)&amp;"支出済額："&amp;TEXT(O40,"#,##0")&amp;"円","")</f>
      </c>
      <c r="L40" s="13"/>
      <c r="M40" s="13"/>
      <c r="N40" s="8"/>
    </row>
    <row r="41" spans="1:14" ht="56.25" customHeight="1">
      <c r="A41" s="40" t="s">
        <v>41</v>
      </c>
      <c r="B41" s="28" t="s">
        <v>224</v>
      </c>
      <c r="C41" s="41">
        <v>39539</v>
      </c>
      <c r="D41" s="40" t="s">
        <v>181</v>
      </c>
      <c r="E41" s="27" t="s">
        <v>361</v>
      </c>
      <c r="F41" s="36" t="s">
        <v>446</v>
      </c>
      <c r="G41" s="64" t="s">
        <v>461</v>
      </c>
      <c r="H41" s="45">
        <v>13021050</v>
      </c>
      <c r="I41" s="64" t="s">
        <v>461</v>
      </c>
      <c r="J41" s="64" t="s">
        <v>461</v>
      </c>
      <c r="K41" s="32">
        <f>IF(L41&gt;0,"単価契約"&amp;CHAR(10)&amp;"単価："&amp;TEXT(L41,"#,##0")&amp;"円"&amp;IF(M41=1,"外","")&amp;CHAR(10)&amp;"支出済額："&amp;TEXT(O41,"#,##0")&amp;"円","")</f>
      </c>
      <c r="L41" s="13"/>
      <c r="M41" s="13"/>
      <c r="N41" s="8"/>
    </row>
    <row r="42" spans="1:15" ht="56.25" customHeight="1">
      <c r="A42" s="27" t="s">
        <v>42</v>
      </c>
      <c r="B42" s="28" t="s">
        <v>224</v>
      </c>
      <c r="C42" s="29">
        <v>39539</v>
      </c>
      <c r="D42" s="27" t="s">
        <v>182</v>
      </c>
      <c r="E42" s="27" t="s">
        <v>365</v>
      </c>
      <c r="F42" s="27" t="s">
        <v>447</v>
      </c>
      <c r="G42" s="64" t="s">
        <v>461</v>
      </c>
      <c r="H42" s="44">
        <v>5103170</v>
      </c>
      <c r="I42" s="64" t="s">
        <v>461</v>
      </c>
      <c r="J42" s="64" t="s">
        <v>461</v>
      </c>
      <c r="K42" s="37" t="str">
        <f>IF(L42&gt;0,"単価契約"&amp;CHAR(10)&amp;"単価："&amp;TEXT(L42,"#,##0")&amp;"円"&amp;IF(M42=1,"外","")&amp;CHAR(10))</f>
        <v>単価契約
単価：315,623円外
</v>
      </c>
      <c r="L42" s="13">
        <v>315623</v>
      </c>
      <c r="M42" s="13">
        <v>1</v>
      </c>
      <c r="N42" s="8">
        <v>3787476</v>
      </c>
      <c r="O42" s="19">
        <v>1578115</v>
      </c>
    </row>
    <row r="43" spans="1:15" ht="56.25" customHeight="1">
      <c r="A43" s="40" t="s">
        <v>38</v>
      </c>
      <c r="B43" s="28" t="s">
        <v>224</v>
      </c>
      <c r="C43" s="41">
        <v>39539</v>
      </c>
      <c r="D43" s="40" t="s">
        <v>183</v>
      </c>
      <c r="E43" s="27" t="s">
        <v>366</v>
      </c>
      <c r="F43" s="40" t="s">
        <v>454</v>
      </c>
      <c r="G43" s="64" t="s">
        <v>461</v>
      </c>
      <c r="H43" s="47">
        <v>4440270</v>
      </c>
      <c r="I43" s="64" t="s">
        <v>461</v>
      </c>
      <c r="J43" s="64" t="s">
        <v>461</v>
      </c>
      <c r="K43" s="37" t="str">
        <f>IF(L43&gt;0,"単価契約"&amp;CHAR(10)&amp;"単価："&amp;TEXT(L43,"#,##0")&amp;"円"&amp;IF(M43=1,"外","")&amp;CHAR(10))</f>
        <v>単価契約
単価：710円外
</v>
      </c>
      <c r="L43" s="1">
        <v>710</v>
      </c>
      <c r="M43" s="1">
        <v>1</v>
      </c>
      <c r="N43" s="12">
        <v>6621000</v>
      </c>
      <c r="O43" s="19">
        <v>2941910</v>
      </c>
    </row>
    <row r="44" spans="1:14" ht="56.25" customHeight="1">
      <c r="A44" s="40" t="s">
        <v>43</v>
      </c>
      <c r="B44" s="28" t="s">
        <v>224</v>
      </c>
      <c r="C44" s="41">
        <v>39539</v>
      </c>
      <c r="D44" s="40" t="s">
        <v>146</v>
      </c>
      <c r="E44" s="27" t="s">
        <v>367</v>
      </c>
      <c r="F44" s="27" t="s">
        <v>447</v>
      </c>
      <c r="G44" s="64" t="s">
        <v>461</v>
      </c>
      <c r="H44" s="45">
        <v>3492640</v>
      </c>
      <c r="I44" s="64" t="s">
        <v>461</v>
      </c>
      <c r="J44" s="64" t="s">
        <v>461</v>
      </c>
      <c r="K44" s="32">
        <f>IF(L44&gt;0,"単価契約"&amp;CHAR(10)&amp;"単価："&amp;TEXT(L44,"#,##0")&amp;"円"&amp;IF(M44=1,"外","")&amp;CHAR(10)&amp;"支出済額："&amp;TEXT(O44,"#,##0")&amp;"円","")</f>
      </c>
      <c r="L44" s="13"/>
      <c r="M44" s="13"/>
      <c r="N44" s="8"/>
    </row>
    <row r="45" spans="1:15" ht="56.25" customHeight="1">
      <c r="A45" s="27" t="s">
        <v>369</v>
      </c>
      <c r="B45" s="28" t="s">
        <v>224</v>
      </c>
      <c r="C45" s="29">
        <v>39539</v>
      </c>
      <c r="D45" s="27" t="s">
        <v>184</v>
      </c>
      <c r="E45" s="27" t="s">
        <v>368</v>
      </c>
      <c r="F45" s="27" t="s">
        <v>447</v>
      </c>
      <c r="G45" s="64" t="s">
        <v>461</v>
      </c>
      <c r="H45" s="44">
        <v>10813864</v>
      </c>
      <c r="I45" s="64" t="s">
        <v>461</v>
      </c>
      <c r="J45" s="64" t="s">
        <v>461</v>
      </c>
      <c r="K45" s="37" t="str">
        <f>IF(L45&gt;0,"単価契約"&amp;CHAR(10)&amp;"単価："&amp;TEXT(L45,"#,##0")&amp;"円"&amp;IF(M45=1,"外","")&amp;CHAR(10))</f>
        <v>単価契約
単価：21円外
</v>
      </c>
      <c r="L45" s="1">
        <v>21</v>
      </c>
      <c r="M45" s="1">
        <v>1</v>
      </c>
      <c r="N45" s="12">
        <v>12205291</v>
      </c>
      <c r="O45" s="19">
        <v>4096437</v>
      </c>
    </row>
    <row r="46" spans="1:14" ht="56.25" customHeight="1">
      <c r="A46" s="27" t="s">
        <v>44</v>
      </c>
      <c r="B46" s="28" t="s">
        <v>224</v>
      </c>
      <c r="C46" s="29">
        <v>39539</v>
      </c>
      <c r="D46" s="27" t="s">
        <v>185</v>
      </c>
      <c r="E46" s="27" t="s">
        <v>372</v>
      </c>
      <c r="F46" s="36" t="s">
        <v>446</v>
      </c>
      <c r="G46" s="64" t="s">
        <v>461</v>
      </c>
      <c r="H46" s="47">
        <v>5669391</v>
      </c>
      <c r="I46" s="64" t="s">
        <v>461</v>
      </c>
      <c r="J46" s="64" t="s">
        <v>461</v>
      </c>
      <c r="K46" s="32">
        <f aca="true" t="shared" si="1" ref="K46:K53">IF(L46&gt;0,"単価契約"&amp;CHAR(10)&amp;"単価："&amp;TEXT(L46,"#,##0")&amp;"円"&amp;IF(M46=1,"外","")&amp;CHAR(10)&amp;"支出済額："&amp;TEXT(O46,"#,##0")&amp;"円","")</f>
      </c>
      <c r="L46" s="1"/>
      <c r="M46" s="1"/>
      <c r="N46" s="8"/>
    </row>
    <row r="47" spans="1:16" ht="56.25" customHeight="1">
      <c r="A47" s="27" t="s">
        <v>51</v>
      </c>
      <c r="B47" s="28" t="s">
        <v>224</v>
      </c>
      <c r="C47" s="29">
        <v>39539</v>
      </c>
      <c r="D47" s="27" t="s">
        <v>186</v>
      </c>
      <c r="E47" s="27" t="s">
        <v>373</v>
      </c>
      <c r="F47" s="27" t="s">
        <v>447</v>
      </c>
      <c r="G47" s="64" t="s">
        <v>461</v>
      </c>
      <c r="H47" s="30">
        <v>1485734</v>
      </c>
      <c r="I47" s="64" t="s">
        <v>461</v>
      </c>
      <c r="J47" s="64" t="s">
        <v>461</v>
      </c>
      <c r="K47" s="32">
        <f t="shared" si="1"/>
      </c>
      <c r="L47" s="6"/>
      <c r="M47" s="6"/>
      <c r="P47" s="3"/>
    </row>
    <row r="48" spans="1:16" ht="56.25" customHeight="1">
      <c r="A48" s="27" t="s">
        <v>52</v>
      </c>
      <c r="B48" s="28" t="s">
        <v>224</v>
      </c>
      <c r="C48" s="29">
        <v>39539</v>
      </c>
      <c r="D48" s="27" t="s">
        <v>186</v>
      </c>
      <c r="E48" s="27" t="s">
        <v>373</v>
      </c>
      <c r="F48" s="27" t="s">
        <v>7</v>
      </c>
      <c r="G48" s="64" t="s">
        <v>461</v>
      </c>
      <c r="H48" s="30">
        <v>1534688</v>
      </c>
      <c r="I48" s="64" t="s">
        <v>461</v>
      </c>
      <c r="J48" s="64" t="s">
        <v>461</v>
      </c>
      <c r="K48" s="37">
        <f t="shared" si="1"/>
      </c>
      <c r="L48" s="2"/>
      <c r="M48" s="2"/>
      <c r="N48" s="8"/>
      <c r="O48" s="20"/>
      <c r="P48" s="2"/>
    </row>
    <row r="49" spans="1:13" ht="56.25" customHeight="1">
      <c r="A49" s="27" t="s">
        <v>45</v>
      </c>
      <c r="B49" s="28" t="s">
        <v>224</v>
      </c>
      <c r="C49" s="29">
        <v>39539</v>
      </c>
      <c r="D49" s="27" t="s">
        <v>125</v>
      </c>
      <c r="E49" s="27" t="s">
        <v>373</v>
      </c>
      <c r="F49" s="27" t="s">
        <v>447</v>
      </c>
      <c r="G49" s="64" t="s">
        <v>461</v>
      </c>
      <c r="H49" s="30">
        <v>5803711</v>
      </c>
      <c r="I49" s="64" t="s">
        <v>461</v>
      </c>
      <c r="J49" s="64" t="s">
        <v>461</v>
      </c>
      <c r="K49" s="32">
        <f t="shared" si="1"/>
      </c>
      <c r="L49" s="6"/>
      <c r="M49" s="6"/>
    </row>
    <row r="50" spans="1:16" ht="56.25" customHeight="1">
      <c r="A50" s="27" t="s">
        <v>53</v>
      </c>
      <c r="B50" s="28" t="s">
        <v>224</v>
      </c>
      <c r="C50" s="29">
        <v>39539</v>
      </c>
      <c r="D50" s="27" t="s">
        <v>186</v>
      </c>
      <c r="E50" s="27" t="s">
        <v>373</v>
      </c>
      <c r="F50" s="27" t="s">
        <v>447</v>
      </c>
      <c r="G50" s="64" t="s">
        <v>461</v>
      </c>
      <c r="H50" s="30">
        <v>6779341</v>
      </c>
      <c r="I50" s="64" t="s">
        <v>461</v>
      </c>
      <c r="J50" s="64" t="s">
        <v>461</v>
      </c>
      <c r="K50" s="32">
        <f t="shared" si="1"/>
      </c>
      <c r="L50" s="6"/>
      <c r="M50" s="6"/>
      <c r="P50" s="3"/>
    </row>
    <row r="51" spans="1:13" ht="56.25" customHeight="1">
      <c r="A51" s="27" t="s">
        <v>50</v>
      </c>
      <c r="B51" s="28" t="s">
        <v>224</v>
      </c>
      <c r="C51" s="29">
        <v>39539</v>
      </c>
      <c r="D51" s="27" t="s">
        <v>125</v>
      </c>
      <c r="E51" s="27" t="s">
        <v>373</v>
      </c>
      <c r="F51" s="27" t="s">
        <v>447</v>
      </c>
      <c r="G51" s="64" t="s">
        <v>461</v>
      </c>
      <c r="H51" s="44">
        <v>12474000</v>
      </c>
      <c r="I51" s="64" t="s">
        <v>461</v>
      </c>
      <c r="J51" s="64" t="s">
        <v>461</v>
      </c>
      <c r="K51" s="37">
        <f t="shared" si="1"/>
      </c>
      <c r="L51" s="1"/>
      <c r="M51" s="1"/>
    </row>
    <row r="52" spans="1:16" ht="56.25" customHeight="1">
      <c r="A52" s="27" t="s">
        <v>54</v>
      </c>
      <c r="B52" s="28" t="s">
        <v>224</v>
      </c>
      <c r="C52" s="29">
        <v>39539</v>
      </c>
      <c r="D52" s="27" t="s">
        <v>186</v>
      </c>
      <c r="E52" s="27" t="s">
        <v>376</v>
      </c>
      <c r="F52" s="27" t="s">
        <v>455</v>
      </c>
      <c r="G52" s="64" t="s">
        <v>461</v>
      </c>
      <c r="H52" s="30">
        <v>15455034</v>
      </c>
      <c r="I52" s="64" t="s">
        <v>461</v>
      </c>
      <c r="J52" s="64" t="s">
        <v>461</v>
      </c>
      <c r="K52" s="37">
        <f t="shared" si="1"/>
      </c>
      <c r="L52" s="2"/>
      <c r="M52" s="2"/>
      <c r="N52" s="8"/>
      <c r="O52" s="20"/>
      <c r="P52" s="2"/>
    </row>
    <row r="53" spans="1:16" ht="56.25" customHeight="1">
      <c r="A53" s="27" t="s">
        <v>55</v>
      </c>
      <c r="B53" s="28" t="s">
        <v>224</v>
      </c>
      <c r="C53" s="29">
        <v>39539</v>
      </c>
      <c r="D53" s="27" t="s">
        <v>186</v>
      </c>
      <c r="E53" s="27" t="s">
        <v>376</v>
      </c>
      <c r="F53" s="27" t="s">
        <v>447</v>
      </c>
      <c r="G53" s="64" t="s">
        <v>461</v>
      </c>
      <c r="H53" s="30">
        <v>21082711</v>
      </c>
      <c r="I53" s="64" t="s">
        <v>461</v>
      </c>
      <c r="J53" s="64" t="s">
        <v>461</v>
      </c>
      <c r="K53" s="32">
        <f t="shared" si="1"/>
      </c>
      <c r="L53" s="6"/>
      <c r="M53" s="6"/>
      <c r="P53" s="3"/>
    </row>
    <row r="54" spans="1:14" ht="56.25" customHeight="1">
      <c r="A54" s="27" t="s">
        <v>59</v>
      </c>
      <c r="B54" s="28" t="s">
        <v>224</v>
      </c>
      <c r="C54" s="29">
        <v>39539</v>
      </c>
      <c r="D54" s="27" t="s">
        <v>186</v>
      </c>
      <c r="E54" s="27" t="s">
        <v>376</v>
      </c>
      <c r="F54" s="27" t="s">
        <v>447</v>
      </c>
      <c r="G54" s="64" t="s">
        <v>461</v>
      </c>
      <c r="H54" s="39">
        <v>22680000</v>
      </c>
      <c r="I54" s="64" t="s">
        <v>461</v>
      </c>
      <c r="J54" s="64" t="s">
        <v>461</v>
      </c>
      <c r="K54" s="37" t="str">
        <f>IF(L54&gt;0,"単価契約"&amp;CHAR(10)&amp;"単価："&amp;TEXT(L54,"#,##0")&amp;"円"&amp;IF(M54=1,"外","")&amp;CHAR(10))</f>
        <v>単価契約
単価：1,890,000円
</v>
      </c>
      <c r="L54" s="13">
        <v>1890000</v>
      </c>
      <c r="N54" s="14">
        <v>22680000</v>
      </c>
    </row>
    <row r="55" spans="1:19" s="4" customFormat="1" ht="56.25" customHeight="1">
      <c r="A55" s="27" t="s">
        <v>60</v>
      </c>
      <c r="B55" s="28" t="s">
        <v>224</v>
      </c>
      <c r="C55" s="29">
        <v>39539</v>
      </c>
      <c r="D55" s="27" t="s">
        <v>187</v>
      </c>
      <c r="E55" s="27" t="s">
        <v>376</v>
      </c>
      <c r="F55" s="27" t="s">
        <v>447</v>
      </c>
      <c r="G55" s="64" t="s">
        <v>461</v>
      </c>
      <c r="H55" s="30">
        <v>25346437</v>
      </c>
      <c r="I55" s="64" t="s">
        <v>461</v>
      </c>
      <c r="J55" s="64" t="s">
        <v>461</v>
      </c>
      <c r="K55" s="32">
        <f aca="true" t="shared" si="2" ref="K55:K62">IF(L55&gt;0,"単価契約"&amp;CHAR(10)&amp;"単価："&amp;TEXT(L55,"#,##0")&amp;"円"&amp;IF(M55=1,"外","")&amp;CHAR(10)&amp;"支出済額："&amp;TEXT(O55,"#,##0")&amp;"円","")</f>
      </c>
      <c r="L55" s="6"/>
      <c r="M55" s="6"/>
      <c r="N55" s="14"/>
      <c r="O55" s="19"/>
      <c r="P55" s="6"/>
      <c r="Q55" s="6"/>
      <c r="R55" s="6"/>
      <c r="S55" s="6"/>
    </row>
    <row r="56" spans="1:16" ht="56.25" customHeight="1">
      <c r="A56" s="27" t="s">
        <v>46</v>
      </c>
      <c r="B56" s="28" t="s">
        <v>224</v>
      </c>
      <c r="C56" s="29">
        <v>39539</v>
      </c>
      <c r="D56" s="27" t="s">
        <v>125</v>
      </c>
      <c r="E56" s="27" t="s">
        <v>376</v>
      </c>
      <c r="F56" s="27" t="s">
        <v>449</v>
      </c>
      <c r="G56" s="64" t="s">
        <v>461</v>
      </c>
      <c r="H56" s="30">
        <v>34418226</v>
      </c>
      <c r="I56" s="64" t="s">
        <v>461</v>
      </c>
      <c r="J56" s="64" t="s">
        <v>461</v>
      </c>
      <c r="K56" s="37">
        <f t="shared" si="2"/>
      </c>
      <c r="L56" s="2"/>
      <c r="M56" s="2"/>
      <c r="N56" s="8"/>
      <c r="O56" s="20"/>
      <c r="P56" s="2"/>
    </row>
    <row r="57" spans="1:16" ht="56.25" customHeight="1">
      <c r="A57" s="27" t="s">
        <v>56</v>
      </c>
      <c r="B57" s="28" t="s">
        <v>224</v>
      </c>
      <c r="C57" s="29">
        <v>39539</v>
      </c>
      <c r="D57" s="27" t="s">
        <v>186</v>
      </c>
      <c r="E57" s="27" t="s">
        <v>376</v>
      </c>
      <c r="F57" s="27" t="s">
        <v>447</v>
      </c>
      <c r="G57" s="64" t="s">
        <v>461</v>
      </c>
      <c r="H57" s="30">
        <v>52419825</v>
      </c>
      <c r="I57" s="64" t="s">
        <v>461</v>
      </c>
      <c r="J57" s="64" t="s">
        <v>461</v>
      </c>
      <c r="K57" s="32">
        <f t="shared" si="2"/>
      </c>
      <c r="L57" s="6"/>
      <c r="M57" s="6"/>
      <c r="P57" s="3"/>
    </row>
    <row r="58" spans="1:16" ht="56.25" customHeight="1">
      <c r="A58" s="27" t="s">
        <v>47</v>
      </c>
      <c r="B58" s="28" t="s">
        <v>224</v>
      </c>
      <c r="C58" s="29">
        <v>39539</v>
      </c>
      <c r="D58" s="27" t="s">
        <v>125</v>
      </c>
      <c r="E58" s="27" t="s">
        <v>376</v>
      </c>
      <c r="F58" s="27" t="s">
        <v>449</v>
      </c>
      <c r="G58" s="64" t="s">
        <v>461</v>
      </c>
      <c r="H58" s="30">
        <v>57978900</v>
      </c>
      <c r="I58" s="64" t="s">
        <v>461</v>
      </c>
      <c r="J58" s="64" t="s">
        <v>461</v>
      </c>
      <c r="K58" s="37">
        <f t="shared" si="2"/>
      </c>
      <c r="L58" s="2"/>
      <c r="M58" s="2"/>
      <c r="N58" s="8"/>
      <c r="O58" s="20"/>
      <c r="P58" s="2"/>
    </row>
    <row r="59" spans="1:16" ht="56.25" customHeight="1">
      <c r="A59" s="27" t="s">
        <v>48</v>
      </c>
      <c r="B59" s="28" t="s">
        <v>224</v>
      </c>
      <c r="C59" s="29">
        <v>39539</v>
      </c>
      <c r="D59" s="27" t="s">
        <v>125</v>
      </c>
      <c r="E59" s="27" t="s">
        <v>378</v>
      </c>
      <c r="F59" s="27" t="s">
        <v>449</v>
      </c>
      <c r="G59" s="64" t="s">
        <v>461</v>
      </c>
      <c r="H59" s="30">
        <v>85547280</v>
      </c>
      <c r="I59" s="64" t="s">
        <v>461</v>
      </c>
      <c r="J59" s="64" t="s">
        <v>461</v>
      </c>
      <c r="K59" s="37">
        <f t="shared" si="2"/>
      </c>
      <c r="L59" s="2"/>
      <c r="M59" s="2"/>
      <c r="N59" s="8"/>
      <c r="O59" s="20"/>
      <c r="P59" s="2"/>
    </row>
    <row r="60" spans="1:13" ht="56.25" customHeight="1">
      <c r="A60" s="27" t="s">
        <v>49</v>
      </c>
      <c r="B60" s="28" t="s">
        <v>224</v>
      </c>
      <c r="C60" s="29">
        <v>39539</v>
      </c>
      <c r="D60" s="27" t="s">
        <v>125</v>
      </c>
      <c r="E60" s="27" t="s">
        <v>378</v>
      </c>
      <c r="F60" s="27" t="s">
        <v>449</v>
      </c>
      <c r="G60" s="64" t="s">
        <v>461</v>
      </c>
      <c r="H60" s="30">
        <v>85788150</v>
      </c>
      <c r="I60" s="64" t="s">
        <v>461</v>
      </c>
      <c r="J60" s="64" t="s">
        <v>461</v>
      </c>
      <c r="K60" s="37">
        <f t="shared" si="2"/>
      </c>
      <c r="L60" s="6"/>
      <c r="M60" s="6"/>
    </row>
    <row r="61" spans="1:13" ht="56.25" customHeight="1">
      <c r="A61" s="27" t="s">
        <v>57</v>
      </c>
      <c r="B61" s="28" t="s">
        <v>224</v>
      </c>
      <c r="C61" s="29">
        <v>39539</v>
      </c>
      <c r="D61" s="27" t="s">
        <v>186</v>
      </c>
      <c r="E61" s="27" t="s">
        <v>378</v>
      </c>
      <c r="F61" s="27" t="s">
        <v>447</v>
      </c>
      <c r="G61" s="64" t="s">
        <v>461</v>
      </c>
      <c r="H61" s="30">
        <v>96390264</v>
      </c>
      <c r="I61" s="64" t="s">
        <v>461</v>
      </c>
      <c r="J61" s="64" t="s">
        <v>461</v>
      </c>
      <c r="K61" s="32">
        <f t="shared" si="2"/>
      </c>
      <c r="L61" s="6"/>
      <c r="M61" s="6"/>
    </row>
    <row r="62" spans="1:16" ht="56.25" customHeight="1">
      <c r="A62" s="27" t="s">
        <v>58</v>
      </c>
      <c r="B62" s="28" t="s">
        <v>224</v>
      </c>
      <c r="C62" s="29">
        <v>39539</v>
      </c>
      <c r="D62" s="27" t="s">
        <v>186</v>
      </c>
      <c r="E62" s="27" t="s">
        <v>378</v>
      </c>
      <c r="F62" s="27" t="s">
        <v>447</v>
      </c>
      <c r="G62" s="64" t="s">
        <v>461</v>
      </c>
      <c r="H62" s="30">
        <v>236259072</v>
      </c>
      <c r="I62" s="64" t="s">
        <v>461</v>
      </c>
      <c r="J62" s="64" t="s">
        <v>461</v>
      </c>
      <c r="K62" s="32">
        <f t="shared" si="2"/>
      </c>
      <c r="L62" s="6"/>
      <c r="M62" s="6"/>
      <c r="P62" s="3"/>
    </row>
    <row r="63" spans="1:13" ht="56.25" customHeight="1">
      <c r="A63" s="27" t="s">
        <v>260</v>
      </c>
      <c r="B63" s="28" t="s">
        <v>224</v>
      </c>
      <c r="C63" s="29">
        <v>39539</v>
      </c>
      <c r="D63" s="58" t="s">
        <v>259</v>
      </c>
      <c r="E63" s="27" t="s">
        <v>378</v>
      </c>
      <c r="F63" s="27" t="s">
        <v>447</v>
      </c>
      <c r="G63" s="64" t="s">
        <v>461</v>
      </c>
      <c r="H63" s="30">
        <v>2352000</v>
      </c>
      <c r="I63" s="64" t="s">
        <v>461</v>
      </c>
      <c r="J63" s="64" t="s">
        <v>461</v>
      </c>
      <c r="K63" s="33" t="str">
        <f>IF(L63&gt;0,"単価契約"&amp;CHAR(10)&amp;"単価："&amp;TEXT(L63,"#,##0")&amp;"円"&amp;IF(M63=1,"外","")&amp;CHAR(10))</f>
        <v>単価契約
単価：73,500円外
</v>
      </c>
      <c r="L63" s="16">
        <v>73500</v>
      </c>
      <c r="M63" s="6">
        <v>1</v>
      </c>
    </row>
    <row r="64" spans="1:13" ht="56.25" customHeight="1">
      <c r="A64" s="27" t="s">
        <v>61</v>
      </c>
      <c r="B64" s="28" t="s">
        <v>224</v>
      </c>
      <c r="C64" s="29">
        <v>39539</v>
      </c>
      <c r="D64" s="27" t="s">
        <v>189</v>
      </c>
      <c r="E64" s="27" t="s">
        <v>382</v>
      </c>
      <c r="F64" s="27" t="s">
        <v>447</v>
      </c>
      <c r="G64" s="64" t="s">
        <v>461</v>
      </c>
      <c r="H64" s="30">
        <v>20871068</v>
      </c>
      <c r="I64" s="64" t="s">
        <v>461</v>
      </c>
      <c r="J64" s="64" t="s">
        <v>461</v>
      </c>
      <c r="K64" s="32">
        <f aca="true" t="shared" si="3" ref="K64:K75">IF(L64&gt;0,"単価契約"&amp;CHAR(10)&amp;"単価："&amp;TEXT(L64,"#,##0")&amp;"円"&amp;IF(M64=1,"外","")&amp;CHAR(10)&amp;"支出済額："&amp;TEXT(O64,"#,##0")&amp;"円","")</f>
      </c>
      <c r="L64" s="6"/>
      <c r="M64" s="6"/>
    </row>
    <row r="65" spans="1:13" ht="56.25" customHeight="1">
      <c r="A65" s="27" t="s">
        <v>62</v>
      </c>
      <c r="B65" s="28" t="s">
        <v>224</v>
      </c>
      <c r="C65" s="29">
        <v>39539</v>
      </c>
      <c r="D65" s="27" t="s">
        <v>189</v>
      </c>
      <c r="E65" s="27" t="s">
        <v>382</v>
      </c>
      <c r="F65" s="27" t="s">
        <v>447</v>
      </c>
      <c r="G65" s="64" t="s">
        <v>461</v>
      </c>
      <c r="H65" s="30">
        <v>1945296057</v>
      </c>
      <c r="I65" s="64" t="s">
        <v>461</v>
      </c>
      <c r="J65" s="64" t="s">
        <v>461</v>
      </c>
      <c r="K65" s="32">
        <f t="shared" si="3"/>
      </c>
      <c r="L65" s="6"/>
      <c r="M65" s="6"/>
    </row>
    <row r="66" spans="1:11" ht="56.25" customHeight="1">
      <c r="A66" s="40" t="s">
        <v>63</v>
      </c>
      <c r="B66" s="28" t="s">
        <v>224</v>
      </c>
      <c r="C66" s="41">
        <v>39539</v>
      </c>
      <c r="D66" s="40" t="s">
        <v>190</v>
      </c>
      <c r="E66" s="27" t="s">
        <v>383</v>
      </c>
      <c r="F66" s="27" t="s">
        <v>447</v>
      </c>
      <c r="G66" s="64" t="s">
        <v>461</v>
      </c>
      <c r="H66" s="47">
        <v>2142000</v>
      </c>
      <c r="I66" s="64" t="s">
        <v>461</v>
      </c>
      <c r="J66" s="64" t="s">
        <v>461</v>
      </c>
      <c r="K66" s="37">
        <f t="shared" si="3"/>
      </c>
    </row>
    <row r="67" spans="1:19" s="2" customFormat="1" ht="56.25" customHeight="1">
      <c r="A67" s="40" t="s">
        <v>64</v>
      </c>
      <c r="B67" s="28" t="s">
        <v>224</v>
      </c>
      <c r="C67" s="41">
        <v>39539</v>
      </c>
      <c r="D67" s="40" t="s">
        <v>192</v>
      </c>
      <c r="E67" s="27" t="s">
        <v>386</v>
      </c>
      <c r="F67" s="36" t="s">
        <v>446</v>
      </c>
      <c r="G67" s="64" t="s">
        <v>461</v>
      </c>
      <c r="H67" s="42">
        <v>6045438</v>
      </c>
      <c r="I67" s="64" t="s">
        <v>461</v>
      </c>
      <c r="J67" s="64" t="s">
        <v>461</v>
      </c>
      <c r="K67" s="32">
        <f t="shared" si="3"/>
      </c>
      <c r="L67" s="6"/>
      <c r="M67" s="6"/>
      <c r="N67" s="14"/>
      <c r="O67" s="19"/>
      <c r="P67" s="6"/>
      <c r="Q67" s="6"/>
      <c r="R67" s="6"/>
      <c r="S67" s="6"/>
    </row>
    <row r="68" spans="1:19" s="2" customFormat="1" ht="56.25" customHeight="1">
      <c r="A68" s="27" t="s">
        <v>65</v>
      </c>
      <c r="B68" s="28" t="s">
        <v>224</v>
      </c>
      <c r="C68" s="29">
        <v>39539</v>
      </c>
      <c r="D68" s="27" t="s">
        <v>193</v>
      </c>
      <c r="E68" s="27" t="s">
        <v>387</v>
      </c>
      <c r="F68" s="27" t="s">
        <v>447</v>
      </c>
      <c r="G68" s="64" t="s">
        <v>461</v>
      </c>
      <c r="H68" s="47">
        <v>5700240</v>
      </c>
      <c r="I68" s="64" t="s">
        <v>461</v>
      </c>
      <c r="J68" s="64" t="s">
        <v>461</v>
      </c>
      <c r="K68" s="32">
        <f t="shared" si="3"/>
      </c>
      <c r="L68" s="6"/>
      <c r="M68" s="6"/>
      <c r="N68" s="14"/>
      <c r="O68" s="19"/>
      <c r="P68" s="6"/>
      <c r="Q68" s="6"/>
      <c r="R68" s="6"/>
      <c r="S68" s="6"/>
    </row>
    <row r="69" spans="1:19" s="2" customFormat="1" ht="56.25" customHeight="1">
      <c r="A69" s="27" t="s">
        <v>67</v>
      </c>
      <c r="B69" s="28" t="s">
        <v>224</v>
      </c>
      <c r="C69" s="29">
        <v>39539</v>
      </c>
      <c r="D69" s="27" t="s">
        <v>129</v>
      </c>
      <c r="E69" s="27" t="s">
        <v>388</v>
      </c>
      <c r="F69" s="27" t="s">
        <v>449</v>
      </c>
      <c r="G69" s="64" t="s">
        <v>461</v>
      </c>
      <c r="H69" s="30">
        <v>6300000</v>
      </c>
      <c r="I69" s="64" t="s">
        <v>461</v>
      </c>
      <c r="J69" s="64" t="s">
        <v>461</v>
      </c>
      <c r="K69" s="32">
        <f t="shared" si="3"/>
      </c>
      <c r="L69" s="6"/>
      <c r="M69" s="6"/>
      <c r="N69" s="14"/>
      <c r="O69" s="19"/>
      <c r="P69" s="6"/>
      <c r="Q69" s="6"/>
      <c r="R69" s="6"/>
      <c r="S69" s="6"/>
    </row>
    <row r="70" spans="1:20" s="2" customFormat="1" ht="56.25" customHeight="1">
      <c r="A70" s="27" t="s">
        <v>66</v>
      </c>
      <c r="B70" s="28" t="s">
        <v>224</v>
      </c>
      <c r="C70" s="29">
        <v>39539</v>
      </c>
      <c r="D70" s="27" t="s">
        <v>129</v>
      </c>
      <c r="E70" s="27" t="s">
        <v>388</v>
      </c>
      <c r="F70" s="27" t="s">
        <v>449</v>
      </c>
      <c r="G70" s="64" t="s">
        <v>461</v>
      </c>
      <c r="H70" s="30">
        <v>18585000</v>
      </c>
      <c r="I70" s="64" t="s">
        <v>461</v>
      </c>
      <c r="J70" s="64" t="s">
        <v>461</v>
      </c>
      <c r="K70" s="37">
        <f t="shared" si="3"/>
      </c>
      <c r="L70" s="6"/>
      <c r="M70" s="6"/>
      <c r="N70" s="14"/>
      <c r="O70" s="19"/>
      <c r="P70" s="6"/>
      <c r="Q70" s="6"/>
      <c r="R70" s="6"/>
      <c r="S70" s="6"/>
      <c r="T70" s="6"/>
    </row>
    <row r="71" spans="1:13" ht="56.25" customHeight="1">
      <c r="A71" s="27" t="s">
        <v>68</v>
      </c>
      <c r="B71" s="28" t="s">
        <v>224</v>
      </c>
      <c r="C71" s="29">
        <v>39539</v>
      </c>
      <c r="D71" s="27" t="s">
        <v>126</v>
      </c>
      <c r="E71" s="27" t="s">
        <v>389</v>
      </c>
      <c r="F71" s="27" t="s">
        <v>447</v>
      </c>
      <c r="G71" s="64" t="s">
        <v>461</v>
      </c>
      <c r="H71" s="47">
        <v>1355634</v>
      </c>
      <c r="I71" s="64" t="s">
        <v>461</v>
      </c>
      <c r="J71" s="64" t="s">
        <v>461</v>
      </c>
      <c r="K71" s="32">
        <f t="shared" si="3"/>
      </c>
      <c r="L71" s="6"/>
      <c r="M71" s="6"/>
    </row>
    <row r="72" spans="1:16" ht="56.25" customHeight="1">
      <c r="A72" s="27" t="s">
        <v>69</v>
      </c>
      <c r="B72" s="28" t="s">
        <v>224</v>
      </c>
      <c r="C72" s="29">
        <v>39539</v>
      </c>
      <c r="D72" s="27" t="s">
        <v>194</v>
      </c>
      <c r="E72" s="27" t="s">
        <v>389</v>
      </c>
      <c r="F72" s="27" t="s">
        <v>447</v>
      </c>
      <c r="G72" s="64" t="s">
        <v>461</v>
      </c>
      <c r="H72" s="30">
        <v>194236213</v>
      </c>
      <c r="I72" s="64" t="s">
        <v>461</v>
      </c>
      <c r="J72" s="64" t="s">
        <v>461</v>
      </c>
      <c r="K72" s="32">
        <f t="shared" si="3"/>
      </c>
      <c r="L72" s="6"/>
      <c r="M72" s="6"/>
      <c r="P72" s="3"/>
    </row>
    <row r="73" spans="1:16" ht="56.25" customHeight="1">
      <c r="A73" s="27" t="s">
        <v>71</v>
      </c>
      <c r="B73" s="28" t="s">
        <v>224</v>
      </c>
      <c r="C73" s="29">
        <v>39539</v>
      </c>
      <c r="D73" s="27" t="s">
        <v>194</v>
      </c>
      <c r="E73" s="27" t="s">
        <v>389</v>
      </c>
      <c r="F73" s="27" t="s">
        <v>9</v>
      </c>
      <c r="G73" s="64" t="s">
        <v>461</v>
      </c>
      <c r="H73" s="30">
        <v>242614638</v>
      </c>
      <c r="I73" s="64" t="s">
        <v>461</v>
      </c>
      <c r="J73" s="64" t="s">
        <v>461</v>
      </c>
      <c r="K73" s="32">
        <f t="shared" si="3"/>
      </c>
      <c r="L73" s="2"/>
      <c r="M73" s="2"/>
      <c r="N73" s="8"/>
      <c r="O73" s="20"/>
      <c r="P73" s="2"/>
    </row>
    <row r="74" spans="1:16" ht="56.25" customHeight="1">
      <c r="A74" s="27" t="s">
        <v>70</v>
      </c>
      <c r="B74" s="28" t="s">
        <v>224</v>
      </c>
      <c r="C74" s="29">
        <v>39539</v>
      </c>
      <c r="D74" s="27" t="s">
        <v>194</v>
      </c>
      <c r="E74" s="27" t="s">
        <v>389</v>
      </c>
      <c r="F74" s="27" t="s">
        <v>447</v>
      </c>
      <c r="G74" s="64" t="s">
        <v>461</v>
      </c>
      <c r="H74" s="30">
        <v>779185471</v>
      </c>
      <c r="I74" s="64" t="s">
        <v>461</v>
      </c>
      <c r="J74" s="64" t="s">
        <v>461</v>
      </c>
      <c r="K74" s="32">
        <f t="shared" si="3"/>
      </c>
      <c r="L74" s="6"/>
      <c r="M74" s="6"/>
      <c r="P74" s="3"/>
    </row>
    <row r="75" spans="1:20" ht="56.25" customHeight="1">
      <c r="A75" s="27" t="s">
        <v>72</v>
      </c>
      <c r="B75" s="28" t="s">
        <v>224</v>
      </c>
      <c r="C75" s="29">
        <v>39539</v>
      </c>
      <c r="D75" s="27" t="s">
        <v>147</v>
      </c>
      <c r="E75" s="27" t="s">
        <v>393</v>
      </c>
      <c r="F75" s="36" t="s">
        <v>446</v>
      </c>
      <c r="G75" s="64" t="s">
        <v>461</v>
      </c>
      <c r="H75" s="47">
        <v>1827000</v>
      </c>
      <c r="I75" s="64" t="s">
        <v>461</v>
      </c>
      <c r="J75" s="64" t="s">
        <v>461</v>
      </c>
      <c r="K75" s="32">
        <f t="shared" si="3"/>
      </c>
      <c r="L75" s="6"/>
      <c r="M75" s="6"/>
      <c r="T75" s="2"/>
    </row>
    <row r="76" spans="1:15" ht="56.25" customHeight="1">
      <c r="A76" s="34" t="s">
        <v>76</v>
      </c>
      <c r="B76" s="28" t="s">
        <v>224</v>
      </c>
      <c r="C76" s="41">
        <v>39539</v>
      </c>
      <c r="D76" s="40" t="s">
        <v>196</v>
      </c>
      <c r="E76" s="27" t="s">
        <v>395</v>
      </c>
      <c r="F76" s="27" t="s">
        <v>447</v>
      </c>
      <c r="G76" s="64" t="s">
        <v>461</v>
      </c>
      <c r="H76" s="47">
        <v>824870</v>
      </c>
      <c r="I76" s="64" t="s">
        <v>461</v>
      </c>
      <c r="J76" s="64" t="s">
        <v>461</v>
      </c>
      <c r="K76" s="37" t="str">
        <f>IF(L76&gt;0,"単価契約"&amp;CHAR(10)&amp;"単価："&amp;TEXT(L76,"#,##0")&amp;"円"&amp;IF(M76=1,"外","")&amp;CHAR(10))</f>
        <v>単価契約
単価：1,500円外
</v>
      </c>
      <c r="L76" s="13">
        <v>1500</v>
      </c>
      <c r="M76" s="13">
        <v>1</v>
      </c>
      <c r="N76" s="14">
        <v>1233000</v>
      </c>
      <c r="O76" s="19">
        <v>427430</v>
      </c>
    </row>
    <row r="77" spans="1:15" ht="56.25" customHeight="1">
      <c r="A77" s="34" t="s">
        <v>76</v>
      </c>
      <c r="B77" s="28" t="s">
        <v>224</v>
      </c>
      <c r="C77" s="41">
        <v>39539</v>
      </c>
      <c r="D77" s="40" t="s">
        <v>196</v>
      </c>
      <c r="E77" s="27" t="s">
        <v>395</v>
      </c>
      <c r="F77" s="27" t="s">
        <v>447</v>
      </c>
      <c r="G77" s="64" t="s">
        <v>461</v>
      </c>
      <c r="H77" s="47">
        <v>879955</v>
      </c>
      <c r="I77" s="64" t="s">
        <v>461</v>
      </c>
      <c r="J77" s="64" t="s">
        <v>461</v>
      </c>
      <c r="K77" s="37" t="str">
        <f>IF(L77&gt;0,"単価契約"&amp;CHAR(10)&amp;"単価："&amp;TEXT(L77,"#,##0.0")&amp;"円"&amp;IF(M77=1,"外","")&amp;CHAR(10))</f>
        <v>単価契約
単価：8.0円外
</v>
      </c>
      <c r="L77" s="13">
        <v>8</v>
      </c>
      <c r="M77" s="13">
        <v>1</v>
      </c>
      <c r="N77" s="14">
        <v>1455000</v>
      </c>
      <c r="O77" s="19">
        <v>685974</v>
      </c>
    </row>
    <row r="78" spans="1:15" ht="56.25" customHeight="1">
      <c r="A78" s="34" t="s">
        <v>27</v>
      </c>
      <c r="B78" s="28" t="s">
        <v>224</v>
      </c>
      <c r="C78" s="41">
        <v>39539</v>
      </c>
      <c r="D78" s="40" t="s">
        <v>196</v>
      </c>
      <c r="E78" s="27" t="s">
        <v>395</v>
      </c>
      <c r="F78" s="27" t="s">
        <v>447</v>
      </c>
      <c r="G78" s="64" t="s">
        <v>461</v>
      </c>
      <c r="H78" s="47">
        <v>2467647</v>
      </c>
      <c r="I78" s="64" t="s">
        <v>461</v>
      </c>
      <c r="J78" s="64" t="s">
        <v>461</v>
      </c>
      <c r="K78" s="37" t="str">
        <f>IF(L78&gt;0,"単価契約"&amp;CHAR(10)&amp;"単価："&amp;TEXT(L78,"#,##0.000")&amp;"円"&amp;IF(M78=1,"外","")&amp;CHAR(10))</f>
        <v>単価契約
単価：0.212円外
</v>
      </c>
      <c r="L78" s="7">
        <v>0.212</v>
      </c>
      <c r="M78" s="7">
        <v>1</v>
      </c>
      <c r="N78" s="14">
        <v>4855000</v>
      </c>
      <c r="O78" s="19">
        <v>2085348</v>
      </c>
    </row>
    <row r="79" spans="1:15" ht="56.25" customHeight="1">
      <c r="A79" s="34" t="s">
        <v>74</v>
      </c>
      <c r="B79" s="28" t="s">
        <v>224</v>
      </c>
      <c r="C79" s="41">
        <v>39539</v>
      </c>
      <c r="D79" s="40" t="s">
        <v>196</v>
      </c>
      <c r="E79" s="27" t="s">
        <v>395</v>
      </c>
      <c r="F79" s="27" t="s">
        <v>447</v>
      </c>
      <c r="G79" s="64" t="s">
        <v>461</v>
      </c>
      <c r="H79" s="47">
        <v>5028567</v>
      </c>
      <c r="I79" s="64" t="s">
        <v>461</v>
      </c>
      <c r="J79" s="64" t="s">
        <v>461</v>
      </c>
      <c r="K79" s="37" t="str">
        <f>IF(L79&gt;0,"単価契約"&amp;CHAR(10)&amp;"単価："&amp;TEXT(L79,"#,##0")&amp;"円"&amp;IF(M79=1,"外","")&amp;CHAR(10))</f>
        <v>単価契約
単価：1,500円外
</v>
      </c>
      <c r="L79" s="13">
        <v>1500</v>
      </c>
      <c r="M79" s="13">
        <v>1</v>
      </c>
      <c r="N79" s="14">
        <v>5131000</v>
      </c>
      <c r="O79" s="19">
        <v>2823399</v>
      </c>
    </row>
    <row r="80" spans="1:15" ht="56.25" customHeight="1">
      <c r="A80" s="34" t="s">
        <v>75</v>
      </c>
      <c r="B80" s="28" t="s">
        <v>224</v>
      </c>
      <c r="C80" s="41">
        <v>39539</v>
      </c>
      <c r="D80" s="40" t="s">
        <v>196</v>
      </c>
      <c r="E80" s="27" t="s">
        <v>395</v>
      </c>
      <c r="F80" s="27" t="s">
        <v>447</v>
      </c>
      <c r="G80" s="64" t="s">
        <v>461</v>
      </c>
      <c r="H80" s="47">
        <v>5857152</v>
      </c>
      <c r="I80" s="64" t="s">
        <v>461</v>
      </c>
      <c r="J80" s="64" t="s">
        <v>461</v>
      </c>
      <c r="K80" s="37" t="str">
        <f>IF(L80&gt;0,"単価契約"&amp;CHAR(10)&amp;"単価："&amp;TEXT(L80,"#,##0")&amp;"円"&amp;IF(M80=1,"外","")&amp;CHAR(10))</f>
        <v>単価契約
単価：1,200円外
</v>
      </c>
      <c r="L80" s="13">
        <v>1200</v>
      </c>
      <c r="M80" s="13">
        <v>1</v>
      </c>
      <c r="N80" s="14">
        <v>5312000</v>
      </c>
      <c r="O80" s="19">
        <v>3014327</v>
      </c>
    </row>
    <row r="81" spans="1:15" ht="56.25" customHeight="1">
      <c r="A81" s="34" t="s">
        <v>73</v>
      </c>
      <c r="B81" s="28" t="s">
        <v>224</v>
      </c>
      <c r="C81" s="41">
        <v>39539</v>
      </c>
      <c r="D81" s="40" t="s">
        <v>196</v>
      </c>
      <c r="E81" s="27" t="s">
        <v>395</v>
      </c>
      <c r="F81" s="27" t="s">
        <v>447</v>
      </c>
      <c r="G81" s="64" t="s">
        <v>461</v>
      </c>
      <c r="H81" s="47">
        <v>6285055</v>
      </c>
      <c r="I81" s="64" t="s">
        <v>461</v>
      </c>
      <c r="J81" s="64" t="s">
        <v>461</v>
      </c>
      <c r="K81" s="37" t="str">
        <f>IF(L81&gt;0,"単価契約"&amp;CHAR(10)&amp;"単価："&amp;TEXT(L81,"#,##0")&amp;"円"&amp;IF(M81=1,"外","")&amp;CHAR(10))</f>
        <v>単価契約
単価：1,000円外
</v>
      </c>
      <c r="L81" s="13">
        <v>1000</v>
      </c>
      <c r="M81" s="13">
        <v>1</v>
      </c>
      <c r="N81" s="14">
        <v>7028000</v>
      </c>
      <c r="O81" s="19">
        <v>3497347</v>
      </c>
    </row>
    <row r="82" spans="1:15" ht="56.25" customHeight="1">
      <c r="A82" s="34" t="s">
        <v>74</v>
      </c>
      <c r="B82" s="28" t="s">
        <v>224</v>
      </c>
      <c r="C82" s="41">
        <v>39539</v>
      </c>
      <c r="D82" s="40" t="s">
        <v>196</v>
      </c>
      <c r="E82" s="27" t="s">
        <v>395</v>
      </c>
      <c r="F82" s="27" t="s">
        <v>447</v>
      </c>
      <c r="G82" s="64" t="s">
        <v>461</v>
      </c>
      <c r="H82" s="47">
        <v>8068375</v>
      </c>
      <c r="I82" s="64" t="s">
        <v>461</v>
      </c>
      <c r="J82" s="64" t="s">
        <v>461</v>
      </c>
      <c r="K82" s="37" t="str">
        <f>IF(L82&gt;0,"単価契約"&amp;CHAR(10)&amp;"単価："&amp;TEXT(L82,"#,##0")&amp;"円"&amp;IF(M82=1,"外","")&amp;CHAR(10))</f>
        <v>単価契約
単価：1,200円外
</v>
      </c>
      <c r="L82" s="13">
        <v>1200</v>
      </c>
      <c r="M82" s="13">
        <v>1</v>
      </c>
      <c r="N82" s="14">
        <v>7300000</v>
      </c>
      <c r="O82" s="19">
        <v>4237584</v>
      </c>
    </row>
    <row r="83" spans="1:15" ht="56.25" customHeight="1">
      <c r="A83" s="27" t="s">
        <v>220</v>
      </c>
      <c r="B83" s="28" t="s">
        <v>224</v>
      </c>
      <c r="C83" s="29">
        <v>39539</v>
      </c>
      <c r="D83" s="40" t="s">
        <v>196</v>
      </c>
      <c r="E83" s="27" t="s">
        <v>253</v>
      </c>
      <c r="F83" s="27" t="s">
        <v>447</v>
      </c>
      <c r="G83" s="64" t="s">
        <v>461</v>
      </c>
      <c r="H83" s="44">
        <v>13815620</v>
      </c>
      <c r="I83" s="64" t="s">
        <v>461</v>
      </c>
      <c r="J83" s="64" t="s">
        <v>461</v>
      </c>
      <c r="K83" s="37" t="str">
        <f>IF(L83&gt;0,"単価契約"&amp;CHAR(10)&amp;"単価："&amp;TEXT(L83,"#,##0.00")&amp;"円"&amp;IF(M83=1,"外","")&amp;CHAR(10))</f>
        <v>単価契約
単価：5.27円外
</v>
      </c>
      <c r="L83" s="13">
        <v>5.27</v>
      </c>
      <c r="M83" s="13">
        <v>1</v>
      </c>
      <c r="N83" s="14">
        <v>13951125</v>
      </c>
      <c r="O83" s="19">
        <v>6481671</v>
      </c>
    </row>
    <row r="84" spans="1:16" ht="56.25" customHeight="1">
      <c r="A84" s="27" t="s">
        <v>77</v>
      </c>
      <c r="B84" s="28" t="s">
        <v>224</v>
      </c>
      <c r="C84" s="29">
        <v>39539</v>
      </c>
      <c r="D84" s="27" t="s">
        <v>197</v>
      </c>
      <c r="E84" s="27" t="s">
        <v>396</v>
      </c>
      <c r="F84" s="27" t="s">
        <v>449</v>
      </c>
      <c r="G84" s="64" t="s">
        <v>461</v>
      </c>
      <c r="H84" s="30">
        <v>16981440</v>
      </c>
      <c r="I84" s="64" t="s">
        <v>461</v>
      </c>
      <c r="J84" s="64" t="s">
        <v>461</v>
      </c>
      <c r="K84" s="37">
        <f aca="true" t="shared" si="4" ref="K84:K93">IF(L84&gt;0,"単価契約"&amp;CHAR(10)&amp;"単価："&amp;TEXT(L84,"#,##0")&amp;"円"&amp;IF(M84=1,"外","")&amp;CHAR(10)&amp;"支出済額："&amp;TEXT(O84,"#,##0")&amp;"円","")</f>
      </c>
      <c r="L84" s="2"/>
      <c r="M84" s="2"/>
      <c r="N84" s="8"/>
      <c r="O84" s="20"/>
      <c r="P84" s="2"/>
    </row>
    <row r="85" spans="1:16" ht="56.25" customHeight="1">
      <c r="A85" s="27" t="s">
        <v>78</v>
      </c>
      <c r="B85" s="28" t="s">
        <v>224</v>
      </c>
      <c r="C85" s="29">
        <v>39539</v>
      </c>
      <c r="D85" s="27" t="s">
        <v>198</v>
      </c>
      <c r="E85" s="27" t="s">
        <v>254</v>
      </c>
      <c r="F85" s="27" t="s">
        <v>449</v>
      </c>
      <c r="G85" s="64" t="s">
        <v>461</v>
      </c>
      <c r="H85" s="30">
        <v>15748992</v>
      </c>
      <c r="I85" s="64" t="s">
        <v>461</v>
      </c>
      <c r="J85" s="64" t="s">
        <v>461</v>
      </c>
      <c r="K85" s="32">
        <f t="shared" si="4"/>
      </c>
      <c r="L85" s="6"/>
      <c r="M85" s="6"/>
      <c r="P85" s="3"/>
    </row>
    <row r="86" spans="1:13" ht="56.25" customHeight="1">
      <c r="A86" s="27" t="s">
        <v>115</v>
      </c>
      <c r="B86" s="28" t="s">
        <v>224</v>
      </c>
      <c r="C86" s="29">
        <v>39539</v>
      </c>
      <c r="D86" s="27" t="s">
        <v>198</v>
      </c>
      <c r="E86" s="27" t="s">
        <v>254</v>
      </c>
      <c r="F86" s="27" t="s">
        <v>447</v>
      </c>
      <c r="G86" s="64" t="s">
        <v>461</v>
      </c>
      <c r="H86" s="30">
        <v>58615200</v>
      </c>
      <c r="I86" s="64" t="s">
        <v>461</v>
      </c>
      <c r="J86" s="64" t="s">
        <v>461</v>
      </c>
      <c r="K86" s="32">
        <f t="shared" si="4"/>
      </c>
      <c r="L86" s="6"/>
      <c r="M86" s="6"/>
    </row>
    <row r="87" spans="1:13" ht="56.25" customHeight="1">
      <c r="A87" s="40" t="s">
        <v>79</v>
      </c>
      <c r="B87" s="28" t="s">
        <v>224</v>
      </c>
      <c r="C87" s="41">
        <v>39539</v>
      </c>
      <c r="D87" s="40" t="s">
        <v>199</v>
      </c>
      <c r="E87" s="27" t="s">
        <v>255</v>
      </c>
      <c r="F87" s="27" t="s">
        <v>447</v>
      </c>
      <c r="G87" s="64" t="s">
        <v>461</v>
      </c>
      <c r="H87" s="42">
        <v>1805202</v>
      </c>
      <c r="I87" s="64" t="s">
        <v>461</v>
      </c>
      <c r="J87" s="64" t="s">
        <v>461</v>
      </c>
      <c r="K87" s="32">
        <f t="shared" si="4"/>
      </c>
      <c r="L87" s="6"/>
      <c r="M87" s="6"/>
    </row>
    <row r="88" spans="1:17" ht="56.25" customHeight="1">
      <c r="A88" s="27" t="s">
        <v>80</v>
      </c>
      <c r="B88" s="28" t="s">
        <v>224</v>
      </c>
      <c r="C88" s="29">
        <v>39539</v>
      </c>
      <c r="D88" s="27" t="s">
        <v>199</v>
      </c>
      <c r="E88" s="27" t="s">
        <v>255</v>
      </c>
      <c r="F88" s="27" t="s">
        <v>447</v>
      </c>
      <c r="G88" s="64" t="s">
        <v>461</v>
      </c>
      <c r="H88" s="30">
        <v>9902970</v>
      </c>
      <c r="I88" s="64" t="s">
        <v>461</v>
      </c>
      <c r="J88" s="64" t="s">
        <v>461</v>
      </c>
      <c r="K88" s="37">
        <f t="shared" si="4"/>
      </c>
      <c r="L88" s="6"/>
      <c r="M88" s="6"/>
      <c r="Q88" s="2"/>
    </row>
    <row r="89" spans="1:13" ht="56.25" customHeight="1">
      <c r="A89" s="27" t="s">
        <v>81</v>
      </c>
      <c r="B89" s="28" t="s">
        <v>224</v>
      </c>
      <c r="C89" s="29">
        <v>39539</v>
      </c>
      <c r="D89" s="27" t="s">
        <v>200</v>
      </c>
      <c r="E89" s="27" t="s">
        <v>258</v>
      </c>
      <c r="F89" s="27" t="s">
        <v>447</v>
      </c>
      <c r="G89" s="64" t="s">
        <v>461</v>
      </c>
      <c r="H89" s="30">
        <v>34356993</v>
      </c>
      <c r="I89" s="64" t="s">
        <v>461</v>
      </c>
      <c r="J89" s="64" t="s">
        <v>461</v>
      </c>
      <c r="K89" s="32">
        <f t="shared" si="4"/>
      </c>
      <c r="L89" s="6"/>
      <c r="M89" s="6"/>
    </row>
    <row r="90" spans="1:19" ht="56.25" customHeight="1">
      <c r="A90" s="40" t="s">
        <v>82</v>
      </c>
      <c r="B90" s="28" t="s">
        <v>224</v>
      </c>
      <c r="C90" s="41">
        <v>39539</v>
      </c>
      <c r="D90" s="40" t="s">
        <v>201</v>
      </c>
      <c r="E90" s="27" t="s">
        <v>399</v>
      </c>
      <c r="F90" s="27" t="s">
        <v>447</v>
      </c>
      <c r="G90" s="64" t="s">
        <v>461</v>
      </c>
      <c r="H90" s="45">
        <v>35911491</v>
      </c>
      <c r="I90" s="64" t="s">
        <v>461</v>
      </c>
      <c r="J90" s="64" t="s">
        <v>461</v>
      </c>
      <c r="K90" s="32">
        <f t="shared" si="4"/>
      </c>
      <c r="L90" s="6"/>
      <c r="M90" s="6"/>
      <c r="Q90" s="2"/>
      <c r="R90" s="2"/>
      <c r="S90" s="2"/>
    </row>
    <row r="91" spans="1:19" ht="56.25" customHeight="1">
      <c r="A91" s="27" t="s">
        <v>83</v>
      </c>
      <c r="B91" s="28" t="s">
        <v>224</v>
      </c>
      <c r="C91" s="29">
        <v>39539</v>
      </c>
      <c r="D91" s="27" t="s">
        <v>203</v>
      </c>
      <c r="E91" s="27" t="s">
        <v>403</v>
      </c>
      <c r="F91" s="36" t="s">
        <v>446</v>
      </c>
      <c r="G91" s="64" t="s">
        <v>461</v>
      </c>
      <c r="H91" s="30">
        <v>23599800</v>
      </c>
      <c r="I91" s="64" t="s">
        <v>461</v>
      </c>
      <c r="J91" s="64" t="s">
        <v>461</v>
      </c>
      <c r="K91" s="37">
        <f t="shared" si="4"/>
      </c>
      <c r="L91" s="6"/>
      <c r="M91" s="6"/>
      <c r="R91" s="2"/>
      <c r="S91" s="2"/>
    </row>
    <row r="92" spans="1:19" ht="56.25" customHeight="1">
      <c r="A92" s="27" t="s">
        <v>84</v>
      </c>
      <c r="B92" s="28" t="s">
        <v>224</v>
      </c>
      <c r="C92" s="29">
        <v>39539</v>
      </c>
      <c r="D92" s="27" t="s">
        <v>204</v>
      </c>
      <c r="E92" s="27" t="s">
        <v>404</v>
      </c>
      <c r="F92" s="27" t="s">
        <v>449</v>
      </c>
      <c r="G92" s="64" t="s">
        <v>461</v>
      </c>
      <c r="H92" s="30">
        <v>121230900</v>
      </c>
      <c r="I92" s="64" t="s">
        <v>461</v>
      </c>
      <c r="J92" s="64" t="s">
        <v>461</v>
      </c>
      <c r="K92" s="37">
        <f t="shared" si="4"/>
      </c>
      <c r="L92" s="2"/>
      <c r="M92" s="2"/>
      <c r="N92" s="8"/>
      <c r="O92" s="20"/>
      <c r="P92" s="2"/>
      <c r="R92" s="2"/>
      <c r="S92" s="2"/>
    </row>
    <row r="93" spans="1:13" ht="56.25" customHeight="1">
      <c r="A93" s="27" t="s">
        <v>85</v>
      </c>
      <c r="B93" s="28" t="s">
        <v>224</v>
      </c>
      <c r="C93" s="29">
        <v>39539</v>
      </c>
      <c r="D93" s="27" t="s">
        <v>204</v>
      </c>
      <c r="E93" s="27" t="s">
        <v>404</v>
      </c>
      <c r="F93" s="27" t="s">
        <v>449</v>
      </c>
      <c r="G93" s="64" t="s">
        <v>461</v>
      </c>
      <c r="H93" s="30">
        <v>124530000</v>
      </c>
      <c r="I93" s="64" t="s">
        <v>461</v>
      </c>
      <c r="J93" s="64" t="s">
        <v>461</v>
      </c>
      <c r="K93" s="37">
        <f t="shared" si="4"/>
      </c>
      <c r="L93" s="6"/>
      <c r="M93" s="6"/>
    </row>
    <row r="94" spans="1:11" ht="56.25" customHeight="1">
      <c r="A94" s="59" t="s">
        <v>265</v>
      </c>
      <c r="B94" s="28" t="s">
        <v>224</v>
      </c>
      <c r="C94" s="54">
        <v>39539</v>
      </c>
      <c r="D94" s="59" t="s">
        <v>264</v>
      </c>
      <c r="E94" s="59" t="s">
        <v>417</v>
      </c>
      <c r="F94" s="27" t="s">
        <v>447</v>
      </c>
      <c r="G94" s="64" t="s">
        <v>461</v>
      </c>
      <c r="H94" s="53">
        <v>13152570</v>
      </c>
      <c r="I94" s="64" t="s">
        <v>461</v>
      </c>
      <c r="J94" s="64" t="s">
        <v>461</v>
      </c>
      <c r="K94" s="32"/>
    </row>
    <row r="95" spans="1:13" ht="56.25" customHeight="1">
      <c r="A95" s="27" t="s">
        <v>86</v>
      </c>
      <c r="B95" s="28" t="s">
        <v>224</v>
      </c>
      <c r="C95" s="29">
        <v>39539</v>
      </c>
      <c r="D95" s="27" t="s">
        <v>151</v>
      </c>
      <c r="E95" s="27" t="s">
        <v>406</v>
      </c>
      <c r="F95" s="27" t="s">
        <v>447</v>
      </c>
      <c r="G95" s="64" t="s">
        <v>461</v>
      </c>
      <c r="H95" s="47">
        <v>12348000</v>
      </c>
      <c r="I95" s="64" t="s">
        <v>461</v>
      </c>
      <c r="J95" s="64" t="s">
        <v>461</v>
      </c>
      <c r="K95" s="32">
        <f>IF(L95&gt;0,"単価契約"&amp;CHAR(10)&amp;"単価："&amp;TEXT(L95,"#,##0")&amp;"円"&amp;IF(M95=1,"外","")&amp;CHAR(10)&amp;"支出済額："&amp;TEXT(O95,"#,##0")&amp;"円","")</f>
      </c>
      <c r="L95" s="6"/>
      <c r="M95" s="6"/>
    </row>
    <row r="96" spans="1:15" ht="56.25" customHeight="1">
      <c r="A96" s="27" t="s">
        <v>221</v>
      </c>
      <c r="B96" s="28" t="s">
        <v>224</v>
      </c>
      <c r="C96" s="29">
        <v>39539</v>
      </c>
      <c r="D96" s="27" t="s">
        <v>231</v>
      </c>
      <c r="E96" s="27" t="s">
        <v>407</v>
      </c>
      <c r="F96" s="27" t="s">
        <v>447</v>
      </c>
      <c r="G96" s="64" t="s">
        <v>461</v>
      </c>
      <c r="H96" s="44">
        <v>2278930</v>
      </c>
      <c r="I96" s="64" t="s">
        <v>461</v>
      </c>
      <c r="J96" s="64" t="s">
        <v>461</v>
      </c>
      <c r="K96" s="37" t="str">
        <f>IF(L96&gt;0,"単価契約"&amp;CHAR(10)&amp;"単価："&amp;TEXT(L96,"#,##0")&amp;"円"&amp;IF(M96=1,"外","")&amp;CHAR(10))</f>
        <v>単価契約
単価：6円外
</v>
      </c>
      <c r="L96" s="13">
        <v>6</v>
      </c>
      <c r="M96" s="13">
        <v>1</v>
      </c>
      <c r="N96" s="14">
        <v>1550642</v>
      </c>
      <c r="O96" s="19">
        <v>929014</v>
      </c>
    </row>
    <row r="97" spans="1:15" ht="56.25" customHeight="1">
      <c r="A97" s="34" t="s">
        <v>75</v>
      </c>
      <c r="B97" s="28" t="s">
        <v>224</v>
      </c>
      <c r="C97" s="41">
        <v>39539</v>
      </c>
      <c r="D97" s="27" t="s">
        <v>231</v>
      </c>
      <c r="E97" s="27" t="s">
        <v>408</v>
      </c>
      <c r="F97" s="27" t="s">
        <v>447</v>
      </c>
      <c r="G97" s="64" t="s">
        <v>461</v>
      </c>
      <c r="H97" s="47">
        <v>8056285</v>
      </c>
      <c r="I97" s="64" t="s">
        <v>461</v>
      </c>
      <c r="J97" s="64" t="s">
        <v>461</v>
      </c>
      <c r="K97" s="37" t="str">
        <f>IF(L97&gt;0,"単価契約"&amp;CHAR(10)&amp;"単価："&amp;TEXT(L97,"#,##0")&amp;"円"&amp;IF(M97=1,"外","")&amp;CHAR(10))</f>
        <v>単価契約
単価：2,100円外
</v>
      </c>
      <c r="L97" s="13">
        <v>2100</v>
      </c>
      <c r="M97" s="13">
        <v>1</v>
      </c>
      <c r="N97" s="14">
        <v>7152000</v>
      </c>
      <c r="O97" s="19">
        <v>4413002</v>
      </c>
    </row>
    <row r="98" spans="1:13" ht="56.25" customHeight="1">
      <c r="A98" s="40" t="s">
        <v>469</v>
      </c>
      <c r="B98" s="28" t="s">
        <v>224</v>
      </c>
      <c r="C98" s="41">
        <v>39539</v>
      </c>
      <c r="D98" s="27" t="s">
        <v>470</v>
      </c>
      <c r="E98" s="27"/>
      <c r="F98" s="27" t="s">
        <v>447</v>
      </c>
      <c r="G98" s="64" t="s">
        <v>461</v>
      </c>
      <c r="H98" s="47">
        <v>2142000</v>
      </c>
      <c r="I98" s="64" t="s">
        <v>461</v>
      </c>
      <c r="J98" s="64">
        <v>5</v>
      </c>
      <c r="K98" s="37"/>
      <c r="L98" s="13"/>
      <c r="M98" s="13"/>
    </row>
    <row r="99" spans="1:13" ht="56.25" customHeight="1">
      <c r="A99" s="34" t="s">
        <v>87</v>
      </c>
      <c r="B99" s="28" t="s">
        <v>224</v>
      </c>
      <c r="C99" s="41">
        <v>39547</v>
      </c>
      <c r="D99" s="27" t="s">
        <v>130</v>
      </c>
      <c r="E99" s="27" t="s">
        <v>330</v>
      </c>
      <c r="F99" s="36" t="s">
        <v>446</v>
      </c>
      <c r="G99" s="64" t="s">
        <v>461</v>
      </c>
      <c r="H99" s="45">
        <v>121615200</v>
      </c>
      <c r="I99" s="64" t="s">
        <v>461</v>
      </c>
      <c r="J99" s="64" t="s">
        <v>461</v>
      </c>
      <c r="K99" s="37">
        <f aca="true" t="shared" si="5" ref="K99:K125">IF(L99&gt;0,"単価契約"&amp;CHAR(10)&amp;"単価："&amp;TEXT(L99,"#,##0")&amp;"円"&amp;IF(M99=1,"外","")&amp;CHAR(10)&amp;"支出済額："&amp;TEXT(O99,"#,##0")&amp;"円","")</f>
      </c>
      <c r="L99" s="6"/>
      <c r="M99" s="6"/>
    </row>
    <row r="100" spans="1:13" ht="56.25" customHeight="1">
      <c r="A100" s="40" t="s">
        <v>88</v>
      </c>
      <c r="B100" s="28" t="s">
        <v>224</v>
      </c>
      <c r="C100" s="41">
        <v>39547</v>
      </c>
      <c r="D100" s="40" t="s">
        <v>168</v>
      </c>
      <c r="E100" s="27" t="s">
        <v>241</v>
      </c>
      <c r="F100" s="27" t="s">
        <v>447</v>
      </c>
      <c r="G100" s="64" t="s">
        <v>461</v>
      </c>
      <c r="H100" s="42">
        <v>52403831</v>
      </c>
      <c r="I100" s="64" t="s">
        <v>461</v>
      </c>
      <c r="J100" s="64" t="s">
        <v>461</v>
      </c>
      <c r="K100" s="37">
        <f t="shared" si="5"/>
      </c>
      <c r="L100" s="6"/>
      <c r="M100" s="6"/>
    </row>
    <row r="101" spans="1:13" ht="56.25" customHeight="1">
      <c r="A101" s="40" t="s">
        <v>89</v>
      </c>
      <c r="B101" s="28" t="s">
        <v>224</v>
      </c>
      <c r="C101" s="41">
        <v>39547</v>
      </c>
      <c r="D101" s="40" t="s">
        <v>202</v>
      </c>
      <c r="E101" s="27" t="s">
        <v>400</v>
      </c>
      <c r="F101" s="27" t="s">
        <v>447</v>
      </c>
      <c r="G101" s="64" t="s">
        <v>461</v>
      </c>
      <c r="H101" s="42">
        <v>47908745</v>
      </c>
      <c r="I101" s="64" t="s">
        <v>461</v>
      </c>
      <c r="J101" s="64" t="s">
        <v>461</v>
      </c>
      <c r="K101" s="32">
        <f t="shared" si="5"/>
      </c>
      <c r="L101" s="6"/>
      <c r="M101" s="6"/>
    </row>
    <row r="102" spans="1:13" ht="56.25" customHeight="1">
      <c r="A102" s="40" t="s">
        <v>90</v>
      </c>
      <c r="B102" s="28" t="s">
        <v>224</v>
      </c>
      <c r="C102" s="41">
        <v>39548</v>
      </c>
      <c r="D102" s="40" t="s">
        <v>143</v>
      </c>
      <c r="E102" s="27" t="s">
        <v>348</v>
      </c>
      <c r="F102" s="40" t="s">
        <v>450</v>
      </c>
      <c r="G102" s="64" t="s">
        <v>461</v>
      </c>
      <c r="H102" s="45">
        <v>3181500</v>
      </c>
      <c r="I102" s="64" t="s">
        <v>461</v>
      </c>
      <c r="J102" s="64" t="s">
        <v>461</v>
      </c>
      <c r="K102" s="32">
        <f t="shared" si="5"/>
      </c>
      <c r="L102" s="6"/>
      <c r="M102" s="6"/>
    </row>
    <row r="103" spans="1:13" ht="56.25" customHeight="1">
      <c r="A103" s="27" t="s">
        <v>91</v>
      </c>
      <c r="B103" s="28" t="s">
        <v>224</v>
      </c>
      <c r="C103" s="29">
        <v>39548</v>
      </c>
      <c r="D103" s="27" t="s">
        <v>125</v>
      </c>
      <c r="E103" s="27" t="s">
        <v>373</v>
      </c>
      <c r="F103" s="27" t="s">
        <v>449</v>
      </c>
      <c r="G103" s="64" t="s">
        <v>461</v>
      </c>
      <c r="H103" s="30">
        <v>8190000</v>
      </c>
      <c r="I103" s="64" t="s">
        <v>461</v>
      </c>
      <c r="J103" s="64" t="s">
        <v>461</v>
      </c>
      <c r="K103" s="32">
        <f t="shared" si="5"/>
      </c>
      <c r="L103" s="6"/>
      <c r="M103" s="6"/>
    </row>
    <row r="104" spans="1:13" ht="56.25" customHeight="1">
      <c r="A104" s="27" t="s">
        <v>360</v>
      </c>
      <c r="B104" s="28" t="s">
        <v>224</v>
      </c>
      <c r="C104" s="29">
        <v>39549</v>
      </c>
      <c r="D104" s="27" t="s">
        <v>465</v>
      </c>
      <c r="E104" s="27" t="s">
        <v>359</v>
      </c>
      <c r="F104" s="36" t="s">
        <v>446</v>
      </c>
      <c r="G104" s="64" t="s">
        <v>461</v>
      </c>
      <c r="H104" s="39">
        <v>3150000</v>
      </c>
      <c r="I104" s="64" t="s">
        <v>461</v>
      </c>
      <c r="J104" s="64" t="s">
        <v>461</v>
      </c>
      <c r="K104" s="37">
        <f t="shared" si="5"/>
      </c>
      <c r="L104" s="6"/>
      <c r="M104" s="6"/>
    </row>
    <row r="105" spans="1:13" ht="56.25" customHeight="1">
      <c r="A105" s="27" t="s">
        <v>92</v>
      </c>
      <c r="B105" s="28" t="s">
        <v>224</v>
      </c>
      <c r="C105" s="29">
        <v>39549</v>
      </c>
      <c r="D105" s="27" t="s">
        <v>125</v>
      </c>
      <c r="E105" s="27" t="s">
        <v>376</v>
      </c>
      <c r="F105" s="27" t="s">
        <v>447</v>
      </c>
      <c r="G105" s="64" t="s">
        <v>461</v>
      </c>
      <c r="H105" s="30">
        <v>61236000</v>
      </c>
      <c r="I105" s="64" t="s">
        <v>461</v>
      </c>
      <c r="J105" s="64" t="s">
        <v>461</v>
      </c>
      <c r="K105" s="32">
        <f t="shared" si="5"/>
      </c>
      <c r="L105" s="6"/>
      <c r="M105" s="6"/>
    </row>
    <row r="106" spans="1:13" ht="56.25" customHeight="1">
      <c r="A106" s="40" t="s">
        <v>93</v>
      </c>
      <c r="B106" s="28" t="s">
        <v>224</v>
      </c>
      <c r="C106" s="41">
        <v>39552</v>
      </c>
      <c r="D106" s="40" t="s">
        <v>144</v>
      </c>
      <c r="E106" s="27" t="s">
        <v>350</v>
      </c>
      <c r="F106" s="40" t="s">
        <v>450</v>
      </c>
      <c r="G106" s="64" t="s">
        <v>461</v>
      </c>
      <c r="H106" s="45">
        <v>6499500</v>
      </c>
      <c r="I106" s="64" t="s">
        <v>461</v>
      </c>
      <c r="J106" s="64" t="s">
        <v>461</v>
      </c>
      <c r="K106" s="32">
        <f t="shared" si="5"/>
      </c>
      <c r="L106" s="6"/>
      <c r="M106" s="6"/>
    </row>
    <row r="107" spans="1:13" ht="56.25" customHeight="1">
      <c r="A107" s="40" t="s">
        <v>94</v>
      </c>
      <c r="B107" s="28" t="s">
        <v>224</v>
      </c>
      <c r="C107" s="41">
        <v>39556</v>
      </c>
      <c r="D107" s="40" t="s">
        <v>123</v>
      </c>
      <c r="E107" s="27" t="s">
        <v>371</v>
      </c>
      <c r="F107" s="36" t="s">
        <v>446</v>
      </c>
      <c r="G107" s="64" t="s">
        <v>461</v>
      </c>
      <c r="H107" s="45">
        <v>128740500</v>
      </c>
      <c r="I107" s="64" t="s">
        <v>461</v>
      </c>
      <c r="J107" s="64" t="s">
        <v>461</v>
      </c>
      <c r="K107" s="32">
        <f t="shared" si="5"/>
      </c>
      <c r="L107" s="6"/>
      <c r="M107" s="6"/>
    </row>
    <row r="108" spans="1:13" ht="56.25" customHeight="1">
      <c r="A108" s="40" t="s">
        <v>95</v>
      </c>
      <c r="B108" s="28" t="s">
        <v>224</v>
      </c>
      <c r="C108" s="41">
        <v>39559</v>
      </c>
      <c r="D108" s="27" t="s">
        <v>185</v>
      </c>
      <c r="E108" s="27" t="s">
        <v>372</v>
      </c>
      <c r="F108" s="36" t="s">
        <v>446</v>
      </c>
      <c r="G108" s="64" t="s">
        <v>461</v>
      </c>
      <c r="H108" s="45">
        <v>783030143</v>
      </c>
      <c r="I108" s="64" t="s">
        <v>461</v>
      </c>
      <c r="J108" s="64" t="s">
        <v>461</v>
      </c>
      <c r="K108" s="32">
        <f t="shared" si="5"/>
      </c>
      <c r="L108" s="6"/>
      <c r="M108" s="6"/>
    </row>
    <row r="109" spans="1:19" ht="56.25" customHeight="1">
      <c r="A109" s="40" t="s">
        <v>96</v>
      </c>
      <c r="B109" s="28" t="s">
        <v>224</v>
      </c>
      <c r="C109" s="41">
        <v>39560</v>
      </c>
      <c r="D109" s="40" t="s">
        <v>123</v>
      </c>
      <c r="E109" s="27" t="s">
        <v>370</v>
      </c>
      <c r="F109" s="36" t="s">
        <v>446</v>
      </c>
      <c r="G109" s="64" t="s">
        <v>461</v>
      </c>
      <c r="H109" s="45">
        <v>39690000</v>
      </c>
      <c r="I109" s="64" t="s">
        <v>461</v>
      </c>
      <c r="J109" s="64" t="s">
        <v>461</v>
      </c>
      <c r="K109" s="32">
        <f t="shared" si="5"/>
      </c>
      <c r="L109" s="6"/>
      <c r="M109" s="6"/>
      <c r="R109" s="2"/>
      <c r="S109" s="2"/>
    </row>
    <row r="110" spans="1:13" ht="56.25" customHeight="1">
      <c r="A110" s="27" t="s">
        <v>97</v>
      </c>
      <c r="B110" s="28" t="s">
        <v>224</v>
      </c>
      <c r="C110" s="29">
        <v>39562</v>
      </c>
      <c r="D110" s="27" t="s">
        <v>125</v>
      </c>
      <c r="E110" s="27" t="s">
        <v>376</v>
      </c>
      <c r="F110" s="27" t="s">
        <v>449</v>
      </c>
      <c r="G110" s="64" t="s">
        <v>461</v>
      </c>
      <c r="H110" s="30">
        <v>38010000</v>
      </c>
      <c r="I110" s="64" t="s">
        <v>461</v>
      </c>
      <c r="J110" s="64" t="s">
        <v>461</v>
      </c>
      <c r="K110" s="32">
        <f t="shared" si="5"/>
      </c>
      <c r="L110" s="6"/>
      <c r="M110" s="6"/>
    </row>
    <row r="111" spans="1:13" ht="56.25" customHeight="1">
      <c r="A111" s="40" t="s">
        <v>98</v>
      </c>
      <c r="B111" s="28" t="s">
        <v>224</v>
      </c>
      <c r="C111" s="41">
        <v>39568</v>
      </c>
      <c r="D111" s="40" t="s">
        <v>162</v>
      </c>
      <c r="E111" s="27" t="s">
        <v>335</v>
      </c>
      <c r="F111" s="27" t="s">
        <v>447</v>
      </c>
      <c r="G111" s="64" t="s">
        <v>461</v>
      </c>
      <c r="H111" s="45">
        <v>2756919</v>
      </c>
      <c r="I111" s="64" t="s">
        <v>461</v>
      </c>
      <c r="J111" s="64" t="s">
        <v>461</v>
      </c>
      <c r="K111" s="37">
        <f t="shared" si="5"/>
      </c>
      <c r="L111" s="6"/>
      <c r="M111" s="6"/>
    </row>
    <row r="112" spans="1:13" ht="56.25" customHeight="1">
      <c r="A112" s="40" t="s">
        <v>99</v>
      </c>
      <c r="B112" s="28" t="s">
        <v>224</v>
      </c>
      <c r="C112" s="41">
        <v>39581</v>
      </c>
      <c r="D112" s="40" t="s">
        <v>142</v>
      </c>
      <c r="E112" s="27" t="s">
        <v>346</v>
      </c>
      <c r="F112" s="40" t="s">
        <v>450</v>
      </c>
      <c r="G112" s="64" t="s">
        <v>461</v>
      </c>
      <c r="H112" s="45">
        <v>4231500</v>
      </c>
      <c r="I112" s="64" t="s">
        <v>461</v>
      </c>
      <c r="J112" s="64" t="s">
        <v>461</v>
      </c>
      <c r="K112" s="32">
        <f t="shared" si="5"/>
      </c>
      <c r="L112" s="6"/>
      <c r="M112" s="6"/>
    </row>
    <row r="113" spans="1:13" ht="56.25" customHeight="1">
      <c r="A113" s="27" t="s">
        <v>234</v>
      </c>
      <c r="B113" s="28" t="s">
        <v>224</v>
      </c>
      <c r="C113" s="29">
        <v>39581</v>
      </c>
      <c r="D113" s="27" t="s">
        <v>466</v>
      </c>
      <c r="E113" s="27" t="s">
        <v>233</v>
      </c>
      <c r="F113" s="27" t="s">
        <v>447</v>
      </c>
      <c r="G113" s="64" t="s">
        <v>461</v>
      </c>
      <c r="H113" s="39">
        <v>3816970</v>
      </c>
      <c r="I113" s="64" t="s">
        <v>461</v>
      </c>
      <c r="J113" s="64" t="s">
        <v>461</v>
      </c>
      <c r="K113" s="37">
        <f t="shared" si="5"/>
      </c>
      <c r="L113" s="6"/>
      <c r="M113" s="6"/>
    </row>
    <row r="114" spans="1:13" ht="56.25" customHeight="1">
      <c r="A114" s="27" t="s">
        <v>312</v>
      </c>
      <c r="B114" s="28" t="s">
        <v>224</v>
      </c>
      <c r="C114" s="29">
        <v>39584</v>
      </c>
      <c r="D114" s="27" t="s">
        <v>175</v>
      </c>
      <c r="E114" s="27" t="s">
        <v>250</v>
      </c>
      <c r="F114" s="27" t="s">
        <v>449</v>
      </c>
      <c r="G114" s="64" t="s">
        <v>461</v>
      </c>
      <c r="H114" s="30">
        <v>369532800</v>
      </c>
      <c r="I114" s="64" t="s">
        <v>461</v>
      </c>
      <c r="J114" s="64" t="s">
        <v>461</v>
      </c>
      <c r="K114" s="32">
        <f t="shared" si="5"/>
      </c>
      <c r="L114" s="6"/>
      <c r="M114" s="6"/>
    </row>
    <row r="115" spans="1:17" ht="56.25" customHeight="1">
      <c r="A115" s="40" t="s">
        <v>100</v>
      </c>
      <c r="B115" s="28" t="s">
        <v>224</v>
      </c>
      <c r="C115" s="41">
        <v>39587</v>
      </c>
      <c r="D115" s="40" t="s">
        <v>148</v>
      </c>
      <c r="E115" s="27" t="s">
        <v>405</v>
      </c>
      <c r="F115" s="40" t="s">
        <v>450</v>
      </c>
      <c r="G115" s="64" t="s">
        <v>461</v>
      </c>
      <c r="H115" s="45">
        <v>2559480</v>
      </c>
      <c r="I115" s="64" t="s">
        <v>461</v>
      </c>
      <c r="J115" s="64" t="s">
        <v>461</v>
      </c>
      <c r="K115" s="32">
        <f t="shared" si="5"/>
      </c>
      <c r="L115" s="6"/>
      <c r="M115" s="6"/>
      <c r="Q115" s="2"/>
    </row>
    <row r="116" spans="1:13" ht="56.25" customHeight="1">
      <c r="A116" s="40" t="s">
        <v>120</v>
      </c>
      <c r="B116" s="28" t="s">
        <v>224</v>
      </c>
      <c r="C116" s="41">
        <v>39588</v>
      </c>
      <c r="D116" s="40" t="s">
        <v>162</v>
      </c>
      <c r="E116" s="27" t="s">
        <v>335</v>
      </c>
      <c r="F116" s="40" t="s">
        <v>450</v>
      </c>
      <c r="G116" s="64" t="s">
        <v>461</v>
      </c>
      <c r="H116" s="45">
        <v>2871330</v>
      </c>
      <c r="I116" s="64" t="s">
        <v>461</v>
      </c>
      <c r="J116" s="64" t="s">
        <v>461</v>
      </c>
      <c r="K116" s="37">
        <f t="shared" si="5"/>
      </c>
      <c r="L116" s="6"/>
      <c r="M116" s="6"/>
    </row>
    <row r="117" spans="1:13" ht="56.25" customHeight="1">
      <c r="A117" s="48" t="s">
        <v>3</v>
      </c>
      <c r="B117" s="28" t="s">
        <v>224</v>
      </c>
      <c r="C117" s="41">
        <v>39590</v>
      </c>
      <c r="D117" s="48" t="s">
        <v>137</v>
      </c>
      <c r="E117" s="27" t="s">
        <v>331</v>
      </c>
      <c r="F117" s="36" t="s">
        <v>446</v>
      </c>
      <c r="G117" s="64" t="s">
        <v>461</v>
      </c>
      <c r="H117" s="49">
        <v>2853428916</v>
      </c>
      <c r="I117" s="64" t="s">
        <v>461</v>
      </c>
      <c r="J117" s="64" t="s">
        <v>461</v>
      </c>
      <c r="K117" s="37">
        <f t="shared" si="5"/>
      </c>
      <c r="L117" s="6"/>
      <c r="M117" s="6"/>
    </row>
    <row r="118" spans="1:13" ht="56.25" customHeight="1">
      <c r="A118" s="40" t="s">
        <v>101</v>
      </c>
      <c r="B118" s="28" t="s">
        <v>224</v>
      </c>
      <c r="C118" s="41">
        <v>39591</v>
      </c>
      <c r="D118" s="40" t="s">
        <v>161</v>
      </c>
      <c r="E118" s="27" t="s">
        <v>333</v>
      </c>
      <c r="F118" s="40" t="s">
        <v>450</v>
      </c>
      <c r="G118" s="64" t="s">
        <v>461</v>
      </c>
      <c r="H118" s="45">
        <v>4830000</v>
      </c>
      <c r="I118" s="64" t="s">
        <v>461</v>
      </c>
      <c r="J118" s="64" t="s">
        <v>461</v>
      </c>
      <c r="K118" s="37">
        <f t="shared" si="5"/>
      </c>
      <c r="L118" s="6"/>
      <c r="M118" s="6"/>
    </row>
    <row r="119" spans="1:13" ht="56.25" customHeight="1">
      <c r="A119" s="27" t="s">
        <v>102</v>
      </c>
      <c r="B119" s="28" t="s">
        <v>224</v>
      </c>
      <c r="C119" s="29">
        <v>39591</v>
      </c>
      <c r="D119" s="27" t="s">
        <v>126</v>
      </c>
      <c r="E119" s="27" t="s">
        <v>389</v>
      </c>
      <c r="F119" s="27" t="s">
        <v>447</v>
      </c>
      <c r="G119" s="64" t="s">
        <v>461</v>
      </c>
      <c r="H119" s="30">
        <v>3799950</v>
      </c>
      <c r="I119" s="64" t="s">
        <v>461</v>
      </c>
      <c r="J119" s="64" t="s">
        <v>461</v>
      </c>
      <c r="K119" s="32">
        <f t="shared" si="5"/>
      </c>
      <c r="L119" s="6"/>
      <c r="M119" s="6"/>
    </row>
    <row r="120" spans="1:13" ht="56.25" customHeight="1">
      <c r="A120" s="27" t="s">
        <v>32</v>
      </c>
      <c r="B120" s="28" t="s">
        <v>224</v>
      </c>
      <c r="C120" s="29">
        <v>39596</v>
      </c>
      <c r="D120" s="27" t="s">
        <v>165</v>
      </c>
      <c r="E120" s="27" t="s">
        <v>339</v>
      </c>
      <c r="F120" s="27" t="s">
        <v>447</v>
      </c>
      <c r="G120" s="64" t="s">
        <v>461</v>
      </c>
      <c r="H120" s="30">
        <v>6852234</v>
      </c>
      <c r="I120" s="64" t="s">
        <v>461</v>
      </c>
      <c r="J120" s="64" t="s">
        <v>461</v>
      </c>
      <c r="K120" s="37">
        <f t="shared" si="5"/>
      </c>
      <c r="L120" s="6"/>
      <c r="M120" s="6"/>
    </row>
    <row r="121" spans="1:13" ht="56.25" customHeight="1">
      <c r="A121" s="27" t="s">
        <v>103</v>
      </c>
      <c r="B121" s="28" t="s">
        <v>224</v>
      </c>
      <c r="C121" s="29">
        <v>39598</v>
      </c>
      <c r="D121" s="27" t="s">
        <v>191</v>
      </c>
      <c r="E121" s="27" t="s">
        <v>385</v>
      </c>
      <c r="F121" s="36" t="s">
        <v>446</v>
      </c>
      <c r="G121" s="64" t="s">
        <v>461</v>
      </c>
      <c r="H121" s="30">
        <v>3439905</v>
      </c>
      <c r="I121" s="64" t="s">
        <v>461</v>
      </c>
      <c r="J121" s="64" t="s">
        <v>461</v>
      </c>
      <c r="K121" s="32">
        <f t="shared" si="5"/>
      </c>
      <c r="L121" s="6"/>
      <c r="M121" s="6"/>
    </row>
    <row r="122" spans="1:13" ht="56.25" customHeight="1">
      <c r="A122" s="48" t="s">
        <v>104</v>
      </c>
      <c r="B122" s="28" t="s">
        <v>224</v>
      </c>
      <c r="C122" s="41">
        <v>39602</v>
      </c>
      <c r="D122" s="48" t="s">
        <v>159</v>
      </c>
      <c r="E122" s="27" t="s">
        <v>323</v>
      </c>
      <c r="F122" s="36" t="s">
        <v>446</v>
      </c>
      <c r="G122" s="64" t="s">
        <v>461</v>
      </c>
      <c r="H122" s="49">
        <v>6148800</v>
      </c>
      <c r="I122" s="64" t="s">
        <v>461</v>
      </c>
      <c r="J122" s="64" t="s">
        <v>461</v>
      </c>
      <c r="K122" s="37">
        <f t="shared" si="5"/>
      </c>
      <c r="L122" s="6"/>
      <c r="M122" s="6"/>
    </row>
    <row r="123" spans="1:13" ht="56.25" customHeight="1">
      <c r="A123" s="48" t="s">
        <v>4</v>
      </c>
      <c r="B123" s="28" t="s">
        <v>224</v>
      </c>
      <c r="C123" s="41">
        <v>39602</v>
      </c>
      <c r="D123" s="48" t="s">
        <v>145</v>
      </c>
      <c r="E123" s="27" t="s">
        <v>352</v>
      </c>
      <c r="F123" s="36" t="s">
        <v>446</v>
      </c>
      <c r="G123" s="64" t="s">
        <v>461</v>
      </c>
      <c r="H123" s="49">
        <v>9104550</v>
      </c>
      <c r="I123" s="64" t="s">
        <v>461</v>
      </c>
      <c r="J123" s="64" t="s">
        <v>461</v>
      </c>
      <c r="K123" s="32">
        <f t="shared" si="5"/>
      </c>
      <c r="L123" s="6"/>
      <c r="M123" s="6"/>
    </row>
    <row r="124" spans="1:13" ht="56.25" customHeight="1">
      <c r="A124" s="27" t="s">
        <v>105</v>
      </c>
      <c r="B124" s="28" t="s">
        <v>224</v>
      </c>
      <c r="C124" s="29">
        <v>39603</v>
      </c>
      <c r="D124" s="27" t="s">
        <v>132</v>
      </c>
      <c r="E124" s="27" t="s">
        <v>257</v>
      </c>
      <c r="F124" s="36" t="s">
        <v>446</v>
      </c>
      <c r="G124" s="64" t="s">
        <v>461</v>
      </c>
      <c r="H124" s="30">
        <v>180256230</v>
      </c>
      <c r="I124" s="64" t="s">
        <v>461</v>
      </c>
      <c r="J124" s="64" t="s">
        <v>461</v>
      </c>
      <c r="K124" s="32">
        <f t="shared" si="5"/>
      </c>
      <c r="L124" s="6"/>
      <c r="M124" s="6"/>
    </row>
    <row r="125" spans="1:13" ht="56.25" customHeight="1">
      <c r="A125" s="48" t="s">
        <v>5</v>
      </c>
      <c r="B125" s="28" t="s">
        <v>224</v>
      </c>
      <c r="C125" s="41">
        <v>39604</v>
      </c>
      <c r="D125" s="27" t="s">
        <v>127</v>
      </c>
      <c r="E125" s="27" t="s">
        <v>398</v>
      </c>
      <c r="F125" s="36" t="s">
        <v>446</v>
      </c>
      <c r="G125" s="64" t="s">
        <v>461</v>
      </c>
      <c r="H125" s="49">
        <v>2861040</v>
      </c>
      <c r="I125" s="64" t="s">
        <v>461</v>
      </c>
      <c r="J125" s="64" t="s">
        <v>461</v>
      </c>
      <c r="K125" s="32">
        <f t="shared" si="5"/>
      </c>
      <c r="L125" s="6"/>
      <c r="M125" s="6"/>
    </row>
    <row r="126" spans="1:15" ht="56.25" customHeight="1">
      <c r="A126" s="40" t="s">
        <v>106</v>
      </c>
      <c r="B126" s="28" t="s">
        <v>224</v>
      </c>
      <c r="C126" s="41">
        <v>39609</v>
      </c>
      <c r="D126" s="27" t="s">
        <v>182</v>
      </c>
      <c r="E126" s="27" t="s">
        <v>365</v>
      </c>
      <c r="F126" s="27" t="s">
        <v>447</v>
      </c>
      <c r="G126" s="64" t="s">
        <v>461</v>
      </c>
      <c r="H126" s="42">
        <v>998550</v>
      </c>
      <c r="I126" s="64" t="s">
        <v>461</v>
      </c>
      <c r="J126" s="64" t="s">
        <v>461</v>
      </c>
      <c r="K126" s="37" t="str">
        <f>IF(L126&gt;0,"単価契約"&amp;CHAR(10)&amp;"単価："&amp;TEXT(L126,"#,##0")&amp;"円"&amp;IF(M126=1,"外","")&amp;CHAR(10))</f>
        <v>単価契約
単価：28,350円外
</v>
      </c>
      <c r="L126" s="13">
        <v>28350</v>
      </c>
      <c r="M126" s="13">
        <v>1</v>
      </c>
      <c r="N126" s="14">
        <v>1235000</v>
      </c>
      <c r="O126" s="19">
        <v>0</v>
      </c>
    </row>
    <row r="127" spans="1:13" ht="56.25" customHeight="1">
      <c r="A127" s="40" t="s">
        <v>107</v>
      </c>
      <c r="B127" s="28" t="s">
        <v>224</v>
      </c>
      <c r="C127" s="41">
        <v>39610</v>
      </c>
      <c r="D127" s="40" t="s">
        <v>139</v>
      </c>
      <c r="E127" s="27" t="s">
        <v>341</v>
      </c>
      <c r="F127" s="40" t="s">
        <v>450</v>
      </c>
      <c r="G127" s="64" t="s">
        <v>461</v>
      </c>
      <c r="H127" s="45">
        <v>3293225</v>
      </c>
      <c r="I127" s="64" t="s">
        <v>461</v>
      </c>
      <c r="J127" s="64" t="s">
        <v>461</v>
      </c>
      <c r="K127" s="37">
        <f aca="true" t="shared" si="6" ref="K127:K136">IF(L127&gt;0,"単価契約"&amp;CHAR(10)&amp;"単価："&amp;TEXT(L127,"#,##0")&amp;"円"&amp;IF(M127=1,"外","")&amp;CHAR(10)&amp;"支出済額："&amp;TEXT(O127,"#,##0")&amp;"円","")</f>
      </c>
      <c r="L127" s="6"/>
      <c r="M127" s="6"/>
    </row>
    <row r="128" spans="1:19" ht="56.25" customHeight="1">
      <c r="A128" s="40" t="s">
        <v>108</v>
      </c>
      <c r="B128" s="28" t="s">
        <v>224</v>
      </c>
      <c r="C128" s="41">
        <v>39615</v>
      </c>
      <c r="D128" s="40" t="s">
        <v>136</v>
      </c>
      <c r="E128" s="27" t="s">
        <v>324</v>
      </c>
      <c r="F128" s="40" t="s">
        <v>450</v>
      </c>
      <c r="G128" s="64" t="s">
        <v>461</v>
      </c>
      <c r="H128" s="45">
        <v>4977000</v>
      </c>
      <c r="I128" s="64" t="s">
        <v>461</v>
      </c>
      <c r="J128" s="64" t="s">
        <v>461</v>
      </c>
      <c r="K128" s="37">
        <f t="shared" si="6"/>
      </c>
      <c r="L128" s="6"/>
      <c r="M128" s="6"/>
      <c r="Q128" s="2"/>
      <c r="R128" s="2"/>
      <c r="S128" s="2"/>
    </row>
    <row r="129" spans="1:13" ht="56.25" customHeight="1">
      <c r="A129" s="40" t="s">
        <v>109</v>
      </c>
      <c r="B129" s="28" t="s">
        <v>224</v>
      </c>
      <c r="C129" s="41">
        <v>39615</v>
      </c>
      <c r="D129" s="40" t="s">
        <v>123</v>
      </c>
      <c r="E129" s="27" t="s">
        <v>370</v>
      </c>
      <c r="F129" s="36" t="s">
        <v>446</v>
      </c>
      <c r="G129" s="64" t="s">
        <v>461</v>
      </c>
      <c r="H129" s="45">
        <v>38866800</v>
      </c>
      <c r="I129" s="64" t="s">
        <v>461</v>
      </c>
      <c r="J129" s="64" t="s">
        <v>461</v>
      </c>
      <c r="K129" s="32">
        <f t="shared" si="6"/>
      </c>
      <c r="L129" s="6"/>
      <c r="M129" s="6"/>
    </row>
    <row r="130" spans="1:13" ht="56.25" customHeight="1">
      <c r="A130" s="40" t="s">
        <v>110</v>
      </c>
      <c r="B130" s="28" t="s">
        <v>224</v>
      </c>
      <c r="C130" s="41">
        <v>39615</v>
      </c>
      <c r="D130" s="40" t="s">
        <v>195</v>
      </c>
      <c r="E130" s="27" t="s">
        <v>394</v>
      </c>
      <c r="F130" s="36" t="s">
        <v>446</v>
      </c>
      <c r="G130" s="64" t="s">
        <v>461</v>
      </c>
      <c r="H130" s="45">
        <v>16562700</v>
      </c>
      <c r="I130" s="64" t="s">
        <v>461</v>
      </c>
      <c r="J130" s="64" t="s">
        <v>461</v>
      </c>
      <c r="K130" s="32">
        <f t="shared" si="6"/>
      </c>
      <c r="L130" s="6"/>
      <c r="M130" s="6"/>
    </row>
    <row r="131" spans="1:13" ht="56.25" customHeight="1">
      <c r="A131" s="27" t="s">
        <v>112</v>
      </c>
      <c r="B131" s="28" t="s">
        <v>224</v>
      </c>
      <c r="C131" s="29">
        <v>39618</v>
      </c>
      <c r="D131" s="27" t="s">
        <v>153</v>
      </c>
      <c r="E131" s="27" t="s">
        <v>315</v>
      </c>
      <c r="F131" s="36" t="s">
        <v>446</v>
      </c>
      <c r="G131" s="64" t="s">
        <v>461</v>
      </c>
      <c r="H131" s="30">
        <v>1802850</v>
      </c>
      <c r="I131" s="64" t="s">
        <v>461</v>
      </c>
      <c r="J131" s="64" t="s">
        <v>461</v>
      </c>
      <c r="K131" s="37">
        <f t="shared" si="6"/>
      </c>
      <c r="L131" s="6"/>
      <c r="M131" s="6"/>
    </row>
    <row r="132" spans="1:13" ht="56.25" customHeight="1">
      <c r="A132" s="27" t="s">
        <v>111</v>
      </c>
      <c r="B132" s="28" t="s">
        <v>224</v>
      </c>
      <c r="C132" s="29">
        <v>39618</v>
      </c>
      <c r="D132" s="27" t="s">
        <v>153</v>
      </c>
      <c r="E132" s="27" t="s">
        <v>315</v>
      </c>
      <c r="F132" s="36" t="s">
        <v>446</v>
      </c>
      <c r="G132" s="64" t="s">
        <v>461</v>
      </c>
      <c r="H132" s="30">
        <v>1953000</v>
      </c>
      <c r="I132" s="64" t="s">
        <v>461</v>
      </c>
      <c r="J132" s="64" t="s">
        <v>461</v>
      </c>
      <c r="K132" s="37">
        <f t="shared" si="6"/>
      </c>
      <c r="L132" s="6"/>
      <c r="M132" s="6"/>
    </row>
    <row r="133" spans="1:13" ht="56.25" customHeight="1">
      <c r="A133" s="27" t="s">
        <v>113</v>
      </c>
      <c r="B133" s="28" t="s">
        <v>224</v>
      </c>
      <c r="C133" s="29">
        <v>39622</v>
      </c>
      <c r="D133" s="27" t="s">
        <v>188</v>
      </c>
      <c r="E133" s="27" t="s">
        <v>381</v>
      </c>
      <c r="F133" s="36" t="s">
        <v>446</v>
      </c>
      <c r="G133" s="64" t="s">
        <v>461</v>
      </c>
      <c r="H133" s="30">
        <v>14910000</v>
      </c>
      <c r="I133" s="64" t="s">
        <v>461</v>
      </c>
      <c r="J133" s="64" t="s">
        <v>461</v>
      </c>
      <c r="K133" s="32">
        <f t="shared" si="6"/>
      </c>
      <c r="L133" s="6"/>
      <c r="M133" s="6"/>
    </row>
    <row r="134" spans="1:13" ht="56.25" customHeight="1">
      <c r="A134" s="40" t="s">
        <v>114</v>
      </c>
      <c r="B134" s="28" t="s">
        <v>224</v>
      </c>
      <c r="C134" s="41">
        <v>39629</v>
      </c>
      <c r="D134" s="48" t="s">
        <v>141</v>
      </c>
      <c r="E134" s="27" t="s">
        <v>242</v>
      </c>
      <c r="F134" s="36" t="s">
        <v>446</v>
      </c>
      <c r="G134" s="64" t="s">
        <v>461</v>
      </c>
      <c r="H134" s="45">
        <v>37577400</v>
      </c>
      <c r="I134" s="64" t="s">
        <v>461</v>
      </c>
      <c r="J134" s="64" t="s">
        <v>461</v>
      </c>
      <c r="K134" s="37">
        <f t="shared" si="6"/>
      </c>
      <c r="L134" s="6"/>
      <c r="M134" s="6"/>
    </row>
    <row r="135" spans="1:13" ht="56.25" customHeight="1">
      <c r="A135" s="27" t="s">
        <v>329</v>
      </c>
      <c r="B135" s="28" t="s">
        <v>224</v>
      </c>
      <c r="C135" s="29">
        <v>39630</v>
      </c>
      <c r="D135" s="27" t="s">
        <v>130</v>
      </c>
      <c r="E135" s="27" t="s">
        <v>328</v>
      </c>
      <c r="F135" s="36" t="s">
        <v>446</v>
      </c>
      <c r="G135" s="64" t="s">
        <v>461</v>
      </c>
      <c r="H135" s="30">
        <v>5010600</v>
      </c>
      <c r="I135" s="64" t="s">
        <v>461</v>
      </c>
      <c r="J135" s="64" t="s">
        <v>461</v>
      </c>
      <c r="K135" s="32">
        <f t="shared" si="6"/>
      </c>
      <c r="L135" s="6"/>
      <c r="M135" s="6"/>
    </row>
    <row r="136" spans="1:13" ht="56.25" customHeight="1">
      <c r="A136" s="27" t="s">
        <v>402</v>
      </c>
      <c r="B136" s="28" t="s">
        <v>224</v>
      </c>
      <c r="C136" s="29">
        <v>39630</v>
      </c>
      <c r="D136" s="27" t="s">
        <v>131</v>
      </c>
      <c r="E136" s="27" t="s">
        <v>401</v>
      </c>
      <c r="F136" s="40" t="s">
        <v>450</v>
      </c>
      <c r="G136" s="64" t="s">
        <v>461</v>
      </c>
      <c r="H136" s="30">
        <v>8998500</v>
      </c>
      <c r="I136" s="64" t="s">
        <v>461</v>
      </c>
      <c r="J136" s="64" t="s">
        <v>461</v>
      </c>
      <c r="K136" s="32">
        <f t="shared" si="6"/>
      </c>
      <c r="L136" s="6"/>
      <c r="M136" s="6"/>
    </row>
    <row r="137" spans="1:13" ht="56.25" customHeight="1">
      <c r="A137" s="27" t="s">
        <v>391</v>
      </c>
      <c r="B137" s="28" t="s">
        <v>224</v>
      </c>
      <c r="C137" s="29">
        <v>39632</v>
      </c>
      <c r="D137" s="27" t="s">
        <v>126</v>
      </c>
      <c r="E137" s="27" t="s">
        <v>389</v>
      </c>
      <c r="F137" s="27" t="s">
        <v>449</v>
      </c>
      <c r="G137" s="64" t="s">
        <v>461</v>
      </c>
      <c r="H137" s="30">
        <v>143983350</v>
      </c>
      <c r="I137" s="64" t="s">
        <v>461</v>
      </c>
      <c r="J137" s="64" t="s">
        <v>461</v>
      </c>
      <c r="K137" s="32"/>
      <c r="L137" s="6"/>
      <c r="M137" s="6"/>
    </row>
    <row r="138" spans="1:13" ht="56.25" customHeight="1">
      <c r="A138" s="27" t="s">
        <v>256</v>
      </c>
      <c r="B138" s="28" t="s">
        <v>224</v>
      </c>
      <c r="C138" s="29">
        <v>39637</v>
      </c>
      <c r="D138" s="27" t="s">
        <v>132</v>
      </c>
      <c r="E138" s="27" t="s">
        <v>257</v>
      </c>
      <c r="F138" s="36" t="s">
        <v>446</v>
      </c>
      <c r="G138" s="64" t="s">
        <v>461</v>
      </c>
      <c r="H138" s="30">
        <v>9535732</v>
      </c>
      <c r="I138" s="64" t="s">
        <v>461</v>
      </c>
      <c r="J138" s="64" t="s">
        <v>461</v>
      </c>
      <c r="K138" s="32">
        <f>IF(L138&gt;0,"単価契約"&amp;CHAR(10)&amp;"単価："&amp;TEXT(L138,"#,##0")&amp;"円"&amp;IF(M138=1,"外","")&amp;CHAR(10)&amp;"支出済額："&amp;TEXT(O138,"#,##0")&amp;"円","")</f>
      </c>
      <c r="L138" s="6"/>
      <c r="M138" s="6"/>
    </row>
    <row r="139" spans="1:13" ht="56.25" customHeight="1">
      <c r="A139" s="27" t="s">
        <v>364</v>
      </c>
      <c r="B139" s="28" t="s">
        <v>224</v>
      </c>
      <c r="C139" s="29">
        <v>39638</v>
      </c>
      <c r="D139" s="27" t="s">
        <v>124</v>
      </c>
      <c r="E139" s="27" t="s">
        <v>362</v>
      </c>
      <c r="F139" s="36" t="s">
        <v>446</v>
      </c>
      <c r="G139" s="64" t="s">
        <v>461</v>
      </c>
      <c r="H139" s="30">
        <v>76354950</v>
      </c>
      <c r="I139" s="64" t="s">
        <v>461</v>
      </c>
      <c r="J139" s="64" t="s">
        <v>461</v>
      </c>
      <c r="K139" s="32">
        <f>IF(L139&gt;0,"単価契約"&amp;CHAR(10)&amp;"単価："&amp;TEXT(L139,"#,##0")&amp;"円"&amp;IF(M139=1,"外","")&amp;CHAR(10)&amp;"支出済額："&amp;TEXT(O139,"#,##0")&amp;"円","")</f>
      </c>
      <c r="L139" s="6"/>
      <c r="M139" s="6"/>
    </row>
    <row r="140" spans="1:13" ht="56.25" customHeight="1">
      <c r="A140" s="27" t="s">
        <v>392</v>
      </c>
      <c r="B140" s="28" t="s">
        <v>224</v>
      </c>
      <c r="C140" s="29">
        <v>39638</v>
      </c>
      <c r="D140" s="27" t="s">
        <v>126</v>
      </c>
      <c r="E140" s="27" t="s">
        <v>389</v>
      </c>
      <c r="F140" s="40" t="s">
        <v>450</v>
      </c>
      <c r="G140" s="64" t="s">
        <v>461</v>
      </c>
      <c r="H140" s="30">
        <v>145881918</v>
      </c>
      <c r="I140" s="64" t="s">
        <v>461</v>
      </c>
      <c r="J140" s="64" t="s">
        <v>461</v>
      </c>
      <c r="K140" s="32">
        <f>IF(L140&gt;0,"単価契約"&amp;CHAR(10)&amp;"単価："&amp;TEXT(L140,"#,##0")&amp;"円"&amp;IF(M140=1,"外","")&amp;CHAR(10)&amp;"支出済額："&amp;TEXT(O140,"#,##0")&amp;"円","")</f>
      </c>
      <c r="L140" s="6"/>
      <c r="M140" s="6"/>
    </row>
    <row r="141" spans="1:13" ht="56.25" customHeight="1">
      <c r="A141" s="27" t="s">
        <v>377</v>
      </c>
      <c r="B141" s="28" t="s">
        <v>224</v>
      </c>
      <c r="C141" s="29">
        <v>39647</v>
      </c>
      <c r="D141" s="27" t="s">
        <v>125</v>
      </c>
      <c r="E141" s="27" t="s">
        <v>376</v>
      </c>
      <c r="F141" s="40" t="s">
        <v>448</v>
      </c>
      <c r="G141" s="64" t="s">
        <v>461</v>
      </c>
      <c r="H141" s="30">
        <v>13650000</v>
      </c>
      <c r="I141" s="64" t="s">
        <v>461</v>
      </c>
      <c r="J141" s="64" t="s">
        <v>461</v>
      </c>
      <c r="K141" s="32"/>
      <c r="L141" s="6"/>
      <c r="M141" s="6"/>
    </row>
    <row r="142" spans="1:13" ht="56.25" customHeight="1">
      <c r="A142" s="27" t="s">
        <v>205</v>
      </c>
      <c r="B142" s="28" t="s">
        <v>224</v>
      </c>
      <c r="C142" s="29">
        <v>39651</v>
      </c>
      <c r="D142" s="27" t="s">
        <v>213</v>
      </c>
      <c r="E142" s="27" t="s">
        <v>347</v>
      </c>
      <c r="F142" s="36" t="s">
        <v>446</v>
      </c>
      <c r="G142" s="64" t="s">
        <v>461</v>
      </c>
      <c r="H142" s="30">
        <v>11445000</v>
      </c>
      <c r="I142" s="64" t="s">
        <v>461</v>
      </c>
      <c r="J142" s="64" t="s">
        <v>461</v>
      </c>
      <c r="K142" s="32">
        <f>IF(L142&gt;0,"単価契約"&amp;CHAR(10)&amp;"単価："&amp;TEXT(L142,"#,##0")&amp;"円"&amp;IF(M142=1,"外","")&amp;CHAR(10)&amp;"支出済額："&amp;TEXT(O142,"#,##0")&amp;"円","")</f>
      </c>
      <c r="L142" s="6"/>
      <c r="M142" s="6"/>
    </row>
    <row r="143" spans="1:11" ht="56.25" customHeight="1">
      <c r="A143" s="52" t="s">
        <v>307</v>
      </c>
      <c r="B143" s="28" t="s">
        <v>224</v>
      </c>
      <c r="C143" s="57">
        <v>39653</v>
      </c>
      <c r="D143" s="27" t="s">
        <v>125</v>
      </c>
      <c r="E143" s="52" t="s">
        <v>441</v>
      </c>
      <c r="F143" s="31" t="s">
        <v>446</v>
      </c>
      <c r="G143" s="64" t="s">
        <v>461</v>
      </c>
      <c r="H143" s="63">
        <v>166950252</v>
      </c>
      <c r="I143" s="64" t="s">
        <v>461</v>
      </c>
      <c r="J143" s="64" t="s">
        <v>461</v>
      </c>
      <c r="K143" s="32"/>
    </row>
    <row r="144" spans="1:13" ht="56.25" customHeight="1">
      <c r="A144" s="27" t="s">
        <v>321</v>
      </c>
      <c r="B144" s="28" t="s">
        <v>224</v>
      </c>
      <c r="C144" s="29">
        <v>39657</v>
      </c>
      <c r="D144" s="27" t="s">
        <v>156</v>
      </c>
      <c r="E144" s="27" t="s">
        <v>320</v>
      </c>
      <c r="F144" s="40" t="s">
        <v>448</v>
      </c>
      <c r="G144" s="64" t="s">
        <v>461</v>
      </c>
      <c r="H144" s="30">
        <v>5659500</v>
      </c>
      <c r="I144" s="64" t="s">
        <v>461</v>
      </c>
      <c r="J144" s="64" t="s">
        <v>461</v>
      </c>
      <c r="K144" s="32"/>
      <c r="L144" s="6"/>
      <c r="M144" s="6"/>
    </row>
    <row r="145" spans="1:13" ht="56.25" customHeight="1">
      <c r="A145" s="27" t="s">
        <v>327</v>
      </c>
      <c r="B145" s="28" t="s">
        <v>224</v>
      </c>
      <c r="C145" s="29">
        <v>39657</v>
      </c>
      <c r="D145" s="27" t="s">
        <v>133</v>
      </c>
      <c r="E145" s="27" t="s">
        <v>326</v>
      </c>
      <c r="F145" s="40" t="s">
        <v>448</v>
      </c>
      <c r="G145" s="64" t="s">
        <v>461</v>
      </c>
      <c r="H145" s="30">
        <v>6068400</v>
      </c>
      <c r="I145" s="64" t="s">
        <v>461</v>
      </c>
      <c r="J145" s="64" t="s">
        <v>461</v>
      </c>
      <c r="K145" s="32"/>
      <c r="L145" s="6"/>
      <c r="M145" s="6"/>
    </row>
    <row r="146" spans="1:13" ht="56.25" customHeight="1">
      <c r="A146" s="27" t="s">
        <v>397</v>
      </c>
      <c r="B146" s="28" t="s">
        <v>224</v>
      </c>
      <c r="C146" s="29">
        <v>39659</v>
      </c>
      <c r="D146" s="27" t="s">
        <v>197</v>
      </c>
      <c r="E146" s="27" t="s">
        <v>396</v>
      </c>
      <c r="F146" s="36" t="s">
        <v>446</v>
      </c>
      <c r="G146" s="64" t="s">
        <v>461</v>
      </c>
      <c r="H146" s="30">
        <v>3244500</v>
      </c>
      <c r="I146" s="64" t="s">
        <v>461</v>
      </c>
      <c r="J146" s="64" t="s">
        <v>461</v>
      </c>
      <c r="K146" s="32">
        <f>IF(L146&gt;0,"単価契約"&amp;CHAR(10)&amp;"単価："&amp;TEXT(L146,"#,##0")&amp;"円"&amp;IF(M146=1,"外","")&amp;CHAR(10)&amp;"支出済額："&amp;TEXT(O146,"#,##0")&amp;"円","")</f>
      </c>
      <c r="L146" s="6"/>
      <c r="M146" s="6"/>
    </row>
    <row r="147" spans="1:13" ht="56.25" customHeight="1">
      <c r="A147" s="27" t="s">
        <v>206</v>
      </c>
      <c r="B147" s="28" t="s">
        <v>224</v>
      </c>
      <c r="C147" s="29">
        <v>39665</v>
      </c>
      <c r="D147" s="27" t="s">
        <v>214</v>
      </c>
      <c r="E147" s="27" t="s">
        <v>325</v>
      </c>
      <c r="F147" s="40" t="s">
        <v>450</v>
      </c>
      <c r="G147" s="64" t="s">
        <v>461</v>
      </c>
      <c r="H147" s="30">
        <v>5382300</v>
      </c>
      <c r="I147" s="64" t="s">
        <v>461</v>
      </c>
      <c r="J147" s="64" t="s">
        <v>461</v>
      </c>
      <c r="K147" s="32">
        <f>IF(L147&gt;0,"単価契約"&amp;CHAR(10)&amp;"単価："&amp;TEXT(L147,"#,##0")&amp;"円"&amp;IF(M147=1,"外","")&amp;CHAR(10)&amp;"支出済額："&amp;TEXT(O147,"#,##0")&amp;"円","")</f>
      </c>
      <c r="L147" s="6"/>
      <c r="M147" s="6"/>
    </row>
    <row r="148" spans="1:13" ht="56.25" customHeight="1">
      <c r="A148" s="27" t="s">
        <v>375</v>
      </c>
      <c r="B148" s="28" t="s">
        <v>224</v>
      </c>
      <c r="C148" s="29">
        <v>39665</v>
      </c>
      <c r="D148" s="27" t="s">
        <v>125</v>
      </c>
      <c r="E148" s="27" t="s">
        <v>373</v>
      </c>
      <c r="F148" s="40" t="s">
        <v>448</v>
      </c>
      <c r="G148" s="64" t="s">
        <v>461</v>
      </c>
      <c r="H148" s="30">
        <v>12810000</v>
      </c>
      <c r="I148" s="64" t="s">
        <v>461</v>
      </c>
      <c r="J148" s="64" t="s">
        <v>461</v>
      </c>
      <c r="K148" s="32"/>
      <c r="L148" s="6"/>
      <c r="M148" s="6"/>
    </row>
    <row r="149" spans="1:13" ht="56.25" customHeight="1">
      <c r="A149" s="27" t="s">
        <v>207</v>
      </c>
      <c r="B149" s="28" t="s">
        <v>224</v>
      </c>
      <c r="C149" s="29">
        <v>39666</v>
      </c>
      <c r="D149" s="27" t="s">
        <v>215</v>
      </c>
      <c r="E149" s="27" t="s">
        <v>355</v>
      </c>
      <c r="F149" s="40" t="s">
        <v>450</v>
      </c>
      <c r="G149" s="64" t="s">
        <v>461</v>
      </c>
      <c r="H149" s="30">
        <v>6991950</v>
      </c>
      <c r="I149" s="64" t="s">
        <v>461</v>
      </c>
      <c r="J149" s="64" t="s">
        <v>461</v>
      </c>
      <c r="K149" s="32">
        <f>IF(L149&gt;0,"単価契約"&amp;CHAR(10)&amp;"単価："&amp;TEXT(L149,"#,##0")&amp;"円"&amp;IF(M149=1,"外","")&amp;CHAR(10)&amp;"支出済額："&amp;TEXT(O149,"#,##0")&amp;"円","")</f>
      </c>
      <c r="L149" s="6"/>
      <c r="M149" s="6"/>
    </row>
    <row r="150" spans="1:13" ht="56.25" customHeight="1">
      <c r="A150" s="27" t="s">
        <v>390</v>
      </c>
      <c r="B150" s="28" t="s">
        <v>224</v>
      </c>
      <c r="C150" s="29">
        <v>39668</v>
      </c>
      <c r="D150" s="27" t="s">
        <v>126</v>
      </c>
      <c r="E150" s="27" t="s">
        <v>389</v>
      </c>
      <c r="F150" s="27" t="s">
        <v>449</v>
      </c>
      <c r="G150" s="64" t="s">
        <v>461</v>
      </c>
      <c r="H150" s="30">
        <v>21600600</v>
      </c>
      <c r="I150" s="64" t="s">
        <v>461</v>
      </c>
      <c r="J150" s="64" t="s">
        <v>461</v>
      </c>
      <c r="K150" s="32"/>
      <c r="L150" s="6"/>
      <c r="M150" s="6"/>
    </row>
    <row r="151" spans="1:13" ht="56.25" customHeight="1">
      <c r="A151" s="27" t="s">
        <v>208</v>
      </c>
      <c r="B151" s="28" t="s">
        <v>224</v>
      </c>
      <c r="C151" s="29">
        <v>39673</v>
      </c>
      <c r="D151" s="27" t="s">
        <v>216</v>
      </c>
      <c r="E151" s="27" t="s">
        <v>384</v>
      </c>
      <c r="F151" s="36" t="s">
        <v>446</v>
      </c>
      <c r="G151" s="64" t="s">
        <v>461</v>
      </c>
      <c r="H151" s="30">
        <v>25725000</v>
      </c>
      <c r="I151" s="64" t="s">
        <v>461</v>
      </c>
      <c r="J151" s="64" t="s">
        <v>461</v>
      </c>
      <c r="K151" s="32">
        <f>IF(L151&gt;0,"単価契約"&amp;CHAR(10)&amp;"単価："&amp;TEXT(L151,"#,##0")&amp;"円"&amp;IF(M151=1,"外","")&amp;CHAR(10)&amp;"支出済額："&amp;TEXT(O151,"#,##0")&amp;"円","")</f>
      </c>
      <c r="L151" s="6"/>
      <c r="M151" s="6"/>
    </row>
    <row r="152" spans="1:13" ht="56.25" customHeight="1">
      <c r="A152" s="27" t="s">
        <v>232</v>
      </c>
      <c r="B152" s="28" t="s">
        <v>224</v>
      </c>
      <c r="C152" s="29">
        <v>39674</v>
      </c>
      <c r="D152" s="27" t="s">
        <v>340</v>
      </c>
      <c r="E152" s="27" t="s">
        <v>339</v>
      </c>
      <c r="F152" s="40" t="s">
        <v>448</v>
      </c>
      <c r="G152" s="64" t="s">
        <v>461</v>
      </c>
      <c r="H152" s="39">
        <v>1234800</v>
      </c>
      <c r="I152" s="64" t="s">
        <v>461</v>
      </c>
      <c r="J152" s="64" t="s">
        <v>461</v>
      </c>
      <c r="K152" s="37">
        <f>IF(L152&gt;0,"単価契約"&amp;CHAR(10)&amp;"単価："&amp;TEXT(L152,"#,##0")&amp;"円"&amp;IF(M152=1,"外","")&amp;CHAR(10)&amp;"支出済額："&amp;TEXT(O152,"#,##0")&amp;"円","")</f>
      </c>
      <c r="L152" s="6"/>
      <c r="M152" s="6"/>
    </row>
    <row r="153" spans="1:13" ht="56.25" customHeight="1">
      <c r="A153" s="27" t="s">
        <v>209</v>
      </c>
      <c r="B153" s="28" t="s">
        <v>224</v>
      </c>
      <c r="C153" s="29">
        <v>39679</v>
      </c>
      <c r="D153" s="27" t="s">
        <v>217</v>
      </c>
      <c r="E153" s="27" t="s">
        <v>246</v>
      </c>
      <c r="F153" s="40" t="s">
        <v>450</v>
      </c>
      <c r="G153" s="64" t="s">
        <v>461</v>
      </c>
      <c r="H153" s="30">
        <v>15046500</v>
      </c>
      <c r="I153" s="64" t="s">
        <v>461</v>
      </c>
      <c r="J153" s="64" t="s">
        <v>461</v>
      </c>
      <c r="K153" s="32">
        <f>IF(L153&gt;0,"単価契約"&amp;CHAR(10)&amp;"単価："&amp;TEXT(L153,"#,##0")&amp;"円"&amp;IF(M153=1,"外","")&amp;CHAR(10)&amp;"支出済額："&amp;TEXT(O153,"#,##0")&amp;"円","")</f>
      </c>
      <c r="L153" s="6"/>
      <c r="M153" s="6"/>
    </row>
    <row r="154" spans="1:13" ht="56.25" customHeight="1">
      <c r="A154" s="27" t="s">
        <v>380</v>
      </c>
      <c r="B154" s="28" t="s">
        <v>224</v>
      </c>
      <c r="C154" s="29">
        <v>39684</v>
      </c>
      <c r="D154" s="27" t="s">
        <v>186</v>
      </c>
      <c r="E154" s="27" t="s">
        <v>378</v>
      </c>
      <c r="F154" s="36" t="s">
        <v>446</v>
      </c>
      <c r="G154" s="64" t="s">
        <v>461</v>
      </c>
      <c r="H154" s="30">
        <v>166950252</v>
      </c>
      <c r="I154" s="64" t="s">
        <v>461</v>
      </c>
      <c r="J154" s="64" t="s">
        <v>461</v>
      </c>
      <c r="K154" s="32"/>
      <c r="L154" s="6"/>
      <c r="M154" s="6"/>
    </row>
    <row r="155" spans="1:13" ht="56.25" customHeight="1">
      <c r="A155" s="27" t="s">
        <v>363</v>
      </c>
      <c r="B155" s="28" t="s">
        <v>224</v>
      </c>
      <c r="C155" s="29">
        <v>39687</v>
      </c>
      <c r="D155" s="27" t="s">
        <v>124</v>
      </c>
      <c r="E155" s="27" t="s">
        <v>362</v>
      </c>
      <c r="F155" s="36" t="s">
        <v>446</v>
      </c>
      <c r="G155" s="64" t="s">
        <v>461</v>
      </c>
      <c r="H155" s="30">
        <v>40854450</v>
      </c>
      <c r="I155" s="64" t="s">
        <v>461</v>
      </c>
      <c r="J155" s="64" t="s">
        <v>461</v>
      </c>
      <c r="K155" s="32"/>
      <c r="L155" s="6"/>
      <c r="M155" s="6"/>
    </row>
    <row r="156" spans="1:13" ht="56.25" customHeight="1">
      <c r="A156" s="27" t="s">
        <v>210</v>
      </c>
      <c r="B156" s="28" t="s">
        <v>224</v>
      </c>
      <c r="C156" s="29">
        <v>39694</v>
      </c>
      <c r="D156" s="27" t="s">
        <v>219</v>
      </c>
      <c r="E156" s="27" t="s">
        <v>351</v>
      </c>
      <c r="F156" s="40" t="s">
        <v>450</v>
      </c>
      <c r="G156" s="64" t="s">
        <v>461</v>
      </c>
      <c r="H156" s="30">
        <v>23950000</v>
      </c>
      <c r="I156" s="64" t="s">
        <v>461</v>
      </c>
      <c r="J156" s="64" t="s">
        <v>461</v>
      </c>
      <c r="K156" s="32"/>
      <c r="L156" s="6"/>
      <c r="M156" s="6"/>
    </row>
    <row r="157" spans="1:13" ht="56.25" customHeight="1">
      <c r="A157" s="27" t="s">
        <v>243</v>
      </c>
      <c r="B157" s="28" t="s">
        <v>224</v>
      </c>
      <c r="C157" s="29">
        <v>39696</v>
      </c>
      <c r="D157" s="27" t="s">
        <v>128</v>
      </c>
      <c r="E157" s="27" t="s">
        <v>344</v>
      </c>
      <c r="F157" s="36" t="s">
        <v>446</v>
      </c>
      <c r="G157" s="64" t="s">
        <v>461</v>
      </c>
      <c r="H157" s="30">
        <v>8917303</v>
      </c>
      <c r="I157" s="64" t="s">
        <v>461</v>
      </c>
      <c r="J157" s="64" t="s">
        <v>461</v>
      </c>
      <c r="K157" s="32"/>
      <c r="L157" s="6"/>
      <c r="M157" s="6"/>
    </row>
    <row r="158" spans="1:13" ht="56.25" customHeight="1">
      <c r="A158" s="27" t="s">
        <v>444</v>
      </c>
      <c r="B158" s="28" t="s">
        <v>224</v>
      </c>
      <c r="C158" s="29">
        <v>39696</v>
      </c>
      <c r="D158" s="27" t="s">
        <v>186</v>
      </c>
      <c r="E158" s="27" t="s">
        <v>376</v>
      </c>
      <c r="F158" s="36" t="s">
        <v>446</v>
      </c>
      <c r="G158" s="64" t="s">
        <v>461</v>
      </c>
      <c r="H158" s="30">
        <v>58725928</v>
      </c>
      <c r="I158" s="64" t="s">
        <v>461</v>
      </c>
      <c r="J158" s="64" t="s">
        <v>461</v>
      </c>
      <c r="K158" s="32"/>
      <c r="L158" s="6"/>
      <c r="M158" s="6"/>
    </row>
    <row r="159" spans="1:13" ht="56.25" customHeight="1">
      <c r="A159" s="27" t="s">
        <v>235</v>
      </c>
      <c r="B159" s="28" t="s">
        <v>224</v>
      </c>
      <c r="C159" s="38">
        <v>39701</v>
      </c>
      <c r="D159" s="27" t="s">
        <v>236</v>
      </c>
      <c r="E159" s="27" t="s">
        <v>314</v>
      </c>
      <c r="F159" s="27" t="s">
        <v>447</v>
      </c>
      <c r="G159" s="64" t="s">
        <v>461</v>
      </c>
      <c r="H159" s="39">
        <v>1260000</v>
      </c>
      <c r="I159" s="64" t="s">
        <v>461</v>
      </c>
      <c r="J159" s="64" t="s">
        <v>461</v>
      </c>
      <c r="K159" s="37">
        <f>IF(L159&gt;0,"単価契約"&amp;CHAR(10)&amp;"単価："&amp;TEXT(L159,"#,##0")&amp;"円"&amp;IF(M159=1,"外","")&amp;CHAR(10)&amp;"支出済額："&amp;TEXT(O159,"#,##0")&amp;"円","")</f>
      </c>
      <c r="L159" s="6"/>
      <c r="M159" s="6"/>
    </row>
    <row r="160" spans="1:13" ht="56.25" customHeight="1">
      <c r="A160" s="27" t="s">
        <v>211</v>
      </c>
      <c r="B160" s="28" t="s">
        <v>224</v>
      </c>
      <c r="C160" s="29">
        <v>39702</v>
      </c>
      <c r="D160" s="27" t="s">
        <v>218</v>
      </c>
      <c r="E160" s="27" t="s">
        <v>313</v>
      </c>
      <c r="F160" s="36" t="s">
        <v>446</v>
      </c>
      <c r="G160" s="64" t="s">
        <v>461</v>
      </c>
      <c r="H160" s="30">
        <v>9030000</v>
      </c>
      <c r="I160" s="64" t="s">
        <v>461</v>
      </c>
      <c r="J160" s="64" t="s">
        <v>461</v>
      </c>
      <c r="K160" s="32"/>
      <c r="L160" s="6"/>
      <c r="M160" s="6"/>
    </row>
    <row r="161" spans="1:13" ht="56.25" customHeight="1">
      <c r="A161" s="27" t="s">
        <v>379</v>
      </c>
      <c r="B161" s="28" t="s">
        <v>224</v>
      </c>
      <c r="C161" s="29">
        <v>39702</v>
      </c>
      <c r="D161" s="27" t="s">
        <v>125</v>
      </c>
      <c r="E161" s="27" t="s">
        <v>378</v>
      </c>
      <c r="F161" s="36" t="s">
        <v>446</v>
      </c>
      <c r="G161" s="64" t="s">
        <v>461</v>
      </c>
      <c r="H161" s="30">
        <v>128205000</v>
      </c>
      <c r="I161" s="64" t="s">
        <v>461</v>
      </c>
      <c r="J161" s="64" t="s">
        <v>461</v>
      </c>
      <c r="K161" s="32"/>
      <c r="L161" s="6"/>
      <c r="M161" s="6"/>
    </row>
    <row r="162" spans="1:13" ht="56.25" customHeight="1">
      <c r="A162" s="27" t="s">
        <v>252</v>
      </c>
      <c r="B162" s="28" t="s">
        <v>224</v>
      </c>
      <c r="C162" s="29">
        <v>39708</v>
      </c>
      <c r="D162" s="27" t="s">
        <v>123</v>
      </c>
      <c r="E162" s="27" t="s">
        <v>371</v>
      </c>
      <c r="F162" s="36" t="s">
        <v>446</v>
      </c>
      <c r="G162" s="64" t="s">
        <v>461</v>
      </c>
      <c r="H162" s="30">
        <v>353199000</v>
      </c>
      <c r="I162" s="64" t="s">
        <v>461</v>
      </c>
      <c r="J162" s="64" t="s">
        <v>461</v>
      </c>
      <c r="K162" s="32"/>
      <c r="L162" s="6"/>
      <c r="M162" s="6"/>
    </row>
    <row r="163" spans="1:13" ht="56.25" customHeight="1">
      <c r="A163" s="27" t="s">
        <v>354</v>
      </c>
      <c r="B163" s="28" t="s">
        <v>224</v>
      </c>
      <c r="C163" s="29">
        <v>39709</v>
      </c>
      <c r="D163" s="27" t="s">
        <v>134</v>
      </c>
      <c r="E163" s="27" t="s">
        <v>353</v>
      </c>
      <c r="F163" s="40" t="s">
        <v>450</v>
      </c>
      <c r="G163" s="64" t="s">
        <v>461</v>
      </c>
      <c r="H163" s="30">
        <v>14479500</v>
      </c>
      <c r="I163" s="64" t="s">
        <v>461</v>
      </c>
      <c r="J163" s="64" t="s">
        <v>461</v>
      </c>
      <c r="K163" s="32"/>
      <c r="L163" s="6"/>
      <c r="M163" s="6"/>
    </row>
    <row r="164" spans="1:13" ht="56.25" customHeight="1">
      <c r="A164" s="27" t="s">
        <v>212</v>
      </c>
      <c r="B164" s="28" t="s">
        <v>224</v>
      </c>
      <c r="C164" s="29">
        <v>39709</v>
      </c>
      <c r="D164" s="27" t="s">
        <v>216</v>
      </c>
      <c r="E164" s="27" t="s">
        <v>384</v>
      </c>
      <c r="F164" s="36" t="s">
        <v>446</v>
      </c>
      <c r="G164" s="64" t="s">
        <v>461</v>
      </c>
      <c r="H164" s="30">
        <v>5250000</v>
      </c>
      <c r="I164" s="64" t="s">
        <v>461</v>
      </c>
      <c r="J164" s="64" t="s">
        <v>461</v>
      </c>
      <c r="K164" s="32"/>
      <c r="L164" s="6"/>
      <c r="M164" s="6"/>
    </row>
    <row r="165" spans="1:11" ht="56.25" customHeight="1">
      <c r="A165" s="60" t="s">
        <v>267</v>
      </c>
      <c r="B165" s="28" t="s">
        <v>224</v>
      </c>
      <c r="C165" s="55">
        <v>39716</v>
      </c>
      <c r="D165" s="60" t="s">
        <v>266</v>
      </c>
      <c r="E165" s="60" t="s">
        <v>418</v>
      </c>
      <c r="F165" s="40" t="s">
        <v>448</v>
      </c>
      <c r="G165" s="64" t="s">
        <v>461</v>
      </c>
      <c r="H165" s="61">
        <v>2210670</v>
      </c>
      <c r="I165" s="64" t="s">
        <v>461</v>
      </c>
      <c r="J165" s="64" t="s">
        <v>461</v>
      </c>
      <c r="K165" s="32"/>
    </row>
    <row r="166" spans="1:13" ht="56.25" customHeight="1">
      <c r="A166" s="27" t="s">
        <v>374</v>
      </c>
      <c r="B166" s="28" t="s">
        <v>224</v>
      </c>
      <c r="C166" s="29">
        <v>39717</v>
      </c>
      <c r="D166" s="27" t="s">
        <v>125</v>
      </c>
      <c r="E166" s="27" t="s">
        <v>373</v>
      </c>
      <c r="F166" s="40" t="s">
        <v>448</v>
      </c>
      <c r="G166" s="64" t="s">
        <v>461</v>
      </c>
      <c r="H166" s="30">
        <v>11550000</v>
      </c>
      <c r="I166" s="64" t="s">
        <v>461</v>
      </c>
      <c r="J166" s="64" t="s">
        <v>461</v>
      </c>
      <c r="K166" s="32"/>
      <c r="L166" s="6"/>
      <c r="M166" s="6"/>
    </row>
    <row r="167" spans="1:11" ht="56.25" customHeight="1">
      <c r="A167" s="60" t="s">
        <v>269</v>
      </c>
      <c r="B167" s="28" t="s">
        <v>224</v>
      </c>
      <c r="C167" s="55">
        <v>39722</v>
      </c>
      <c r="D167" s="60" t="s">
        <v>268</v>
      </c>
      <c r="E167" s="60" t="s">
        <v>419</v>
      </c>
      <c r="F167" s="40" t="s">
        <v>448</v>
      </c>
      <c r="G167" s="64" t="s">
        <v>461</v>
      </c>
      <c r="H167" s="61">
        <v>6949326</v>
      </c>
      <c r="I167" s="64" t="s">
        <v>461</v>
      </c>
      <c r="J167" s="64" t="s">
        <v>461</v>
      </c>
      <c r="K167" s="32"/>
    </row>
    <row r="168" spans="1:11" ht="56.25" customHeight="1">
      <c r="A168" s="52" t="s">
        <v>306</v>
      </c>
      <c r="B168" s="28" t="s">
        <v>224</v>
      </c>
      <c r="C168" s="57">
        <v>39724</v>
      </c>
      <c r="D168" s="43" t="s">
        <v>204</v>
      </c>
      <c r="E168" s="52" t="s">
        <v>442</v>
      </c>
      <c r="F168" s="31" t="s">
        <v>446</v>
      </c>
      <c r="G168" s="64" t="s">
        <v>461</v>
      </c>
      <c r="H168" s="63">
        <v>22210125</v>
      </c>
      <c r="I168" s="64" t="s">
        <v>461</v>
      </c>
      <c r="J168" s="64" t="s">
        <v>461</v>
      </c>
      <c r="K168" s="32"/>
    </row>
    <row r="169" spans="1:13" ht="56.25" customHeight="1">
      <c r="A169" s="60" t="s">
        <v>458</v>
      </c>
      <c r="B169" s="28" t="s">
        <v>224</v>
      </c>
      <c r="C169" s="55">
        <v>39727</v>
      </c>
      <c r="D169" s="40" t="s">
        <v>138</v>
      </c>
      <c r="E169" s="27" t="s">
        <v>239</v>
      </c>
      <c r="F169" s="40" t="s">
        <v>448</v>
      </c>
      <c r="G169" s="64" t="s">
        <v>461</v>
      </c>
      <c r="H169" s="62">
        <v>805370</v>
      </c>
      <c r="I169" s="64" t="s">
        <v>461</v>
      </c>
      <c r="J169" s="64" t="s">
        <v>461</v>
      </c>
      <c r="K169" s="37" t="str">
        <f>IF(L169&gt;0,"単価契約"&amp;CHAR(10)&amp;"単価："&amp;TEXT(L169,"#,##0.0")&amp;"円"&amp;IF(M169=1,"外","")&amp;CHAR(10))</f>
        <v>単価契約
単価：3.7円外
</v>
      </c>
      <c r="L169" s="7">
        <v>3.7</v>
      </c>
      <c r="M169" s="7">
        <v>1</v>
      </c>
    </row>
    <row r="170" spans="1:13" ht="56.25" customHeight="1">
      <c r="A170" s="60" t="s">
        <v>457</v>
      </c>
      <c r="B170" s="28" t="s">
        <v>224</v>
      </c>
      <c r="C170" s="55">
        <v>39727</v>
      </c>
      <c r="D170" s="60" t="s">
        <v>140</v>
      </c>
      <c r="E170" s="60" t="s">
        <v>421</v>
      </c>
      <c r="F170" s="40" t="s">
        <v>448</v>
      </c>
      <c r="G170" s="64" t="s">
        <v>461</v>
      </c>
      <c r="H170" s="62">
        <v>1888567</v>
      </c>
      <c r="I170" s="64" t="s">
        <v>461</v>
      </c>
      <c r="J170" s="64" t="s">
        <v>461</v>
      </c>
      <c r="K170" s="37" t="str">
        <f>IF(L170&gt;0,"単価契約"&amp;CHAR(10)&amp;"単価："&amp;TEXT(L170,"#,##0.0")&amp;"円"&amp;IF(M170=1,"外","")&amp;CHAR(10))</f>
        <v>単価契約
単価：7.5円外
</v>
      </c>
      <c r="L170" s="7">
        <v>7.5</v>
      </c>
      <c r="M170" s="7">
        <v>1</v>
      </c>
    </row>
    <row r="171" spans="1:11" ht="56.25" customHeight="1">
      <c r="A171" s="60" t="s">
        <v>271</v>
      </c>
      <c r="B171" s="28" t="s">
        <v>224</v>
      </c>
      <c r="C171" s="55">
        <v>39727</v>
      </c>
      <c r="D171" s="60" t="s">
        <v>270</v>
      </c>
      <c r="E171" s="60" t="s">
        <v>422</v>
      </c>
      <c r="F171" s="36" t="s">
        <v>446</v>
      </c>
      <c r="G171" s="64" t="s">
        <v>461</v>
      </c>
      <c r="H171" s="61">
        <v>7129500</v>
      </c>
      <c r="I171" s="64" t="s">
        <v>461</v>
      </c>
      <c r="J171" s="64" t="s">
        <v>461</v>
      </c>
      <c r="K171" s="32"/>
    </row>
    <row r="172" spans="1:13" ht="56.25" customHeight="1">
      <c r="A172" s="60" t="s">
        <v>456</v>
      </c>
      <c r="B172" s="28" t="s">
        <v>224</v>
      </c>
      <c r="C172" s="55">
        <v>39727</v>
      </c>
      <c r="D172" s="60" t="s">
        <v>196</v>
      </c>
      <c r="E172" s="60" t="s">
        <v>420</v>
      </c>
      <c r="F172" s="40" t="s">
        <v>448</v>
      </c>
      <c r="G172" s="64" t="s">
        <v>461</v>
      </c>
      <c r="H172" s="62">
        <v>2268727</v>
      </c>
      <c r="I172" s="64" t="s">
        <v>461</v>
      </c>
      <c r="J172" s="64" t="s">
        <v>461</v>
      </c>
      <c r="K172" s="37" t="str">
        <f>IF(L172&gt;0,"単価契約"&amp;CHAR(10)&amp;"単価："&amp;TEXT(L172,"#,##0.00")&amp;"円"&amp;IF(M172=1,"外","")&amp;CHAR(10))</f>
        <v>単価契約
単価：0.69円外
</v>
      </c>
      <c r="L172" s="7">
        <v>0.69</v>
      </c>
      <c r="M172" s="7">
        <v>1</v>
      </c>
    </row>
    <row r="173" spans="1:11" ht="56.25" customHeight="1">
      <c r="A173" s="59" t="s">
        <v>272</v>
      </c>
      <c r="B173" s="28" t="s">
        <v>224</v>
      </c>
      <c r="C173" s="54">
        <v>39728</v>
      </c>
      <c r="D173" s="59" t="s">
        <v>125</v>
      </c>
      <c r="E173" s="59" t="s">
        <v>378</v>
      </c>
      <c r="F173" s="40" t="s">
        <v>448</v>
      </c>
      <c r="G173" s="64" t="s">
        <v>461</v>
      </c>
      <c r="H173" s="30">
        <v>2520000</v>
      </c>
      <c r="I173" s="64" t="s">
        <v>461</v>
      </c>
      <c r="J173" s="64" t="s">
        <v>461</v>
      </c>
      <c r="K173" s="32"/>
    </row>
    <row r="174" spans="1:11" ht="56.25" customHeight="1">
      <c r="A174" s="60" t="s">
        <v>277</v>
      </c>
      <c r="B174" s="28" t="s">
        <v>224</v>
      </c>
      <c r="C174" s="55">
        <v>39729</v>
      </c>
      <c r="D174" s="60" t="s">
        <v>276</v>
      </c>
      <c r="E174" s="60" t="s">
        <v>424</v>
      </c>
      <c r="F174" s="40" t="s">
        <v>450</v>
      </c>
      <c r="G174" s="64" t="s">
        <v>461</v>
      </c>
      <c r="H174" s="61">
        <v>13362300</v>
      </c>
      <c r="I174" s="64" t="s">
        <v>461</v>
      </c>
      <c r="J174" s="64" t="s">
        <v>461</v>
      </c>
      <c r="K174" s="32"/>
    </row>
    <row r="175" spans="1:11" ht="56.25" customHeight="1">
      <c r="A175" s="59" t="s">
        <v>274</v>
      </c>
      <c r="B175" s="28" t="s">
        <v>224</v>
      </c>
      <c r="C175" s="54">
        <v>39729</v>
      </c>
      <c r="D175" s="59" t="s">
        <v>273</v>
      </c>
      <c r="E175" s="59" t="s">
        <v>423</v>
      </c>
      <c r="F175" s="27" t="s">
        <v>447</v>
      </c>
      <c r="G175" s="64" t="s">
        <v>461</v>
      </c>
      <c r="H175" s="44">
        <v>1329300</v>
      </c>
      <c r="I175" s="64" t="s">
        <v>461</v>
      </c>
      <c r="J175" s="64" t="s">
        <v>461</v>
      </c>
      <c r="K175" s="32"/>
    </row>
    <row r="176" spans="1:11" ht="56.25" customHeight="1">
      <c r="A176" s="60" t="s">
        <v>275</v>
      </c>
      <c r="B176" s="28" t="s">
        <v>224</v>
      </c>
      <c r="C176" s="55">
        <v>39729</v>
      </c>
      <c r="D176" s="60" t="s">
        <v>132</v>
      </c>
      <c r="E176" s="60" t="s">
        <v>413</v>
      </c>
      <c r="F176" s="36" t="s">
        <v>446</v>
      </c>
      <c r="G176" s="64" t="s">
        <v>461</v>
      </c>
      <c r="H176" s="45">
        <v>11072512</v>
      </c>
      <c r="I176" s="64" t="s">
        <v>461</v>
      </c>
      <c r="J176" s="64" t="s">
        <v>461</v>
      </c>
      <c r="K176" s="32"/>
    </row>
    <row r="177" spans="1:11" ht="56.25" customHeight="1">
      <c r="A177" s="60" t="s">
        <v>279</v>
      </c>
      <c r="B177" s="28" t="s">
        <v>224</v>
      </c>
      <c r="C177" s="55">
        <v>39731</v>
      </c>
      <c r="D177" s="60" t="s">
        <v>278</v>
      </c>
      <c r="E177" s="60" t="s">
        <v>416</v>
      </c>
      <c r="F177" s="36" t="s">
        <v>446</v>
      </c>
      <c r="G177" s="64" t="s">
        <v>461</v>
      </c>
      <c r="H177" s="45">
        <v>1555640</v>
      </c>
      <c r="I177" s="64" t="s">
        <v>461</v>
      </c>
      <c r="J177" s="64" t="s">
        <v>461</v>
      </c>
      <c r="K177" s="32"/>
    </row>
    <row r="178" spans="1:11" ht="56.25" customHeight="1">
      <c r="A178" s="60" t="s">
        <v>281</v>
      </c>
      <c r="B178" s="28" t="s">
        <v>224</v>
      </c>
      <c r="C178" s="55">
        <v>39735</v>
      </c>
      <c r="D178" s="60" t="s">
        <v>162</v>
      </c>
      <c r="E178" s="60" t="s">
        <v>427</v>
      </c>
      <c r="F178" s="27" t="s">
        <v>447</v>
      </c>
      <c r="G178" s="64" t="s">
        <v>461</v>
      </c>
      <c r="H178" s="45">
        <v>4340988</v>
      </c>
      <c r="I178" s="64" t="s">
        <v>461</v>
      </c>
      <c r="J178" s="64" t="s">
        <v>461</v>
      </c>
      <c r="K178" s="32"/>
    </row>
    <row r="179" spans="1:11" ht="56.25" customHeight="1">
      <c r="A179" s="60" t="s">
        <v>280</v>
      </c>
      <c r="B179" s="28" t="s">
        <v>224</v>
      </c>
      <c r="C179" s="55">
        <v>39735</v>
      </c>
      <c r="D179" s="60" t="s">
        <v>425</v>
      </c>
      <c r="E179" s="60" t="s">
        <v>426</v>
      </c>
      <c r="F179" s="36" t="s">
        <v>446</v>
      </c>
      <c r="G179" s="64" t="s">
        <v>461</v>
      </c>
      <c r="H179" s="45">
        <v>2919000</v>
      </c>
      <c r="I179" s="64" t="s">
        <v>461</v>
      </c>
      <c r="J179" s="64" t="s">
        <v>461</v>
      </c>
      <c r="K179" s="32"/>
    </row>
    <row r="180" spans="1:11" ht="56.25" customHeight="1">
      <c r="A180" s="60" t="s">
        <v>283</v>
      </c>
      <c r="B180" s="28" t="s">
        <v>224</v>
      </c>
      <c r="C180" s="55">
        <v>39736</v>
      </c>
      <c r="D180" s="60" t="s">
        <v>282</v>
      </c>
      <c r="E180" s="60" t="s">
        <v>428</v>
      </c>
      <c r="F180" s="36" t="s">
        <v>446</v>
      </c>
      <c r="G180" s="64" t="s">
        <v>461</v>
      </c>
      <c r="H180" s="45">
        <v>8179532</v>
      </c>
      <c r="I180" s="64" t="s">
        <v>461</v>
      </c>
      <c r="J180" s="64" t="s">
        <v>461</v>
      </c>
      <c r="K180" s="32"/>
    </row>
    <row r="181" spans="1:11" ht="56.25" customHeight="1">
      <c r="A181" s="59" t="s">
        <v>284</v>
      </c>
      <c r="B181" s="28" t="s">
        <v>224</v>
      </c>
      <c r="C181" s="55">
        <v>39752</v>
      </c>
      <c r="D181" s="59" t="s">
        <v>197</v>
      </c>
      <c r="E181" s="59" t="s">
        <v>429</v>
      </c>
      <c r="F181" s="40" t="s">
        <v>448</v>
      </c>
      <c r="G181" s="64" t="s">
        <v>461</v>
      </c>
      <c r="H181" s="30">
        <v>33957000</v>
      </c>
      <c r="I181" s="64" t="s">
        <v>461</v>
      </c>
      <c r="J181" s="64" t="s">
        <v>461</v>
      </c>
      <c r="K181" s="32"/>
    </row>
    <row r="182" spans="1:11" ht="56.25" customHeight="1">
      <c r="A182" s="59" t="s">
        <v>261</v>
      </c>
      <c r="B182" s="28" t="s">
        <v>224</v>
      </c>
      <c r="C182" s="54">
        <v>39772</v>
      </c>
      <c r="D182" s="58" t="s">
        <v>410</v>
      </c>
      <c r="E182" s="58" t="s">
        <v>411</v>
      </c>
      <c r="F182" s="36" t="s">
        <v>446</v>
      </c>
      <c r="G182" s="64" t="s">
        <v>461</v>
      </c>
      <c r="H182" s="30">
        <v>1784433</v>
      </c>
      <c r="I182" s="64" t="s">
        <v>461</v>
      </c>
      <c r="J182" s="64" t="s">
        <v>461</v>
      </c>
      <c r="K182" s="32"/>
    </row>
    <row r="183" spans="1:11" ht="56.25" customHeight="1">
      <c r="A183" s="43" t="s">
        <v>285</v>
      </c>
      <c r="B183" s="28" t="s">
        <v>224</v>
      </c>
      <c r="C183" s="56">
        <v>39778</v>
      </c>
      <c r="D183" s="43" t="s">
        <v>126</v>
      </c>
      <c r="E183" s="43" t="s">
        <v>409</v>
      </c>
      <c r="F183" s="40" t="s">
        <v>448</v>
      </c>
      <c r="G183" s="64" t="s">
        <v>461</v>
      </c>
      <c r="H183" s="30">
        <v>215975025</v>
      </c>
      <c r="I183" s="64" t="s">
        <v>461</v>
      </c>
      <c r="J183" s="64" t="s">
        <v>461</v>
      </c>
      <c r="K183" s="32"/>
    </row>
    <row r="184" spans="1:11" ht="56.25" customHeight="1">
      <c r="A184" s="60" t="s">
        <v>287</v>
      </c>
      <c r="B184" s="28" t="s">
        <v>224</v>
      </c>
      <c r="C184" s="55">
        <v>39780</v>
      </c>
      <c r="D184" s="60" t="s">
        <v>286</v>
      </c>
      <c r="E184" s="60" t="s">
        <v>430</v>
      </c>
      <c r="F184" s="40" t="s">
        <v>450</v>
      </c>
      <c r="G184" s="64" t="s">
        <v>461</v>
      </c>
      <c r="H184" s="45">
        <v>3914862</v>
      </c>
      <c r="I184" s="64" t="s">
        <v>461</v>
      </c>
      <c r="J184" s="64" t="s">
        <v>461</v>
      </c>
      <c r="K184" s="32"/>
    </row>
    <row r="185" spans="1:11" ht="56.25" customHeight="1">
      <c r="A185" s="59" t="s">
        <v>290</v>
      </c>
      <c r="B185" s="28" t="s">
        <v>224</v>
      </c>
      <c r="C185" s="54">
        <v>39783</v>
      </c>
      <c r="D185" s="59" t="s">
        <v>289</v>
      </c>
      <c r="E185" s="59" t="s">
        <v>431</v>
      </c>
      <c r="F185" s="36" t="s">
        <v>446</v>
      </c>
      <c r="G185" s="64" t="s">
        <v>461</v>
      </c>
      <c r="H185" s="44">
        <v>1631511000</v>
      </c>
      <c r="I185" s="64" t="s">
        <v>461</v>
      </c>
      <c r="J185" s="64" t="s">
        <v>461</v>
      </c>
      <c r="K185" s="32"/>
    </row>
    <row r="186" spans="1:11" ht="56.25" customHeight="1">
      <c r="A186" s="59" t="s">
        <v>288</v>
      </c>
      <c r="B186" s="28" t="s">
        <v>224</v>
      </c>
      <c r="C186" s="54">
        <v>39783</v>
      </c>
      <c r="D186" s="59" t="s">
        <v>149</v>
      </c>
      <c r="E186" s="59" t="s">
        <v>412</v>
      </c>
      <c r="F186" s="36" t="s">
        <v>446</v>
      </c>
      <c r="G186" s="64" t="s">
        <v>461</v>
      </c>
      <c r="H186" s="44">
        <v>75312720</v>
      </c>
      <c r="I186" s="64" t="s">
        <v>461</v>
      </c>
      <c r="J186" s="64" t="s">
        <v>461</v>
      </c>
      <c r="K186" s="32"/>
    </row>
    <row r="187" spans="1:11" ht="56.25" customHeight="1">
      <c r="A187" s="60" t="s">
        <v>292</v>
      </c>
      <c r="B187" s="28" t="s">
        <v>224</v>
      </c>
      <c r="C187" s="54">
        <v>39785</v>
      </c>
      <c r="D187" s="60" t="s">
        <v>291</v>
      </c>
      <c r="E187" s="60" t="s">
        <v>415</v>
      </c>
      <c r="F187" s="40" t="s">
        <v>450</v>
      </c>
      <c r="G187" s="64" t="s">
        <v>461</v>
      </c>
      <c r="H187" s="39">
        <v>2517900</v>
      </c>
      <c r="I187" s="64" t="s">
        <v>461</v>
      </c>
      <c r="J187" s="64" t="s">
        <v>461</v>
      </c>
      <c r="K187" s="32"/>
    </row>
    <row r="188" spans="1:11" ht="56.25" customHeight="1">
      <c r="A188" s="43" t="s">
        <v>293</v>
      </c>
      <c r="B188" s="28" t="s">
        <v>224</v>
      </c>
      <c r="C188" s="56">
        <v>39786</v>
      </c>
      <c r="D188" s="43" t="s">
        <v>197</v>
      </c>
      <c r="E188" s="43" t="s">
        <v>429</v>
      </c>
      <c r="F188" s="40" t="s">
        <v>448</v>
      </c>
      <c r="G188" s="64" t="s">
        <v>461</v>
      </c>
      <c r="H188" s="30">
        <v>122914050</v>
      </c>
      <c r="I188" s="64" t="s">
        <v>461</v>
      </c>
      <c r="J188" s="64" t="s">
        <v>461</v>
      </c>
      <c r="K188" s="32"/>
    </row>
    <row r="189" spans="1:11" ht="56.25" customHeight="1">
      <c r="A189" s="60" t="s">
        <v>294</v>
      </c>
      <c r="B189" s="28" t="s">
        <v>224</v>
      </c>
      <c r="C189" s="54">
        <v>39798</v>
      </c>
      <c r="D189" s="59" t="s">
        <v>432</v>
      </c>
      <c r="E189" s="59" t="s">
        <v>433</v>
      </c>
      <c r="F189" s="40" t="s">
        <v>450</v>
      </c>
      <c r="G189" s="64" t="s">
        <v>461</v>
      </c>
      <c r="H189" s="39">
        <v>8830500</v>
      </c>
      <c r="I189" s="64" t="s">
        <v>461</v>
      </c>
      <c r="J189" s="64" t="s">
        <v>461</v>
      </c>
      <c r="K189" s="32"/>
    </row>
    <row r="190" spans="1:11" ht="56.25" customHeight="1">
      <c r="A190" s="43" t="s">
        <v>296</v>
      </c>
      <c r="B190" s="28" t="s">
        <v>224</v>
      </c>
      <c r="C190" s="56">
        <v>39800</v>
      </c>
      <c r="D190" s="43" t="s">
        <v>295</v>
      </c>
      <c r="E190" s="43" t="s">
        <v>311</v>
      </c>
      <c r="F190" s="40" t="s">
        <v>448</v>
      </c>
      <c r="G190" s="64" t="s">
        <v>461</v>
      </c>
      <c r="H190" s="30">
        <v>4882500</v>
      </c>
      <c r="I190" s="64" t="s">
        <v>461</v>
      </c>
      <c r="J190" s="64" t="s">
        <v>461</v>
      </c>
      <c r="K190" s="32"/>
    </row>
    <row r="191" spans="1:11" ht="56.25" customHeight="1">
      <c r="A191" s="43" t="s">
        <v>297</v>
      </c>
      <c r="B191" s="28" t="s">
        <v>224</v>
      </c>
      <c r="C191" s="56">
        <v>39800</v>
      </c>
      <c r="D191" s="43" t="s">
        <v>189</v>
      </c>
      <c r="E191" s="43" t="s">
        <v>434</v>
      </c>
      <c r="F191" s="40" t="s">
        <v>448</v>
      </c>
      <c r="G191" s="64" t="s">
        <v>461</v>
      </c>
      <c r="H191" s="30">
        <v>305539476</v>
      </c>
      <c r="I191" s="64" t="s">
        <v>461</v>
      </c>
      <c r="J191" s="64" t="s">
        <v>461</v>
      </c>
      <c r="K191" s="32"/>
    </row>
    <row r="192" spans="1:11" ht="56.25" customHeight="1">
      <c r="A192" s="43" t="s">
        <v>298</v>
      </c>
      <c r="B192" s="28" t="s">
        <v>224</v>
      </c>
      <c r="C192" s="56">
        <v>39801</v>
      </c>
      <c r="D192" s="43" t="s">
        <v>125</v>
      </c>
      <c r="E192" s="43" t="s">
        <v>378</v>
      </c>
      <c r="F192" s="40" t="s">
        <v>448</v>
      </c>
      <c r="G192" s="64" t="s">
        <v>461</v>
      </c>
      <c r="H192" s="30">
        <v>2100000</v>
      </c>
      <c r="I192" s="64" t="s">
        <v>461</v>
      </c>
      <c r="J192" s="64" t="s">
        <v>461</v>
      </c>
      <c r="K192" s="32"/>
    </row>
    <row r="193" spans="1:11" ht="56.25" customHeight="1">
      <c r="A193" s="43" t="s">
        <v>445</v>
      </c>
      <c r="B193" s="28" t="s">
        <v>224</v>
      </c>
      <c r="C193" s="56">
        <v>39806</v>
      </c>
      <c r="D193" s="27" t="s">
        <v>125</v>
      </c>
      <c r="E193" s="27" t="s">
        <v>378</v>
      </c>
      <c r="F193" s="36" t="s">
        <v>446</v>
      </c>
      <c r="G193" s="64" t="s">
        <v>461</v>
      </c>
      <c r="H193" s="30">
        <v>248850000</v>
      </c>
      <c r="I193" s="64" t="s">
        <v>461</v>
      </c>
      <c r="J193" s="64" t="s">
        <v>461</v>
      </c>
      <c r="K193" s="32"/>
    </row>
    <row r="194" spans="1:11" ht="56.25" customHeight="1">
      <c r="A194" s="60" t="s">
        <v>300</v>
      </c>
      <c r="B194" s="28" t="s">
        <v>224</v>
      </c>
      <c r="C194" s="54">
        <v>39807</v>
      </c>
      <c r="D194" s="60" t="s">
        <v>299</v>
      </c>
      <c r="E194" s="60" t="s">
        <v>435</v>
      </c>
      <c r="F194" s="36" t="s">
        <v>446</v>
      </c>
      <c r="G194" s="64" t="s">
        <v>461</v>
      </c>
      <c r="H194" s="39">
        <v>32235000</v>
      </c>
      <c r="I194" s="64" t="s">
        <v>461</v>
      </c>
      <c r="J194" s="64" t="s">
        <v>461</v>
      </c>
      <c r="K194" s="32"/>
    </row>
    <row r="195" spans="1:11" ht="56.25" customHeight="1">
      <c r="A195" s="60" t="s">
        <v>301</v>
      </c>
      <c r="B195" s="28" t="s">
        <v>224</v>
      </c>
      <c r="C195" s="54">
        <v>39822</v>
      </c>
      <c r="D195" s="60" t="s">
        <v>291</v>
      </c>
      <c r="E195" s="60" t="s">
        <v>415</v>
      </c>
      <c r="F195" s="40" t="s">
        <v>450</v>
      </c>
      <c r="G195" s="64" t="s">
        <v>461</v>
      </c>
      <c r="H195" s="39">
        <v>16422000</v>
      </c>
      <c r="I195" s="64" t="s">
        <v>461</v>
      </c>
      <c r="J195" s="64" t="s">
        <v>461</v>
      </c>
      <c r="K195" s="32"/>
    </row>
    <row r="196" spans="1:13" ht="56.25" customHeight="1">
      <c r="A196" s="60" t="s">
        <v>302</v>
      </c>
      <c r="B196" s="28" t="s">
        <v>224</v>
      </c>
      <c r="C196" s="55">
        <v>39832</v>
      </c>
      <c r="D196" s="60" t="s">
        <v>132</v>
      </c>
      <c r="E196" s="60" t="s">
        <v>413</v>
      </c>
      <c r="F196" s="36" t="s">
        <v>446</v>
      </c>
      <c r="G196" s="64" t="s">
        <v>461</v>
      </c>
      <c r="H196" s="62">
        <v>16396347</v>
      </c>
      <c r="I196" s="64" t="s">
        <v>461</v>
      </c>
      <c r="J196" s="64" t="s">
        <v>461</v>
      </c>
      <c r="K196" s="37" t="str">
        <f>IF(L196&gt;0,"単価契約"&amp;CHAR(10)&amp;"単価："&amp;TEXT(L196,"#,##0")&amp;"円"&amp;IF(M196=1,"外","")&amp;CHAR(10))</f>
        <v>単価契約
単価：23,940円外
</v>
      </c>
      <c r="L196" s="7">
        <v>23940</v>
      </c>
      <c r="M196" s="7">
        <v>1</v>
      </c>
    </row>
    <row r="197" spans="1:11" ht="56.25" customHeight="1">
      <c r="A197" s="43" t="s">
        <v>263</v>
      </c>
      <c r="B197" s="28" t="s">
        <v>224</v>
      </c>
      <c r="C197" s="56">
        <v>39833</v>
      </c>
      <c r="D197" s="27" t="s">
        <v>262</v>
      </c>
      <c r="E197" s="27" t="s">
        <v>414</v>
      </c>
      <c r="F197" s="36" t="s">
        <v>446</v>
      </c>
      <c r="G197" s="64" t="s">
        <v>461</v>
      </c>
      <c r="H197" s="30">
        <v>4940838</v>
      </c>
      <c r="I197" s="64" t="s">
        <v>461</v>
      </c>
      <c r="J197" s="64" t="s">
        <v>461</v>
      </c>
      <c r="K197" s="32"/>
    </row>
    <row r="198" spans="1:11" ht="56.25" customHeight="1">
      <c r="A198" s="43" t="s">
        <v>303</v>
      </c>
      <c r="B198" s="28" t="s">
        <v>224</v>
      </c>
      <c r="C198" s="56">
        <v>39835</v>
      </c>
      <c r="D198" s="43" t="s">
        <v>204</v>
      </c>
      <c r="E198" s="43" t="s">
        <v>436</v>
      </c>
      <c r="F198" s="40" t="s">
        <v>448</v>
      </c>
      <c r="G198" s="64" t="s">
        <v>461</v>
      </c>
      <c r="H198" s="30">
        <v>7551705</v>
      </c>
      <c r="I198" s="64" t="s">
        <v>461</v>
      </c>
      <c r="J198" s="64" t="s">
        <v>461</v>
      </c>
      <c r="K198" s="32"/>
    </row>
    <row r="199" spans="1:12" ht="56.25" customHeight="1">
      <c r="A199" s="43" t="s">
        <v>438</v>
      </c>
      <c r="B199" s="28" t="s">
        <v>224</v>
      </c>
      <c r="C199" s="56">
        <v>39836</v>
      </c>
      <c r="D199" s="43" t="s">
        <v>304</v>
      </c>
      <c r="E199" s="43" t="s">
        <v>437</v>
      </c>
      <c r="F199" s="36" t="s">
        <v>446</v>
      </c>
      <c r="G199" s="64" t="s">
        <v>461</v>
      </c>
      <c r="H199" s="53">
        <v>1605946</v>
      </c>
      <c r="I199" s="64" t="s">
        <v>461</v>
      </c>
      <c r="J199" s="64" t="s">
        <v>461</v>
      </c>
      <c r="K199" s="37" t="str">
        <f>IF(L199&gt;0,"単価契約"&amp;CHAR(10)&amp;"単価："&amp;TEXT(L199,"#,##0")&amp;"円"&amp;IF(M199=1,"外","")&amp;CHAR(10))</f>
        <v>単価契約
単価：1,605,946円
</v>
      </c>
      <c r="L199" s="7">
        <v>1605946</v>
      </c>
    </row>
    <row r="200" spans="1:12" ht="56.25" customHeight="1">
      <c r="A200" s="43" t="s">
        <v>468</v>
      </c>
      <c r="B200" s="28" t="s">
        <v>224</v>
      </c>
      <c r="C200" s="56">
        <v>39850</v>
      </c>
      <c r="D200" s="27" t="s">
        <v>154</v>
      </c>
      <c r="E200" s="43"/>
      <c r="F200" s="36" t="s">
        <v>446</v>
      </c>
      <c r="G200" s="64" t="s">
        <v>461</v>
      </c>
      <c r="H200" s="63">
        <v>4611600</v>
      </c>
      <c r="I200" s="64" t="s">
        <v>461</v>
      </c>
      <c r="J200" s="64" t="s">
        <v>461</v>
      </c>
      <c r="K200" s="37" t="str">
        <f>IF(L200&gt;0,"単価契約"&amp;CHAR(10)&amp;"単価："&amp;TEXT(L200,"#,##0")&amp;"円"&amp;IF(M200=1,"外","")&amp;CHAR(10))</f>
        <v>単価契約
単価：366,000円
</v>
      </c>
      <c r="L200" s="7">
        <v>366000</v>
      </c>
    </row>
    <row r="201" spans="1:11" ht="56.25" customHeight="1">
      <c r="A201" s="52" t="s">
        <v>309</v>
      </c>
      <c r="B201" s="28" t="s">
        <v>224</v>
      </c>
      <c r="C201" s="57">
        <v>39861</v>
      </c>
      <c r="D201" s="52" t="s">
        <v>308</v>
      </c>
      <c r="E201" s="52" t="s">
        <v>443</v>
      </c>
      <c r="F201" s="40" t="s">
        <v>448</v>
      </c>
      <c r="G201" s="64" t="s">
        <v>461</v>
      </c>
      <c r="H201" s="63">
        <v>1146135</v>
      </c>
      <c r="I201" s="64" t="s">
        <v>461</v>
      </c>
      <c r="J201" s="64" t="s">
        <v>461</v>
      </c>
      <c r="K201" s="37"/>
    </row>
    <row r="202" spans="1:11" ht="56.25" customHeight="1">
      <c r="A202" s="60" t="s">
        <v>440</v>
      </c>
      <c r="B202" s="28" t="s">
        <v>224</v>
      </c>
      <c r="C202" s="56">
        <v>39863</v>
      </c>
      <c r="D202" s="60" t="s">
        <v>305</v>
      </c>
      <c r="E202" s="60" t="s">
        <v>439</v>
      </c>
      <c r="F202" s="36" t="s">
        <v>446</v>
      </c>
      <c r="G202" s="64" t="s">
        <v>461</v>
      </c>
      <c r="H202" s="39">
        <v>518364000</v>
      </c>
      <c r="I202" s="64" t="s">
        <v>461</v>
      </c>
      <c r="J202" s="64" t="s">
        <v>461</v>
      </c>
      <c r="K202" s="32"/>
    </row>
    <row r="203" spans="1:11" ht="56.25" customHeight="1">
      <c r="A203" s="52" t="s">
        <v>310</v>
      </c>
      <c r="B203" s="28" t="s">
        <v>224</v>
      </c>
      <c r="C203" s="57">
        <v>39889</v>
      </c>
      <c r="D203" s="52" t="s">
        <v>308</v>
      </c>
      <c r="E203" s="52" t="s">
        <v>443</v>
      </c>
      <c r="F203" s="40" t="s">
        <v>448</v>
      </c>
      <c r="G203" s="64" t="s">
        <v>461</v>
      </c>
      <c r="H203" s="63">
        <v>9986760</v>
      </c>
      <c r="I203" s="64" t="s">
        <v>461</v>
      </c>
      <c r="J203" s="64" t="s">
        <v>461</v>
      </c>
      <c r="K203" s="32"/>
    </row>
  </sheetData>
  <sheetProtection/>
  <autoFilter ref="A1:P203">
    <sortState ref="A2:P203">
      <sortCondition sortBy="value" ref="C2:C203"/>
    </sortState>
  </autoFilter>
  <printOptions gridLines="1" horizontalCentered="1"/>
  <pageMargins left="0.1968503937007874" right="0.1968503937007874" top="0.8661417322834646" bottom="0.3937007874015748" header="0.5511811023622047" footer="0.1968503937007874"/>
  <pageSetup fitToHeight="58" fitToWidth="1" horizontalDpi="600" verticalDpi="600" orientation="landscape" paperSize="9" scale="83" r:id="rId1"/>
  <headerFooter alignWithMargins="0">
    <oddHeader>&amp;C&amp;14公共調達の適正化について（平成18年8月25日付財計第2017号）に基づく随意契約に係る情報の公表（物品役務等）【平成２０年度分】</oddHeader>
    <oddFooter>&amp;L&amp;9（注１）　公表対象随意契約が単価契約である場合には、契約金額欄に契約単価または予定調達総額を記載するとともに、備考欄に単価契約である旨及び契約金額欄に単価を記載した場合には予定調達総額を記載する。
（注２）　必要があるときは、各欄の配置を著しく変更することなく所要の変更を加えることその他所要の調整を加えることができる。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2022-07-28T06:08:13Z</dcterms:created>
  <dcterms:modified xsi:type="dcterms:W3CDTF">2022-07-28T06:08:13Z</dcterms:modified>
  <cp:category/>
  <cp:version/>
  <cp:contentType/>
  <cp:contentStatus/>
</cp:coreProperties>
</file>