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一般会計（目内訳）" sheetId="1" r:id="rId1"/>
    <sheet name="復興特会（目内訳）" sheetId="2" r:id="rId2"/>
  </sheets>
  <externalReferences>
    <externalReference r:id="rId5"/>
    <externalReference r:id="rId6"/>
  </externalReferences>
  <definedNames>
    <definedName name="\z" localSheetId="0">#REF!</definedName>
    <definedName name="\z" localSheetId="1">#REF!</definedName>
    <definedName name="\z">#REF!</definedName>
    <definedName name="_xlnm.Print_Area" localSheetId="0">'一般会計（目内訳）'!$A$1:$Q$145</definedName>
    <definedName name="_xlnm.Print_Area" localSheetId="1">'復興特会（目内訳）'!$A$1:$N$40</definedName>
    <definedName name="Print_Area_MI" localSheetId="0">#REF!</definedName>
    <definedName name="Print_Area_MI" localSheetId="1">#REF!</definedName>
    <definedName name="Print_Area_MI">#REF!</definedName>
    <definedName name="_xlnm.Print_Titles" localSheetId="0">'一般会計（目内訳）'!$2:$5</definedName>
  </definedNames>
  <calcPr fullCalcOnLoad="1"/>
</workbook>
</file>

<file path=xl/sharedStrings.xml><?xml version="1.0" encoding="utf-8"?>
<sst xmlns="http://schemas.openxmlformats.org/spreadsheetml/2006/main" count="203" uniqueCount="106">
  <si>
    <t>（単位：千円）</t>
  </si>
  <si>
    <t>歳出予算現額</t>
  </si>
  <si>
    <t>支払計画予定額
（累計）
（Ａ）</t>
  </si>
  <si>
    <t>支出済額
（累計）
（B）</t>
  </si>
  <si>
    <t>（Ｂ）／（Ａ）</t>
  </si>
  <si>
    <t>差引額
（Ａ）－（Ｂ）</t>
  </si>
  <si>
    <t>執行率（%）
（B）／（A）</t>
  </si>
  <si>
    <t>所管大臣修正額</t>
  </si>
  <si>
    <t>計</t>
  </si>
  <si>
    <t>警察庁共通費</t>
  </si>
  <si>
    <t>職員基本給</t>
  </si>
  <si>
    <t>職員諸手当</t>
  </si>
  <si>
    <t>超過勤務手当</t>
  </si>
  <si>
    <t>委員手当</t>
  </si>
  <si>
    <t>非常勤職員手当</t>
  </si>
  <si>
    <t>休職者給与</t>
  </si>
  <si>
    <t>国際機関等派遣職員給与</t>
  </si>
  <si>
    <t>短時間勤務職員給与</t>
  </si>
  <si>
    <t>公務災害補償費</t>
  </si>
  <si>
    <t>退職手当</t>
  </si>
  <si>
    <t>子どものための金銭の給付</t>
  </si>
  <si>
    <t>諸謝金</t>
  </si>
  <si>
    <t>報償費</t>
  </si>
  <si>
    <t>職員旅費</t>
  </si>
  <si>
    <t>赴任旅費</t>
  </si>
  <si>
    <t>外国留学旅費</t>
  </si>
  <si>
    <t>委員等旅費</t>
  </si>
  <si>
    <t>外国人招へい旅費</t>
  </si>
  <si>
    <t>政府開発援助外国人招へい旅費</t>
  </si>
  <si>
    <t>参考人等旅費</t>
  </si>
  <si>
    <t>庁費</t>
  </si>
  <si>
    <t>政府開発援助庁費</t>
  </si>
  <si>
    <t>国会図書館支部庁費</t>
  </si>
  <si>
    <t>警察装備費</t>
  </si>
  <si>
    <t>土地建物借料</t>
  </si>
  <si>
    <t>招へい外国人滞在費</t>
  </si>
  <si>
    <t>政府開発援助招へい外国人滞在費</t>
  </si>
  <si>
    <t>各所修繕</t>
  </si>
  <si>
    <t>自動車重量税</t>
  </si>
  <si>
    <t>警察共済組合特定健康診査・保健指導補助金</t>
  </si>
  <si>
    <t>国家公務員共済組合負担金</t>
  </si>
  <si>
    <t>国有資産所在市町村交付金</t>
  </si>
  <si>
    <t>国際刑事警察会議等分担金</t>
  </si>
  <si>
    <t>交際費</t>
  </si>
  <si>
    <t>賠償償還及払戻金</t>
  </si>
  <si>
    <t>警察庁施設費</t>
  </si>
  <si>
    <t>施設施工旅費</t>
  </si>
  <si>
    <t>施設施工庁費</t>
  </si>
  <si>
    <t>警察庁施設費</t>
  </si>
  <si>
    <t>通信施設整備費</t>
  </si>
  <si>
    <t>不動産購入費</t>
  </si>
  <si>
    <t>生活安全警察費</t>
  </si>
  <si>
    <t>刑事警察費</t>
  </si>
  <si>
    <t>活動旅費</t>
  </si>
  <si>
    <t>組織犯罪対策費</t>
  </si>
  <si>
    <t>交通警察費</t>
  </si>
  <si>
    <t>都道府県警察施設整備費補助金</t>
  </si>
  <si>
    <t>都道府県警察施設災害復旧費補助金</t>
  </si>
  <si>
    <t>警備警察費</t>
  </si>
  <si>
    <t>庁費</t>
  </si>
  <si>
    <t>警察通信維持費</t>
  </si>
  <si>
    <t>千葉県警察成田国際空港警備隊費補助金</t>
  </si>
  <si>
    <t>皇宮警察本部</t>
  </si>
  <si>
    <t>入校生旅費</t>
  </si>
  <si>
    <t>情報処理業務庁費</t>
  </si>
  <si>
    <t>警察官被服費</t>
  </si>
  <si>
    <t>電子計算機等借料</t>
  </si>
  <si>
    <t>船舶建造費</t>
  </si>
  <si>
    <t>犯罪被害給付費</t>
  </si>
  <si>
    <t>犯罪被害給付金</t>
  </si>
  <si>
    <t>情報技術犯罪対策費</t>
  </si>
  <si>
    <t>科学警察研究所</t>
  </si>
  <si>
    <t>諸謝金</t>
  </si>
  <si>
    <t>試験研究費</t>
  </si>
  <si>
    <t>警察活動基盤整備費</t>
  </si>
  <si>
    <t>校費</t>
  </si>
  <si>
    <t>車両購入費</t>
  </si>
  <si>
    <t>警察通信機器整備費</t>
  </si>
  <si>
    <t>通信専用料</t>
  </si>
  <si>
    <t>警察電話専用料</t>
  </si>
  <si>
    <t>船舶借料</t>
  </si>
  <si>
    <t>捜査費</t>
  </si>
  <si>
    <t>公共施設等維持管理運営費</t>
  </si>
  <si>
    <t>船舶購入費</t>
  </si>
  <si>
    <t>航空機購入費</t>
  </si>
  <si>
    <t>都道府県警察費補助金</t>
  </si>
  <si>
    <t>合計</t>
  </si>
  <si>
    <t>　※　支出額については千円未満を切り捨てて計算しているため、合計が一致しないことがある。</t>
  </si>
  <si>
    <t>　※　他省庁から予算の移替えを受けた経費を除いて計上している。</t>
  </si>
  <si>
    <t>　※　歳出予算現額、支払計画予定額については、四半期ごとに見直し、修正をしているため、年度当初の数値とは一致しない。</t>
  </si>
  <si>
    <t>（Ｂ）／（Ａ）</t>
  </si>
  <si>
    <t>支払計画予定額
（第２四半期まで）</t>
  </si>
  <si>
    <t>支払計画予定額
（第３四半期）</t>
  </si>
  <si>
    <t>支出済額　　　　　　　　　　　　　（第２四半期まで）</t>
  </si>
  <si>
    <t>支出済額（第３四半期）</t>
  </si>
  <si>
    <t>１０月</t>
  </si>
  <si>
    <t>１１月</t>
  </si>
  <si>
    <t>１２月</t>
  </si>
  <si>
    <t>平成24年度　警察庁予算支出状況【一般会計】（第３四半期）</t>
  </si>
  <si>
    <t>平成24年度　警察庁予算支出状況【東日本大震災復興特別会計】（第３四半期）</t>
  </si>
  <si>
    <t xml:space="preserve">支払計画予定額
（第２四半期まで）
</t>
  </si>
  <si>
    <t xml:space="preserve">支払計画予定額
（第３四半期）
</t>
  </si>
  <si>
    <t xml:space="preserve">支出済額
（第２四半期まで）
</t>
  </si>
  <si>
    <t>１１月</t>
  </si>
  <si>
    <t>１２月</t>
  </si>
  <si>
    <t xml:space="preserve">      　　　　　　  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</si>
</sst>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"/>
    <numFmt numFmtId="177" formatCode="#,##0_ ;[Red]\-#,##0\ "/>
    <numFmt numFmtId="178" formatCode="#,##0;&quot;△ &quot;#,##0"/>
    <numFmt numFmtId="179" formatCode="00#"/>
    <numFmt numFmtId="180" formatCode="#,##0_ "/>
    <numFmt numFmtId="181" formatCode="#,##0.0_ "/>
  </numFmts>
  <fonts count="47">
    <font>
      <sz val="14"/>
      <name val="Terminal"/>
      <family val="0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明朝"/>
      <family val="3"/>
    </font>
    <font>
      <sz val="6"/>
      <name val="ＭＳ Ｐゴシック"/>
      <family val="3"/>
    </font>
    <font>
      <sz val="12"/>
      <name val="Terminal"/>
      <family val="0"/>
    </font>
    <font>
      <sz val="7"/>
      <name val="Terminal"/>
      <family val="0"/>
    </font>
    <font>
      <sz val="10"/>
      <name val="Terminal"/>
      <family val="0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b/>
      <sz val="18"/>
      <name val="Cambria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thick"/>
      <right style="thick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hair"/>
      <top/>
      <bottom style="hair"/>
    </border>
    <border>
      <left style="thick"/>
      <right style="thick"/>
      <top/>
      <bottom style="hair"/>
    </border>
    <border>
      <left style="thick"/>
      <right style="thick"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3" fillId="0" borderId="0" xfId="62" applyNumberFormat="1" applyFont="1" applyFill="1" applyAlignment="1">
      <alignment vertical="center"/>
      <protection/>
    </xf>
    <xf numFmtId="177" fontId="3" fillId="0" borderId="0" xfId="62" applyNumberFormat="1" applyFont="1" applyFill="1" applyAlignment="1">
      <alignment horizontal="left" vertical="center"/>
      <protection/>
    </xf>
    <xf numFmtId="177" fontId="3" fillId="0" borderId="0" xfId="48" applyNumberFormat="1" applyFont="1" applyFill="1" applyAlignment="1">
      <alignment vertical="center"/>
    </xf>
    <xf numFmtId="178" fontId="3" fillId="0" borderId="0" xfId="48" applyNumberFormat="1" applyFont="1" applyFill="1" applyAlignment="1">
      <alignment vertical="center"/>
    </xf>
    <xf numFmtId="177" fontId="3" fillId="0" borderId="0" xfId="62" applyNumberFormat="1" applyFont="1" applyFill="1" applyAlignment="1">
      <alignment vertical="center"/>
      <protection/>
    </xf>
    <xf numFmtId="177" fontId="3" fillId="0" borderId="0" xfId="48" applyNumberFormat="1" applyFont="1" applyFill="1" applyAlignment="1">
      <alignment horizontal="center" vertical="center"/>
    </xf>
    <xf numFmtId="178" fontId="3" fillId="0" borderId="0" xfId="48" applyNumberFormat="1" applyFont="1" applyFill="1" applyAlignment="1">
      <alignment horizontal="center" vertical="center"/>
    </xf>
    <xf numFmtId="177" fontId="3" fillId="0" borderId="10" xfId="48" applyNumberFormat="1" applyFont="1" applyFill="1" applyBorder="1" applyAlignment="1">
      <alignment vertical="center"/>
    </xf>
    <xf numFmtId="177" fontId="3" fillId="0" borderId="10" xfId="48" applyNumberFormat="1" applyFont="1" applyFill="1" applyBorder="1" applyAlignment="1">
      <alignment horizontal="center" vertical="center"/>
    </xf>
    <xf numFmtId="177" fontId="3" fillId="0" borderId="10" xfId="48" applyNumberFormat="1" applyFont="1" applyFill="1" applyBorder="1" applyAlignment="1" applyProtection="1">
      <alignment horizontal="center" vertical="distributed"/>
      <protection locked="0"/>
    </xf>
    <xf numFmtId="177" fontId="3" fillId="12" borderId="10" xfId="62" applyNumberFormat="1" applyFont="1" applyFill="1" applyBorder="1" applyAlignment="1">
      <alignment vertical="center"/>
      <protection/>
    </xf>
    <xf numFmtId="177" fontId="3" fillId="12" borderId="10" xfId="48" applyNumberFormat="1" applyFont="1" applyFill="1" applyBorder="1" applyAlignment="1">
      <alignment vertical="center"/>
    </xf>
    <xf numFmtId="180" fontId="44" fillId="12" borderId="10" xfId="0" applyNumberFormat="1" applyFont="1" applyFill="1" applyBorder="1" applyAlignment="1">
      <alignment vertical="center"/>
    </xf>
    <xf numFmtId="181" fontId="44" fillId="12" borderId="10" xfId="0" applyNumberFormat="1" applyFont="1" applyFill="1" applyBorder="1" applyAlignment="1">
      <alignment vertical="center"/>
    </xf>
    <xf numFmtId="177" fontId="3" fillId="0" borderId="11" xfId="48" applyNumberFormat="1" applyFont="1" applyFill="1" applyBorder="1" applyAlignment="1">
      <alignment vertical="center"/>
    </xf>
    <xf numFmtId="178" fontId="3" fillId="0" borderId="12" xfId="48" applyNumberFormat="1" applyFont="1" applyFill="1" applyBorder="1" applyAlignment="1">
      <alignment vertical="center"/>
    </xf>
    <xf numFmtId="176" fontId="3" fillId="0" borderId="13" xfId="62" applyNumberFormat="1" applyFont="1" applyFill="1" applyBorder="1" applyAlignment="1">
      <alignment vertical="center"/>
      <protection/>
    </xf>
    <xf numFmtId="177" fontId="3" fillId="0" borderId="14" xfId="62" applyNumberFormat="1" applyFont="1" applyFill="1" applyBorder="1" applyAlignment="1">
      <alignment horizontal="left" vertical="center"/>
      <protection/>
    </xf>
    <xf numFmtId="180" fontId="44" fillId="0" borderId="10" xfId="0" applyNumberFormat="1" applyFont="1" applyBorder="1" applyAlignment="1">
      <alignment vertical="center"/>
    </xf>
    <xf numFmtId="181" fontId="44" fillId="0" borderId="10" xfId="0" applyNumberFormat="1" applyFont="1" applyFill="1" applyBorder="1" applyAlignment="1">
      <alignment vertical="center"/>
    </xf>
    <xf numFmtId="177" fontId="3" fillId="0" borderId="11" xfId="48" applyNumberFormat="1" applyFont="1" applyFill="1" applyBorder="1" applyAlignment="1" applyProtection="1">
      <alignment vertical="center"/>
      <protection locked="0"/>
    </xf>
    <xf numFmtId="177" fontId="3" fillId="0" borderId="14" xfId="62" applyNumberFormat="1" applyFont="1" applyFill="1" applyBorder="1" applyAlignment="1">
      <alignment horizontal="left" vertical="center" shrinkToFit="1"/>
      <protection/>
    </xf>
    <xf numFmtId="176" fontId="3" fillId="12" borderId="10" xfId="62" applyNumberFormat="1" applyFont="1" applyFill="1" applyBorder="1" applyAlignment="1">
      <alignment vertical="center"/>
      <protection/>
    </xf>
    <xf numFmtId="177" fontId="3" fillId="12" borderId="10" xfId="62" applyNumberFormat="1" applyFont="1" applyFill="1" applyBorder="1" applyAlignment="1">
      <alignment horizontal="left" vertical="center"/>
      <protection/>
    </xf>
    <xf numFmtId="177" fontId="3" fillId="0" borderId="15" xfId="62" applyNumberFormat="1" applyFont="1" applyFill="1" applyBorder="1" applyAlignment="1">
      <alignment vertical="center"/>
      <protection/>
    </xf>
    <xf numFmtId="178" fontId="3" fillId="0" borderId="16" xfId="62" applyNumberFormat="1" applyFont="1" applyFill="1" applyBorder="1" applyAlignment="1">
      <alignment vertical="center"/>
      <protection/>
    </xf>
    <xf numFmtId="177" fontId="3" fillId="0" borderId="15" xfId="48" applyNumberFormat="1" applyFont="1" applyFill="1" applyBorder="1" applyAlignment="1" applyProtection="1">
      <alignment vertical="center"/>
      <protection locked="0"/>
    </xf>
    <xf numFmtId="177" fontId="3" fillId="0" borderId="11" xfId="62" applyNumberFormat="1" applyFont="1" applyFill="1" applyBorder="1" applyAlignment="1">
      <alignment vertical="center"/>
      <protection/>
    </xf>
    <xf numFmtId="178" fontId="3" fillId="0" borderId="12" xfId="62" applyNumberFormat="1" applyFont="1" applyFill="1" applyBorder="1" applyAlignment="1">
      <alignment vertical="center"/>
      <protection/>
    </xf>
    <xf numFmtId="178" fontId="3" fillId="0" borderId="16" xfId="48" applyNumberFormat="1" applyFont="1" applyFill="1" applyBorder="1" applyAlignment="1">
      <alignment vertical="center"/>
    </xf>
    <xf numFmtId="177" fontId="3" fillId="0" borderId="0" xfId="62" applyNumberFormat="1" applyFont="1" applyFill="1" applyAlignment="1">
      <alignment vertical="center" wrapText="1"/>
      <protection/>
    </xf>
    <xf numFmtId="177" fontId="2" fillId="0" borderId="14" xfId="62" applyNumberFormat="1" applyFont="1" applyFill="1" applyBorder="1" applyAlignment="1">
      <alignment horizontal="left" vertical="center"/>
      <protection/>
    </xf>
    <xf numFmtId="177" fontId="3" fillId="0" borderId="17" xfId="62" applyNumberFormat="1" applyFont="1" applyFill="1" applyBorder="1" applyAlignment="1">
      <alignment vertical="center"/>
      <protection/>
    </xf>
    <xf numFmtId="0" fontId="44" fillId="0" borderId="0" xfId="0" applyFont="1" applyFill="1" applyBorder="1" applyAlignment="1">
      <alignment vertical="center"/>
    </xf>
    <xf numFmtId="177" fontId="3" fillId="0" borderId="0" xfId="50" applyNumberFormat="1" applyFont="1" applyFill="1" applyAlignment="1">
      <alignment vertical="center"/>
    </xf>
    <xf numFmtId="178" fontId="3" fillId="0" borderId="0" xfId="50" applyNumberFormat="1" applyFont="1" applyFill="1" applyAlignment="1">
      <alignment vertical="center"/>
    </xf>
    <xf numFmtId="177" fontId="3" fillId="0" borderId="0" xfId="50" applyNumberFormat="1" applyFont="1" applyFill="1" applyAlignment="1">
      <alignment horizontal="center" vertical="center"/>
    </xf>
    <xf numFmtId="178" fontId="3" fillId="0" borderId="0" xfId="50" applyNumberFormat="1" applyFont="1" applyFill="1" applyAlignment="1">
      <alignment horizontal="center" vertical="center"/>
    </xf>
    <xf numFmtId="177" fontId="9" fillId="0" borderId="10" xfId="50" applyNumberFormat="1" applyFont="1" applyFill="1" applyBorder="1" applyAlignment="1">
      <alignment horizontal="center" vertical="center"/>
    </xf>
    <xf numFmtId="177" fontId="9" fillId="0" borderId="0" xfId="62" applyNumberFormat="1" applyFont="1" applyFill="1" applyAlignment="1">
      <alignment vertical="center"/>
      <protection/>
    </xf>
    <xf numFmtId="177" fontId="9" fillId="0" borderId="10" xfId="50" applyNumberFormat="1" applyFont="1" applyFill="1" applyBorder="1" applyAlignment="1" applyProtection="1">
      <alignment horizontal="center" vertical="distributed"/>
      <protection locked="0"/>
    </xf>
    <xf numFmtId="177" fontId="3" fillId="12" borderId="10" xfId="50" applyNumberFormat="1" applyFont="1" applyFill="1" applyBorder="1" applyAlignment="1">
      <alignment vertical="center"/>
    </xf>
    <xf numFmtId="180" fontId="44" fillId="12" borderId="10" xfId="61" applyNumberFormat="1" applyFont="1" applyFill="1" applyBorder="1" applyAlignment="1">
      <alignment vertical="center"/>
      <protection/>
    </xf>
    <xf numFmtId="181" fontId="44" fillId="12" borderId="10" xfId="61" applyNumberFormat="1" applyFont="1" applyFill="1" applyBorder="1" applyAlignment="1">
      <alignment vertical="center"/>
      <protection/>
    </xf>
    <xf numFmtId="177" fontId="3" fillId="0" borderId="11" xfId="50" applyNumberFormat="1" applyFont="1" applyFill="1" applyBorder="1" applyAlignment="1">
      <alignment vertical="center"/>
    </xf>
    <xf numFmtId="178" fontId="3" fillId="0" borderId="12" xfId="50" applyNumberFormat="1" applyFont="1" applyFill="1" applyBorder="1" applyAlignment="1">
      <alignment vertical="center"/>
    </xf>
    <xf numFmtId="180" fontId="44" fillId="0" borderId="10" xfId="61" applyNumberFormat="1" applyFont="1" applyBorder="1" applyAlignment="1">
      <alignment vertical="center"/>
      <protection/>
    </xf>
    <xf numFmtId="181" fontId="44" fillId="33" borderId="10" xfId="61" applyNumberFormat="1" applyFont="1" applyFill="1" applyBorder="1" applyAlignment="1">
      <alignment vertical="center"/>
      <protection/>
    </xf>
    <xf numFmtId="177" fontId="3" fillId="33" borderId="10" xfId="50" applyNumberFormat="1" applyFont="1" applyFill="1" applyBorder="1" applyAlignment="1">
      <alignment vertical="center"/>
    </xf>
    <xf numFmtId="177" fontId="3" fillId="0" borderId="11" xfId="50" applyNumberFormat="1" applyFont="1" applyFill="1" applyBorder="1" applyAlignment="1" applyProtection="1">
      <alignment vertical="center"/>
      <protection locked="0"/>
    </xf>
    <xf numFmtId="177" fontId="3" fillId="0" borderId="15" xfId="50" applyNumberFormat="1" applyFont="1" applyFill="1" applyBorder="1" applyAlignment="1" applyProtection="1">
      <alignment vertical="center"/>
      <protection locked="0"/>
    </xf>
    <xf numFmtId="178" fontId="3" fillId="0" borderId="16" xfId="50" applyNumberFormat="1" applyFont="1" applyFill="1" applyBorder="1" applyAlignment="1">
      <alignment vertical="center"/>
    </xf>
    <xf numFmtId="0" fontId="44" fillId="0" borderId="0" xfId="61" applyFont="1" applyFill="1" applyBorder="1" applyAlignment="1">
      <alignment vertical="center"/>
      <protection/>
    </xf>
    <xf numFmtId="181" fontId="44" fillId="0" borderId="10" xfId="0" applyNumberFormat="1" applyFont="1" applyFill="1" applyBorder="1" applyAlignment="1">
      <alignment horizontal="right" vertical="center"/>
    </xf>
    <xf numFmtId="176" fontId="3" fillId="12" borderId="10" xfId="62" applyNumberFormat="1" applyFont="1" applyFill="1" applyBorder="1" applyAlignment="1">
      <alignment vertical="center"/>
      <protection/>
    </xf>
    <xf numFmtId="177" fontId="3" fillId="12" borderId="10" xfId="62" applyNumberFormat="1" applyFont="1" applyFill="1" applyBorder="1" applyAlignment="1">
      <alignment horizontal="center" vertical="center"/>
      <protection/>
    </xf>
    <xf numFmtId="178" fontId="3" fillId="0" borderId="18" xfId="48" applyNumberFormat="1" applyFont="1" applyFill="1" applyBorder="1" applyAlignment="1">
      <alignment horizontal="distributed" vertical="center" wrapText="1"/>
    </xf>
    <xf numFmtId="178" fontId="3" fillId="0" borderId="19" xfId="48" applyNumberFormat="1" applyFont="1" applyFill="1" applyBorder="1" applyAlignment="1">
      <alignment horizontal="distributed" vertical="center" wrapText="1"/>
    </xf>
    <xf numFmtId="177" fontId="3" fillId="0" borderId="20" xfId="48" applyNumberFormat="1" applyFont="1" applyFill="1" applyBorder="1" applyAlignment="1">
      <alignment horizontal="center" vertical="center" wrapText="1"/>
    </xf>
    <xf numFmtId="177" fontId="3" fillId="0" borderId="21" xfId="48" applyNumberFormat="1" applyFont="1" applyFill="1" applyBorder="1" applyAlignment="1">
      <alignment horizontal="center" vertical="center" wrapText="1"/>
    </xf>
    <xf numFmtId="177" fontId="3" fillId="0" borderId="10" xfId="48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76" fontId="3" fillId="0" borderId="0" xfId="62" applyNumberFormat="1" applyFont="1" applyFill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177" fontId="3" fillId="0" borderId="10" xfId="48" applyNumberFormat="1" applyFont="1" applyFill="1" applyBorder="1" applyAlignment="1" applyProtection="1">
      <alignment horizontal="center" vertical="center" wrapText="1"/>
      <protection locked="0"/>
    </xf>
    <xf numFmtId="178" fontId="9" fillId="0" borderId="18" xfId="50" applyNumberFormat="1" applyFont="1" applyFill="1" applyBorder="1" applyAlignment="1">
      <alignment horizontal="distributed" vertical="center" wrapText="1"/>
    </xf>
    <xf numFmtId="178" fontId="9" fillId="0" borderId="19" xfId="50" applyNumberFormat="1" applyFont="1" applyFill="1" applyBorder="1" applyAlignment="1">
      <alignment horizontal="distributed" vertical="center" wrapText="1"/>
    </xf>
    <xf numFmtId="177" fontId="9" fillId="0" borderId="10" xfId="50" applyNumberFormat="1" applyFont="1" applyFill="1" applyBorder="1" applyAlignment="1" applyProtection="1">
      <alignment horizontal="center" vertical="center" wrapText="1"/>
      <protection locked="0"/>
    </xf>
    <xf numFmtId="177" fontId="9" fillId="0" borderId="10" xfId="50" applyNumberFormat="1" applyFont="1" applyFill="1" applyBorder="1" applyAlignment="1">
      <alignment horizontal="center" vertical="center"/>
    </xf>
    <xf numFmtId="0" fontId="46" fillId="0" borderId="20" xfId="61" applyFont="1" applyBorder="1" applyAlignment="1">
      <alignment horizontal="center" vertical="center" wrapText="1"/>
      <protection/>
    </xf>
    <xf numFmtId="0" fontId="46" fillId="0" borderId="21" xfId="61" applyFont="1" applyBorder="1" applyAlignment="1">
      <alignment horizontal="center" vertical="center" wrapText="1"/>
      <protection/>
    </xf>
    <xf numFmtId="0" fontId="46" fillId="0" borderId="22" xfId="61" applyFont="1" applyBorder="1" applyAlignment="1">
      <alignment horizontal="center" vertical="center" wrapText="1"/>
      <protection/>
    </xf>
    <xf numFmtId="0" fontId="46" fillId="0" borderId="23" xfId="61" applyFont="1" applyBorder="1" applyAlignment="1">
      <alignment horizontal="center" vertical="center"/>
      <protection/>
    </xf>
    <xf numFmtId="0" fontId="45" fillId="0" borderId="0" xfId="61" applyFont="1" applyAlignment="1">
      <alignment horizontal="center" vertical="center"/>
      <protection/>
    </xf>
    <xf numFmtId="0" fontId="8" fillId="0" borderId="24" xfId="61" applyFont="1" applyBorder="1" applyAlignment="1">
      <alignment vertical="center"/>
      <protection/>
    </xf>
    <xf numFmtId="0" fontId="8" fillId="0" borderId="22" xfId="61" applyFont="1" applyBorder="1" applyAlignment="1">
      <alignment vertical="center"/>
      <protection/>
    </xf>
    <xf numFmtId="0" fontId="8" fillId="0" borderId="25" xfId="61" applyFont="1" applyBorder="1" applyAlignment="1">
      <alignment vertical="center"/>
      <protection/>
    </xf>
    <xf numFmtId="0" fontId="8" fillId="0" borderId="23" xfId="6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２次歳出決算（一般会計）目ごと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0435;&#26619;&#23460;\&#27861;&#20196;&#20418;\&#27861;&#20196;&#20418;&#20491;&#20154;&#21029;&#12501;&#12457;&#12523;&#12480;\&#23713;&#37096;&#8594;&#20013;&#35199;\2.%20&#20104;&#31639;&#12539;&#30435;&#35222;&#21177;&#29575;&#21270;&#12481;&#12540;&#12512;\12.%20&#31532;16&#22238;&#12481;&#12540;&#12512;&#20250;&#21512;\&#12304;&#37197;&#20184;&#36039;&#26009;&#12305;\&#9312;&#24179;&#25104;24&#24180;&#24230;&#31532;&#65298;&#22235;&#21322;&#26399;&#20104;&#31639;&#22519;&#34892;&#29366;&#27841;\&#25903;&#20986;&#12539;&#36000;&#25285;&#34892;&#28858;&#29366;&#27841;\H24&#31532;&#65298;&#22235;&#21322;&#26399;&#20104;&#31639;&#25903;&#20986;&#29366;&#27841;&#12304;&#19968;&#33324;&#20250;&#35336;&#12305;&#65288;&#30446;&#12524;&#12505;&#12523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0435;&#26619;&#23460;\&#27861;&#20196;&#20418;\&#27861;&#20196;&#20418;&#20491;&#20154;&#21029;&#12501;&#12457;&#12523;&#12480;\&#23713;&#37096;&#8594;&#20013;&#35199;\2.%20&#20104;&#31639;&#12539;&#30435;&#35222;&#21177;&#29575;&#21270;&#12481;&#12540;&#12512;\12.%20&#31532;16&#22238;&#12481;&#12540;&#12512;&#20250;&#21512;\&#12304;&#37197;&#20184;&#36039;&#26009;&#12305;\&#9312;&#24179;&#25104;24&#24180;&#24230;&#31532;&#65298;&#22235;&#21322;&#26399;&#20104;&#31639;&#22519;&#34892;&#29366;&#27841;\&#25903;&#20986;&#12539;&#36000;&#25285;&#34892;&#28858;&#29366;&#27841;\H24&#31532;&#65298;&#22235;&#21322;&#26399;&#20104;&#31639;&#25903;&#20986;&#29366;&#27841;&#12304;&#24489;&#33288;&#29305;&#20250;&#12305;&#65288;&#38917;&#12539;&#30446;&#21512;&#2030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千円単位"/>
      <sheetName val="円単位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項レベルH23（千円）"/>
      <sheetName val="目レベル（千円単位）"/>
      <sheetName val="目レベル（円単位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R142"/>
  <sheetViews>
    <sheetView tabSelected="1" view="pageBreakPreview" zoomScale="75" zoomScaleSheetLayoutView="75" zoomScalePageLayoutView="0" workbookViewId="0" topLeftCell="A1">
      <pane xSplit="2" ySplit="5" topLeftCell="C6" activePane="bottomRight" state="frozen"/>
      <selection pane="topLeft" activeCell="B80" sqref="B80"/>
      <selection pane="topRight" activeCell="B80" sqref="B80"/>
      <selection pane="bottomLeft" activeCell="B80" sqref="B80"/>
      <selection pane="bottomRight" activeCell="C6" sqref="C6"/>
    </sheetView>
  </sheetViews>
  <sheetFormatPr defaultColWidth="9" defaultRowHeight="18"/>
  <cols>
    <col min="1" max="1" width="3.58203125" style="1" customWidth="1"/>
    <col min="2" max="2" width="37.58203125" style="2" customWidth="1"/>
    <col min="3" max="14" width="16.5" style="3" customWidth="1"/>
    <col min="15" max="15" width="20.58203125" style="3" hidden="1" customWidth="1"/>
    <col min="16" max="16" width="20.58203125" style="4" hidden="1" customWidth="1"/>
    <col min="17" max="17" width="9" style="5" customWidth="1"/>
    <col min="18" max="18" width="8.58203125" style="5" customWidth="1"/>
    <col min="19" max="16384" width="9" style="5" customWidth="1"/>
  </cols>
  <sheetData>
    <row r="1" ht="24.75" customHeight="1"/>
    <row r="2" spans="1:14" ht="24.75" customHeight="1">
      <c r="A2" s="66" t="s">
        <v>98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6" ht="24.75" customHeight="1" thickBot="1">
      <c r="A3" s="67"/>
      <c r="B3" s="67"/>
      <c r="N3" s="6" t="s">
        <v>0</v>
      </c>
      <c r="O3" s="6"/>
      <c r="P3" s="7"/>
    </row>
    <row r="4" spans="1:16" ht="24.75" customHeight="1" thickTop="1">
      <c r="A4" s="68"/>
      <c r="B4" s="69"/>
      <c r="C4" s="72" t="s">
        <v>1</v>
      </c>
      <c r="D4" s="72" t="s">
        <v>91</v>
      </c>
      <c r="E4" s="72" t="s">
        <v>92</v>
      </c>
      <c r="F4" s="72" t="s">
        <v>2</v>
      </c>
      <c r="G4" s="59" t="s">
        <v>93</v>
      </c>
      <c r="H4" s="61" t="s">
        <v>94</v>
      </c>
      <c r="I4" s="61"/>
      <c r="J4" s="61"/>
      <c r="K4" s="61"/>
      <c r="L4" s="62" t="s">
        <v>3</v>
      </c>
      <c r="M4" s="62" t="s">
        <v>4</v>
      </c>
      <c r="N4" s="62" t="s">
        <v>5</v>
      </c>
      <c r="O4" s="64" t="s">
        <v>6</v>
      </c>
      <c r="P4" s="57" t="s">
        <v>7</v>
      </c>
    </row>
    <row r="5" spans="1:16" ht="24.75" customHeight="1">
      <c r="A5" s="70"/>
      <c r="B5" s="71"/>
      <c r="C5" s="72"/>
      <c r="D5" s="72"/>
      <c r="E5" s="72"/>
      <c r="F5" s="72"/>
      <c r="G5" s="60"/>
      <c r="H5" s="10" t="s">
        <v>95</v>
      </c>
      <c r="I5" s="10" t="s">
        <v>96</v>
      </c>
      <c r="J5" s="10" t="s">
        <v>97</v>
      </c>
      <c r="K5" s="9" t="s">
        <v>8</v>
      </c>
      <c r="L5" s="63"/>
      <c r="M5" s="63"/>
      <c r="N5" s="63"/>
      <c r="O5" s="65"/>
      <c r="P5" s="58"/>
    </row>
    <row r="6" spans="1:16" ht="24.75" customHeight="1">
      <c r="A6" s="55" t="s">
        <v>9</v>
      </c>
      <c r="B6" s="55"/>
      <c r="C6" s="12">
        <v>88377018</v>
      </c>
      <c r="D6" s="12">
        <v>38790741</v>
      </c>
      <c r="E6" s="12">
        <v>21657732</v>
      </c>
      <c r="F6" s="12">
        <v>60448473</v>
      </c>
      <c r="G6" s="13">
        <v>35963561</v>
      </c>
      <c r="H6" s="13">
        <v>4766112</v>
      </c>
      <c r="I6" s="13">
        <v>4168708</v>
      </c>
      <c r="J6" s="13">
        <v>12871929</v>
      </c>
      <c r="K6" s="13">
        <v>21806750</v>
      </c>
      <c r="L6" s="13">
        <v>57770311</v>
      </c>
      <c r="M6" s="14">
        <v>95.56951256651264</v>
      </c>
      <c r="N6" s="12">
        <v>2678162</v>
      </c>
      <c r="O6" s="15">
        <f>SUM(O7:O41)</f>
        <v>12091568870</v>
      </c>
      <c r="P6" s="16">
        <f>SUM(P7:P41)</f>
        <v>-12078696952</v>
      </c>
    </row>
    <row r="7" spans="1:16" ht="24.75" customHeight="1">
      <c r="A7" s="17"/>
      <c r="B7" s="18" t="s">
        <v>10</v>
      </c>
      <c r="C7" s="19">
        <v>35456492</v>
      </c>
      <c r="D7" s="19">
        <v>16301116</v>
      </c>
      <c r="E7" s="19">
        <v>8139719</v>
      </c>
      <c r="F7" s="19">
        <v>24440835</v>
      </c>
      <c r="G7" s="19">
        <v>16162468</v>
      </c>
      <c r="H7" s="19">
        <v>2709238</v>
      </c>
      <c r="I7" s="19">
        <v>2721355</v>
      </c>
      <c r="J7" s="19">
        <v>2712411</v>
      </c>
      <c r="K7" s="19">
        <v>8143004</v>
      </c>
      <c r="L7" s="19">
        <v>24305473</v>
      </c>
      <c r="M7" s="20">
        <v>99.44616458480245</v>
      </c>
      <c r="N7" s="8">
        <v>135362</v>
      </c>
      <c r="O7" s="21">
        <v>4958155663</v>
      </c>
      <c r="P7" s="16">
        <f aca="true" t="shared" si="0" ref="P7:P16">J7-O7</f>
        <v>-4955443252</v>
      </c>
    </row>
    <row r="8" spans="1:16" ht="24.75" customHeight="1">
      <c r="A8" s="17"/>
      <c r="B8" s="18" t="s">
        <v>11</v>
      </c>
      <c r="C8" s="19">
        <v>16910721</v>
      </c>
      <c r="D8" s="19">
        <v>7526823</v>
      </c>
      <c r="E8" s="19">
        <v>7083927</v>
      </c>
      <c r="F8" s="19">
        <v>14610750</v>
      </c>
      <c r="G8" s="19">
        <v>7316727</v>
      </c>
      <c r="H8" s="19">
        <v>534478</v>
      </c>
      <c r="I8" s="19">
        <v>319849</v>
      </c>
      <c r="J8" s="19">
        <v>6285087</v>
      </c>
      <c r="K8" s="19">
        <v>7139416</v>
      </c>
      <c r="L8" s="19">
        <v>14456143</v>
      </c>
      <c r="M8" s="20">
        <v>98.94182707937648</v>
      </c>
      <c r="N8" s="8">
        <v>154607</v>
      </c>
      <c r="O8" s="21">
        <v>641985914</v>
      </c>
      <c r="P8" s="16">
        <f t="shared" si="0"/>
        <v>-635700827</v>
      </c>
    </row>
    <row r="9" spans="1:16" ht="24.75" customHeight="1">
      <c r="A9" s="17"/>
      <c r="B9" s="18" t="s">
        <v>12</v>
      </c>
      <c r="C9" s="19">
        <v>3453598</v>
      </c>
      <c r="D9" s="19">
        <v>1357520</v>
      </c>
      <c r="E9" s="19">
        <v>811007</v>
      </c>
      <c r="F9" s="19">
        <v>2168527</v>
      </c>
      <c r="G9" s="19">
        <v>1309481</v>
      </c>
      <c r="H9" s="19">
        <v>250664</v>
      </c>
      <c r="I9" s="19">
        <v>261428</v>
      </c>
      <c r="J9" s="19">
        <v>293569</v>
      </c>
      <c r="K9" s="19">
        <v>805661</v>
      </c>
      <c r="L9" s="19">
        <v>2115142</v>
      </c>
      <c r="M9" s="20">
        <v>97.53819067044127</v>
      </c>
      <c r="N9" s="8">
        <v>53385</v>
      </c>
      <c r="O9" s="21">
        <v>812260400</v>
      </c>
      <c r="P9" s="16">
        <f t="shared" si="0"/>
        <v>-811966831</v>
      </c>
    </row>
    <row r="10" spans="1:16" ht="24.75" customHeight="1">
      <c r="A10" s="17"/>
      <c r="B10" s="18" t="s">
        <v>13</v>
      </c>
      <c r="C10" s="19">
        <v>33879</v>
      </c>
      <c r="D10" s="19">
        <v>15277</v>
      </c>
      <c r="E10" s="19">
        <v>7578</v>
      </c>
      <c r="F10" s="19">
        <v>22855</v>
      </c>
      <c r="G10" s="19">
        <v>9551</v>
      </c>
      <c r="H10" s="19">
        <v>2363</v>
      </c>
      <c r="I10" s="19">
        <v>3102</v>
      </c>
      <c r="J10" s="19">
        <v>3454</v>
      </c>
      <c r="K10" s="19">
        <v>8920</v>
      </c>
      <c r="L10" s="19">
        <v>18471</v>
      </c>
      <c r="M10" s="20">
        <v>80.81820170640998</v>
      </c>
      <c r="N10" s="8">
        <v>4384</v>
      </c>
      <c r="O10" s="21">
        <v>10474200</v>
      </c>
      <c r="P10" s="16">
        <f t="shared" si="0"/>
        <v>-10470746</v>
      </c>
    </row>
    <row r="11" spans="1:16" ht="24.75" customHeight="1">
      <c r="A11" s="17"/>
      <c r="B11" s="18" t="s">
        <v>14</v>
      </c>
      <c r="C11" s="19">
        <v>544171</v>
      </c>
      <c r="D11" s="19">
        <v>252470</v>
      </c>
      <c r="E11" s="19">
        <v>124349</v>
      </c>
      <c r="F11" s="19">
        <v>376819</v>
      </c>
      <c r="G11" s="19">
        <v>200997</v>
      </c>
      <c r="H11" s="19">
        <v>40056</v>
      </c>
      <c r="I11" s="19">
        <v>40684</v>
      </c>
      <c r="J11" s="19">
        <v>42153</v>
      </c>
      <c r="K11" s="19">
        <v>122895</v>
      </c>
      <c r="L11" s="19">
        <v>323892</v>
      </c>
      <c r="M11" s="20">
        <v>85.95426451426282</v>
      </c>
      <c r="N11" s="8">
        <v>52927</v>
      </c>
      <c r="O11" s="21">
        <v>129013362</v>
      </c>
      <c r="P11" s="16">
        <f t="shared" si="0"/>
        <v>-128971209</v>
      </c>
    </row>
    <row r="12" spans="1:16" ht="24.75" customHeight="1">
      <c r="A12" s="17"/>
      <c r="B12" s="18" t="s">
        <v>15</v>
      </c>
      <c r="C12" s="19">
        <v>97535</v>
      </c>
      <c r="D12" s="19">
        <v>33737</v>
      </c>
      <c r="E12" s="19">
        <v>23598</v>
      </c>
      <c r="F12" s="19">
        <v>57335</v>
      </c>
      <c r="G12" s="19">
        <v>28288</v>
      </c>
      <c r="H12" s="19">
        <v>4679</v>
      </c>
      <c r="I12" s="19">
        <v>5419</v>
      </c>
      <c r="J12" s="19">
        <v>10694</v>
      </c>
      <c r="K12" s="19">
        <v>20793</v>
      </c>
      <c r="L12" s="19">
        <v>49081</v>
      </c>
      <c r="M12" s="20">
        <v>85.60390686317258</v>
      </c>
      <c r="N12" s="8">
        <v>8254</v>
      </c>
      <c r="O12" s="21">
        <v>21181620</v>
      </c>
      <c r="P12" s="16">
        <f t="shared" si="0"/>
        <v>-21170926</v>
      </c>
    </row>
    <row r="13" spans="1:16" ht="24.75" customHeight="1">
      <c r="A13" s="17"/>
      <c r="B13" s="18" t="s">
        <v>16</v>
      </c>
      <c r="C13" s="19">
        <v>107492</v>
      </c>
      <c r="D13" s="19">
        <v>43978</v>
      </c>
      <c r="E13" s="19">
        <v>24913</v>
      </c>
      <c r="F13" s="19">
        <v>68891</v>
      </c>
      <c r="G13" s="19">
        <v>43496</v>
      </c>
      <c r="H13" s="19">
        <v>5631</v>
      </c>
      <c r="I13" s="19">
        <v>5249</v>
      </c>
      <c r="J13" s="19">
        <v>13326</v>
      </c>
      <c r="K13" s="19">
        <v>24207</v>
      </c>
      <c r="L13" s="19">
        <v>67703</v>
      </c>
      <c r="M13" s="20">
        <v>98.27553671742318</v>
      </c>
      <c r="N13" s="8">
        <v>1188</v>
      </c>
      <c r="O13" s="21">
        <v>10881513</v>
      </c>
      <c r="P13" s="16">
        <f t="shared" si="0"/>
        <v>-10868187</v>
      </c>
    </row>
    <row r="14" spans="1:16" ht="24.75" customHeight="1">
      <c r="A14" s="17"/>
      <c r="B14" s="18" t="s">
        <v>17</v>
      </c>
      <c r="C14" s="19">
        <v>183442</v>
      </c>
      <c r="D14" s="19">
        <v>58564</v>
      </c>
      <c r="E14" s="19">
        <v>29889</v>
      </c>
      <c r="F14" s="19">
        <v>88453</v>
      </c>
      <c r="G14" s="19">
        <v>55172</v>
      </c>
      <c r="H14" s="19">
        <v>8893</v>
      </c>
      <c r="I14" s="19">
        <v>7871</v>
      </c>
      <c r="J14" s="19">
        <v>15854</v>
      </c>
      <c r="K14" s="19">
        <v>32619</v>
      </c>
      <c r="L14" s="19">
        <v>87791</v>
      </c>
      <c r="M14" s="20">
        <v>99.25157993510678</v>
      </c>
      <c r="N14" s="8">
        <v>662</v>
      </c>
      <c r="O14" s="21">
        <v>723563</v>
      </c>
      <c r="P14" s="16">
        <f t="shared" si="0"/>
        <v>-707709</v>
      </c>
    </row>
    <row r="15" spans="1:16" ht="24.75" customHeight="1">
      <c r="A15" s="17"/>
      <c r="B15" s="18" t="s">
        <v>18</v>
      </c>
      <c r="C15" s="19">
        <v>160728</v>
      </c>
      <c r="D15" s="19">
        <v>52575</v>
      </c>
      <c r="E15" s="19">
        <v>32937</v>
      </c>
      <c r="F15" s="19">
        <v>85512</v>
      </c>
      <c r="G15" s="19">
        <v>50913</v>
      </c>
      <c r="H15" s="19">
        <v>16050</v>
      </c>
      <c r="I15" s="19">
        <v>214</v>
      </c>
      <c r="J15" s="19">
        <v>15313</v>
      </c>
      <c r="K15" s="19">
        <v>31578</v>
      </c>
      <c r="L15" s="19">
        <v>82491</v>
      </c>
      <c r="M15" s="20">
        <v>96.46716250350828</v>
      </c>
      <c r="N15" s="8">
        <v>3021</v>
      </c>
      <c r="O15" s="21">
        <v>23922166</v>
      </c>
      <c r="P15" s="16">
        <f t="shared" si="0"/>
        <v>-23906853</v>
      </c>
    </row>
    <row r="16" spans="1:16" ht="24.75" customHeight="1">
      <c r="A16" s="17"/>
      <c r="B16" s="18" t="s">
        <v>19</v>
      </c>
      <c r="C16" s="19">
        <v>9702922</v>
      </c>
      <c r="D16" s="19">
        <v>919347</v>
      </c>
      <c r="E16" s="19">
        <v>110034</v>
      </c>
      <c r="F16" s="19">
        <v>1029381</v>
      </c>
      <c r="G16" s="19">
        <v>656516</v>
      </c>
      <c r="H16" s="19">
        <v>94217</v>
      </c>
      <c r="I16" s="19">
        <v>28370</v>
      </c>
      <c r="J16" s="19">
        <v>11958</v>
      </c>
      <c r="K16" s="19">
        <v>134546</v>
      </c>
      <c r="L16" s="19">
        <v>791062</v>
      </c>
      <c r="M16" s="20">
        <v>76.84831952406348</v>
      </c>
      <c r="N16" s="8">
        <v>238319</v>
      </c>
      <c r="O16" s="21">
        <v>79057150</v>
      </c>
      <c r="P16" s="16">
        <f t="shared" si="0"/>
        <v>-79045192</v>
      </c>
    </row>
    <row r="17" spans="1:16" ht="24.75" customHeight="1">
      <c r="A17" s="17"/>
      <c r="B17" s="18" t="s">
        <v>20</v>
      </c>
      <c r="C17" s="19">
        <v>564350</v>
      </c>
      <c r="D17" s="19">
        <v>388465</v>
      </c>
      <c r="E17" s="19">
        <v>-17220</v>
      </c>
      <c r="F17" s="19">
        <v>371245</v>
      </c>
      <c r="G17" s="19">
        <v>192740</v>
      </c>
      <c r="H17" s="19">
        <v>176920</v>
      </c>
      <c r="I17" s="19">
        <v>0</v>
      </c>
      <c r="J17" s="19">
        <v>0</v>
      </c>
      <c r="K17" s="19">
        <v>176920</v>
      </c>
      <c r="L17" s="19">
        <v>369660</v>
      </c>
      <c r="M17" s="20">
        <v>99.57305822300637</v>
      </c>
      <c r="N17" s="8">
        <v>1585</v>
      </c>
      <c r="O17" s="21"/>
      <c r="P17" s="16"/>
    </row>
    <row r="18" spans="1:16" ht="24.75" customHeight="1">
      <c r="A18" s="17"/>
      <c r="B18" s="18" t="s">
        <v>21</v>
      </c>
      <c r="C18" s="19">
        <v>7614</v>
      </c>
      <c r="D18" s="19">
        <v>3805</v>
      </c>
      <c r="E18" s="19">
        <v>1506</v>
      </c>
      <c r="F18" s="19">
        <v>5311</v>
      </c>
      <c r="G18" s="19">
        <v>1678</v>
      </c>
      <c r="H18" s="19">
        <v>316</v>
      </c>
      <c r="I18" s="19">
        <v>281</v>
      </c>
      <c r="J18" s="19">
        <v>508</v>
      </c>
      <c r="K18" s="19">
        <v>1106</v>
      </c>
      <c r="L18" s="19">
        <v>2784</v>
      </c>
      <c r="M18" s="20">
        <v>52.41950668424026</v>
      </c>
      <c r="N18" s="8">
        <v>2527</v>
      </c>
      <c r="O18" s="21">
        <v>3069400</v>
      </c>
      <c r="P18" s="16">
        <f aca="true" t="shared" si="1" ref="P18:P41">J18-O18</f>
        <v>-3068892</v>
      </c>
    </row>
    <row r="19" spans="1:16" ht="24.75" customHeight="1">
      <c r="A19" s="17"/>
      <c r="B19" s="18" t="s">
        <v>22</v>
      </c>
      <c r="C19" s="19">
        <v>144505</v>
      </c>
      <c r="D19" s="19">
        <v>62628</v>
      </c>
      <c r="E19" s="19">
        <v>7516</v>
      </c>
      <c r="F19" s="19">
        <v>70144</v>
      </c>
      <c r="G19" s="19">
        <v>20513</v>
      </c>
      <c r="H19" s="19">
        <v>21206</v>
      </c>
      <c r="I19" s="19">
        <v>4515</v>
      </c>
      <c r="J19" s="19">
        <v>1844</v>
      </c>
      <c r="K19" s="19">
        <v>27566</v>
      </c>
      <c r="L19" s="19">
        <v>48080</v>
      </c>
      <c r="M19" s="20">
        <v>68.54470802919708</v>
      </c>
      <c r="N19" s="8">
        <v>22064</v>
      </c>
      <c r="O19" s="21">
        <v>19376271</v>
      </c>
      <c r="P19" s="16">
        <f t="shared" si="1"/>
        <v>-19374427</v>
      </c>
    </row>
    <row r="20" spans="1:16" ht="24.75" customHeight="1">
      <c r="A20" s="17"/>
      <c r="B20" s="18" t="s">
        <v>23</v>
      </c>
      <c r="C20" s="19">
        <v>266086</v>
      </c>
      <c r="D20" s="19">
        <v>157850</v>
      </c>
      <c r="E20" s="19">
        <v>67885</v>
      </c>
      <c r="F20" s="19">
        <v>225735</v>
      </c>
      <c r="G20" s="19">
        <v>91306</v>
      </c>
      <c r="H20" s="19">
        <v>22635</v>
      </c>
      <c r="I20" s="19">
        <v>26889</v>
      </c>
      <c r="J20" s="19">
        <v>16620</v>
      </c>
      <c r="K20" s="19">
        <v>66146</v>
      </c>
      <c r="L20" s="19">
        <v>157452</v>
      </c>
      <c r="M20" s="20">
        <v>69.75081400757526</v>
      </c>
      <c r="N20" s="8">
        <v>68283</v>
      </c>
      <c r="O20" s="21">
        <v>83449701</v>
      </c>
      <c r="P20" s="16">
        <f t="shared" si="1"/>
        <v>-83433081</v>
      </c>
    </row>
    <row r="21" spans="1:16" ht="24.75" customHeight="1">
      <c r="A21" s="17"/>
      <c r="B21" s="18" t="s">
        <v>24</v>
      </c>
      <c r="C21" s="19">
        <v>251610</v>
      </c>
      <c r="D21" s="19">
        <v>154400</v>
      </c>
      <c r="E21" s="19">
        <v>2820</v>
      </c>
      <c r="F21" s="19">
        <v>157220</v>
      </c>
      <c r="G21" s="19">
        <v>136671</v>
      </c>
      <c r="H21" s="19">
        <v>5776</v>
      </c>
      <c r="I21" s="19">
        <v>1492</v>
      </c>
      <c r="J21" s="19">
        <v>8299</v>
      </c>
      <c r="K21" s="19">
        <v>15568</v>
      </c>
      <c r="L21" s="19">
        <v>152239</v>
      </c>
      <c r="M21" s="20">
        <v>96.83182801170335</v>
      </c>
      <c r="N21" s="8">
        <v>4981</v>
      </c>
      <c r="O21" s="21">
        <v>12516174</v>
      </c>
      <c r="P21" s="16">
        <f t="shared" si="1"/>
        <v>-12507875</v>
      </c>
    </row>
    <row r="22" spans="1:16" ht="24.75" customHeight="1">
      <c r="A22" s="17"/>
      <c r="B22" s="18" t="s">
        <v>25</v>
      </c>
      <c r="C22" s="19">
        <v>51350</v>
      </c>
      <c r="D22" s="19">
        <v>51350</v>
      </c>
      <c r="E22" s="19">
        <v>0</v>
      </c>
      <c r="F22" s="19">
        <v>51350</v>
      </c>
      <c r="G22" s="19">
        <v>45114</v>
      </c>
      <c r="H22" s="19">
        <v>2768</v>
      </c>
      <c r="I22" s="19">
        <v>1911</v>
      </c>
      <c r="J22" s="19">
        <v>0</v>
      </c>
      <c r="K22" s="19">
        <v>4680</v>
      </c>
      <c r="L22" s="19">
        <v>49794</v>
      </c>
      <c r="M22" s="20">
        <v>96.96981499513146</v>
      </c>
      <c r="N22" s="8">
        <v>1556</v>
      </c>
      <c r="O22" s="21">
        <v>4988301</v>
      </c>
      <c r="P22" s="16">
        <f t="shared" si="1"/>
        <v>-4988301</v>
      </c>
    </row>
    <row r="23" spans="1:16" ht="24.75" customHeight="1">
      <c r="A23" s="17"/>
      <c r="B23" s="18" t="s">
        <v>26</v>
      </c>
      <c r="C23" s="19">
        <v>1739</v>
      </c>
      <c r="D23" s="19">
        <v>856</v>
      </c>
      <c r="E23" s="19">
        <v>426</v>
      </c>
      <c r="F23" s="19">
        <v>1282</v>
      </c>
      <c r="G23" s="19">
        <v>89</v>
      </c>
      <c r="H23" s="19">
        <v>6</v>
      </c>
      <c r="I23" s="19">
        <v>3</v>
      </c>
      <c r="J23" s="19">
        <v>24</v>
      </c>
      <c r="K23" s="19">
        <v>34</v>
      </c>
      <c r="L23" s="19">
        <v>123</v>
      </c>
      <c r="M23" s="20">
        <v>9.594383775351014</v>
      </c>
      <c r="N23" s="8">
        <v>1159</v>
      </c>
      <c r="O23" s="21">
        <v>2860620</v>
      </c>
      <c r="P23" s="16">
        <f t="shared" si="1"/>
        <v>-2860596</v>
      </c>
    </row>
    <row r="24" spans="1:16" ht="24.75" customHeight="1">
      <c r="A24" s="17"/>
      <c r="B24" s="18" t="s">
        <v>27</v>
      </c>
      <c r="C24" s="19">
        <v>31050</v>
      </c>
      <c r="D24" s="19">
        <v>13855</v>
      </c>
      <c r="E24" s="19">
        <v>13875</v>
      </c>
      <c r="F24" s="19">
        <v>27730</v>
      </c>
      <c r="G24" s="19">
        <v>3249</v>
      </c>
      <c r="H24" s="19">
        <v>0</v>
      </c>
      <c r="I24" s="19">
        <v>3309</v>
      </c>
      <c r="J24" s="19">
        <v>3360</v>
      </c>
      <c r="K24" s="19">
        <v>6670</v>
      </c>
      <c r="L24" s="19">
        <v>9920</v>
      </c>
      <c r="M24" s="20">
        <v>35.77353047241255</v>
      </c>
      <c r="N24" s="8">
        <v>17810</v>
      </c>
      <c r="O24" s="21">
        <v>37188040</v>
      </c>
      <c r="P24" s="16">
        <f t="shared" si="1"/>
        <v>-37184680</v>
      </c>
    </row>
    <row r="25" spans="1:16" ht="24.75" customHeight="1">
      <c r="A25" s="17"/>
      <c r="B25" s="18" t="s">
        <v>28</v>
      </c>
      <c r="C25" s="19">
        <v>4195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20">
        <v>0</v>
      </c>
      <c r="N25" s="8">
        <v>0</v>
      </c>
      <c r="O25" s="21">
        <v>13187000</v>
      </c>
      <c r="P25" s="16">
        <f t="shared" si="1"/>
        <v>-13187000</v>
      </c>
    </row>
    <row r="26" spans="1:16" ht="24.75" customHeight="1">
      <c r="A26" s="17"/>
      <c r="B26" s="18" t="s">
        <v>29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20">
        <v>0</v>
      </c>
      <c r="N26" s="8">
        <v>0</v>
      </c>
      <c r="O26" s="21">
        <v>104000</v>
      </c>
      <c r="P26" s="16">
        <f t="shared" si="1"/>
        <v>-104000</v>
      </c>
    </row>
    <row r="27" spans="1:16" ht="24.75" customHeight="1">
      <c r="A27" s="17"/>
      <c r="B27" s="18" t="s">
        <v>30</v>
      </c>
      <c r="C27" s="19">
        <v>4300088</v>
      </c>
      <c r="D27" s="19">
        <v>2400098</v>
      </c>
      <c r="E27" s="19">
        <v>725712</v>
      </c>
      <c r="F27" s="19">
        <v>3125810</v>
      </c>
      <c r="G27" s="19">
        <v>1543687</v>
      </c>
      <c r="H27" s="19">
        <v>416699</v>
      </c>
      <c r="I27" s="19">
        <v>279954</v>
      </c>
      <c r="J27" s="19">
        <v>321057</v>
      </c>
      <c r="K27" s="19">
        <v>1017710</v>
      </c>
      <c r="L27" s="19">
        <v>2561398</v>
      </c>
      <c r="M27" s="20">
        <v>81.94349624577309</v>
      </c>
      <c r="N27" s="8">
        <v>564412</v>
      </c>
      <c r="O27" s="21">
        <v>1994096732</v>
      </c>
      <c r="P27" s="16">
        <f t="shared" si="1"/>
        <v>-1993775675</v>
      </c>
    </row>
    <row r="28" spans="1:16" ht="24.75" customHeight="1">
      <c r="A28" s="17"/>
      <c r="B28" s="18" t="s">
        <v>31</v>
      </c>
      <c r="C28" s="19">
        <v>7615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20">
        <v>0</v>
      </c>
      <c r="N28" s="8">
        <v>0</v>
      </c>
      <c r="O28" s="21">
        <v>14204000</v>
      </c>
      <c r="P28" s="16">
        <f t="shared" si="1"/>
        <v>-14204000</v>
      </c>
    </row>
    <row r="29" spans="1:16" ht="24.75" customHeight="1">
      <c r="A29" s="17"/>
      <c r="B29" s="18" t="s">
        <v>32</v>
      </c>
      <c r="C29" s="19">
        <v>1781</v>
      </c>
      <c r="D29" s="19">
        <v>891</v>
      </c>
      <c r="E29" s="19">
        <v>445</v>
      </c>
      <c r="F29" s="19">
        <v>1336</v>
      </c>
      <c r="G29" s="19">
        <v>303</v>
      </c>
      <c r="H29" s="19">
        <v>60</v>
      </c>
      <c r="I29" s="19">
        <v>204</v>
      </c>
      <c r="J29" s="19">
        <v>56</v>
      </c>
      <c r="K29" s="19">
        <v>321</v>
      </c>
      <c r="L29" s="19">
        <v>624</v>
      </c>
      <c r="M29" s="20">
        <v>46.706586826347305</v>
      </c>
      <c r="N29" s="8">
        <v>712</v>
      </c>
      <c r="O29" s="21">
        <v>840544</v>
      </c>
      <c r="P29" s="16">
        <f t="shared" si="1"/>
        <v>-840488</v>
      </c>
    </row>
    <row r="30" spans="1:16" ht="24.75" customHeight="1">
      <c r="A30" s="17"/>
      <c r="B30" s="18" t="s">
        <v>33</v>
      </c>
      <c r="C30" s="19">
        <v>5569</v>
      </c>
      <c r="D30" s="19">
        <v>2118</v>
      </c>
      <c r="E30" s="19">
        <v>3132</v>
      </c>
      <c r="F30" s="19">
        <v>5250</v>
      </c>
      <c r="G30" s="19">
        <v>166</v>
      </c>
      <c r="H30" s="19">
        <v>116</v>
      </c>
      <c r="I30" s="19">
        <v>13</v>
      </c>
      <c r="J30" s="19">
        <v>13</v>
      </c>
      <c r="K30" s="19">
        <v>144</v>
      </c>
      <c r="L30" s="19">
        <v>310</v>
      </c>
      <c r="M30" s="20">
        <v>5.904761904761905</v>
      </c>
      <c r="N30" s="8">
        <v>4940</v>
      </c>
      <c r="O30" s="21">
        <v>15184623</v>
      </c>
      <c r="P30" s="16">
        <f t="shared" si="1"/>
        <v>-15184610</v>
      </c>
    </row>
    <row r="31" spans="1:16" ht="24.75" customHeight="1">
      <c r="A31" s="17"/>
      <c r="B31" s="18" t="s">
        <v>34</v>
      </c>
      <c r="C31" s="19">
        <v>67843</v>
      </c>
      <c r="D31" s="19">
        <v>67843</v>
      </c>
      <c r="E31" s="19">
        <v>0</v>
      </c>
      <c r="F31" s="19">
        <v>67843</v>
      </c>
      <c r="G31" s="19">
        <v>67841</v>
      </c>
      <c r="H31" s="19">
        <v>0</v>
      </c>
      <c r="I31" s="19">
        <v>0</v>
      </c>
      <c r="J31" s="19">
        <v>0</v>
      </c>
      <c r="K31" s="19">
        <v>0</v>
      </c>
      <c r="L31" s="19">
        <v>67841</v>
      </c>
      <c r="M31" s="20">
        <v>99.99705201715726</v>
      </c>
      <c r="N31" s="8">
        <v>2</v>
      </c>
      <c r="O31" s="21">
        <v>400680</v>
      </c>
      <c r="P31" s="16">
        <f t="shared" si="1"/>
        <v>-400680</v>
      </c>
    </row>
    <row r="32" spans="1:16" ht="24.75" customHeight="1">
      <c r="A32" s="17"/>
      <c r="B32" s="18" t="s">
        <v>35</v>
      </c>
      <c r="C32" s="19">
        <v>6889</v>
      </c>
      <c r="D32" s="19">
        <v>3186</v>
      </c>
      <c r="E32" s="19">
        <v>3302</v>
      </c>
      <c r="F32" s="19">
        <v>6488</v>
      </c>
      <c r="G32" s="19">
        <v>1371</v>
      </c>
      <c r="H32" s="19">
        <v>0</v>
      </c>
      <c r="I32" s="19">
        <v>948</v>
      </c>
      <c r="J32" s="19">
        <v>931</v>
      </c>
      <c r="K32" s="19">
        <v>1879</v>
      </c>
      <c r="L32" s="19">
        <v>3250</v>
      </c>
      <c r="M32" s="20">
        <v>50.0924784217016</v>
      </c>
      <c r="N32" s="8">
        <v>3238</v>
      </c>
      <c r="O32" s="21">
        <v>14955400</v>
      </c>
      <c r="P32" s="16">
        <f t="shared" si="1"/>
        <v>-14954469</v>
      </c>
    </row>
    <row r="33" spans="1:16" ht="24.75" customHeight="1">
      <c r="A33" s="17"/>
      <c r="B33" s="18" t="s">
        <v>36</v>
      </c>
      <c r="C33" s="19">
        <v>801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20">
        <v>0</v>
      </c>
      <c r="N33" s="8">
        <v>0</v>
      </c>
      <c r="O33" s="21">
        <v>2517000</v>
      </c>
      <c r="P33" s="16">
        <f t="shared" si="1"/>
        <v>-2517000</v>
      </c>
    </row>
    <row r="34" spans="1:16" ht="24.75" customHeight="1">
      <c r="A34" s="17"/>
      <c r="B34" s="18" t="s">
        <v>37</v>
      </c>
      <c r="C34" s="19">
        <v>425413</v>
      </c>
      <c r="D34" s="19">
        <v>304783</v>
      </c>
      <c r="E34" s="19">
        <v>69712</v>
      </c>
      <c r="F34" s="19">
        <v>374495</v>
      </c>
      <c r="G34" s="19">
        <v>94659</v>
      </c>
      <c r="H34" s="19">
        <v>28998</v>
      </c>
      <c r="I34" s="19">
        <v>29525</v>
      </c>
      <c r="J34" s="19">
        <v>20020</v>
      </c>
      <c r="K34" s="19">
        <v>78544</v>
      </c>
      <c r="L34" s="19">
        <v>173203</v>
      </c>
      <c r="M34" s="20">
        <v>46.24974966287934</v>
      </c>
      <c r="N34" s="8">
        <v>201292</v>
      </c>
      <c r="O34" s="21">
        <v>188948772</v>
      </c>
      <c r="P34" s="16">
        <f t="shared" si="1"/>
        <v>-188928752</v>
      </c>
    </row>
    <row r="35" spans="1:16" ht="24.75" customHeight="1">
      <c r="A35" s="17"/>
      <c r="B35" s="18" t="s">
        <v>38</v>
      </c>
      <c r="C35" s="19">
        <v>16625</v>
      </c>
      <c r="D35" s="19">
        <v>2515</v>
      </c>
      <c r="E35" s="19">
        <v>4117</v>
      </c>
      <c r="F35" s="19">
        <v>6632</v>
      </c>
      <c r="G35" s="19">
        <v>1259</v>
      </c>
      <c r="H35" s="19">
        <v>750</v>
      </c>
      <c r="I35" s="19">
        <v>1193</v>
      </c>
      <c r="J35" s="19">
        <v>1477</v>
      </c>
      <c r="K35" s="19">
        <v>3421</v>
      </c>
      <c r="L35" s="19">
        <v>4680</v>
      </c>
      <c r="M35" s="20">
        <v>70.56694813027744</v>
      </c>
      <c r="N35" s="8">
        <v>1952</v>
      </c>
      <c r="O35" s="21">
        <v>9861100</v>
      </c>
      <c r="P35" s="16">
        <f t="shared" si="1"/>
        <v>-9859623</v>
      </c>
    </row>
    <row r="36" spans="1:16" ht="24.75" customHeight="1">
      <c r="A36" s="17"/>
      <c r="B36" s="22" t="s">
        <v>39</v>
      </c>
      <c r="C36" s="19">
        <v>4821</v>
      </c>
      <c r="D36" s="19">
        <v>0</v>
      </c>
      <c r="E36" s="19">
        <v>0</v>
      </c>
      <c r="F36" s="19">
        <v>0</v>
      </c>
      <c r="G36" s="19">
        <v>1300</v>
      </c>
      <c r="H36" s="19">
        <v>0</v>
      </c>
      <c r="I36" s="19">
        <v>0</v>
      </c>
      <c r="J36" s="19">
        <v>0</v>
      </c>
      <c r="K36" s="19">
        <v>0</v>
      </c>
      <c r="L36" s="19">
        <v>1300</v>
      </c>
      <c r="M36" s="54" t="s">
        <v>105</v>
      </c>
      <c r="N36" s="8">
        <v>-1300</v>
      </c>
      <c r="O36" s="21">
        <v>19100</v>
      </c>
      <c r="P36" s="16">
        <f t="shared" si="1"/>
        <v>-19100</v>
      </c>
    </row>
    <row r="37" spans="1:16" ht="24.75" customHeight="1">
      <c r="A37" s="17"/>
      <c r="B37" s="18" t="s">
        <v>40</v>
      </c>
      <c r="C37" s="19">
        <v>14681930</v>
      </c>
      <c r="D37" s="19">
        <v>7734591</v>
      </c>
      <c r="E37" s="19">
        <v>4385295</v>
      </c>
      <c r="F37" s="19">
        <v>12119886</v>
      </c>
      <c r="G37" s="19">
        <v>7049681</v>
      </c>
      <c r="H37" s="19">
        <v>423126</v>
      </c>
      <c r="I37" s="19">
        <v>424891</v>
      </c>
      <c r="J37" s="19">
        <v>3093804</v>
      </c>
      <c r="K37" s="19">
        <v>3941822</v>
      </c>
      <c r="L37" s="19">
        <v>10991504</v>
      </c>
      <c r="M37" s="20">
        <v>90.68982992084248</v>
      </c>
      <c r="N37" s="8">
        <v>1128382</v>
      </c>
      <c r="O37" s="21">
        <v>2975028524</v>
      </c>
      <c r="P37" s="16">
        <f t="shared" si="1"/>
        <v>-2971934720</v>
      </c>
    </row>
    <row r="38" spans="1:16" ht="24.75" customHeight="1">
      <c r="A38" s="17"/>
      <c r="B38" s="18" t="s">
        <v>41</v>
      </c>
      <c r="C38" s="19">
        <v>111876</v>
      </c>
      <c r="D38" s="19">
        <v>111876</v>
      </c>
      <c r="E38" s="19">
        <v>0</v>
      </c>
      <c r="F38" s="19">
        <v>111876</v>
      </c>
      <c r="G38" s="19">
        <v>111851</v>
      </c>
      <c r="H38" s="19">
        <v>0</v>
      </c>
      <c r="I38" s="19">
        <v>0</v>
      </c>
      <c r="J38" s="19">
        <v>0</v>
      </c>
      <c r="K38" s="19">
        <v>0</v>
      </c>
      <c r="L38" s="19">
        <v>111851</v>
      </c>
      <c r="M38" s="20">
        <v>99.97765383102721</v>
      </c>
      <c r="N38" s="8">
        <v>25</v>
      </c>
      <c r="O38" s="21">
        <v>19100</v>
      </c>
      <c r="P38" s="16">
        <f t="shared" si="1"/>
        <v>-19100</v>
      </c>
    </row>
    <row r="39" spans="1:16" ht="24.75" customHeight="1">
      <c r="A39" s="17"/>
      <c r="B39" s="18" t="s">
        <v>42</v>
      </c>
      <c r="C39" s="19">
        <v>763468</v>
      </c>
      <c r="D39" s="19">
        <v>763468</v>
      </c>
      <c r="E39" s="19">
        <v>0</v>
      </c>
      <c r="F39" s="19">
        <v>763468</v>
      </c>
      <c r="G39" s="19">
        <v>763072</v>
      </c>
      <c r="H39" s="19">
        <v>0</v>
      </c>
      <c r="I39" s="19">
        <v>0</v>
      </c>
      <c r="J39" s="19">
        <v>0</v>
      </c>
      <c r="K39" s="19">
        <v>0</v>
      </c>
      <c r="L39" s="19">
        <v>763072</v>
      </c>
      <c r="M39" s="20">
        <v>99.94813142135624</v>
      </c>
      <c r="N39" s="8">
        <v>396</v>
      </c>
      <c r="O39" s="21">
        <v>7602506</v>
      </c>
      <c r="P39" s="16">
        <f t="shared" si="1"/>
        <v>-7602506</v>
      </c>
    </row>
    <row r="40" spans="1:16" ht="24.75" customHeight="1">
      <c r="A40" s="17"/>
      <c r="B40" s="18" t="s">
        <v>43</v>
      </c>
      <c r="C40" s="19">
        <v>3820</v>
      </c>
      <c r="D40" s="19">
        <v>1924</v>
      </c>
      <c r="E40" s="19">
        <v>943</v>
      </c>
      <c r="F40" s="19">
        <v>2867</v>
      </c>
      <c r="G40" s="19">
        <v>560</v>
      </c>
      <c r="H40" s="19">
        <v>162</v>
      </c>
      <c r="I40" s="19">
        <v>27</v>
      </c>
      <c r="J40" s="19">
        <v>75</v>
      </c>
      <c r="K40" s="19">
        <v>265</v>
      </c>
      <c r="L40" s="19">
        <v>825</v>
      </c>
      <c r="M40" s="20">
        <v>28.775723753051967</v>
      </c>
      <c r="N40" s="8">
        <v>2042</v>
      </c>
      <c r="O40" s="21">
        <v>3337206</v>
      </c>
      <c r="P40" s="16">
        <f t="shared" si="1"/>
        <v>-3337131</v>
      </c>
    </row>
    <row r="41" spans="1:16" ht="24.75" customHeight="1">
      <c r="A41" s="17"/>
      <c r="B41" s="18" t="s">
        <v>44</v>
      </c>
      <c r="C41" s="19">
        <v>5000</v>
      </c>
      <c r="D41" s="19">
        <v>2832</v>
      </c>
      <c r="E41" s="19">
        <v>315</v>
      </c>
      <c r="F41" s="19">
        <v>3147</v>
      </c>
      <c r="G41" s="19">
        <v>2832</v>
      </c>
      <c r="H41" s="19">
        <v>294</v>
      </c>
      <c r="I41" s="19">
        <v>0</v>
      </c>
      <c r="J41" s="19">
        <v>11</v>
      </c>
      <c r="K41" s="19">
        <v>306</v>
      </c>
      <c r="L41" s="19">
        <v>3139</v>
      </c>
      <c r="M41" s="20">
        <v>99.74578964092787</v>
      </c>
      <c r="N41" s="8">
        <v>8</v>
      </c>
      <c r="O41" s="21">
        <v>158525</v>
      </c>
      <c r="P41" s="16">
        <f t="shared" si="1"/>
        <v>-158514</v>
      </c>
    </row>
    <row r="42" spans="1:16" ht="24.75" customHeight="1">
      <c r="A42" s="23" t="s">
        <v>45</v>
      </c>
      <c r="B42" s="24"/>
      <c r="C42" s="11">
        <v>13637104</v>
      </c>
      <c r="D42" s="11">
        <v>6100571</v>
      </c>
      <c r="E42" s="11">
        <v>1596626</v>
      </c>
      <c r="F42" s="11">
        <v>7697197</v>
      </c>
      <c r="G42" s="13">
        <v>3229580</v>
      </c>
      <c r="H42" s="13">
        <v>554534</v>
      </c>
      <c r="I42" s="13">
        <v>1039950</v>
      </c>
      <c r="J42" s="13">
        <v>348659</v>
      </c>
      <c r="K42" s="13">
        <v>1943144</v>
      </c>
      <c r="L42" s="13">
        <v>5172724</v>
      </c>
      <c r="M42" s="14">
        <v>67.20269729357324</v>
      </c>
      <c r="N42" s="12">
        <v>2524473</v>
      </c>
      <c r="O42" s="25">
        <f>SUM(O43,O44,O45,O46,O47)</f>
        <v>16679659901</v>
      </c>
      <c r="P42" s="26">
        <f>SUM(P43:P47)</f>
        <v>-16679311244</v>
      </c>
    </row>
    <row r="43" spans="1:16" ht="24.75" customHeight="1">
      <c r="A43" s="17"/>
      <c r="B43" s="18" t="s">
        <v>46</v>
      </c>
      <c r="C43" s="19">
        <v>23601</v>
      </c>
      <c r="D43" s="19">
        <v>14742</v>
      </c>
      <c r="E43" s="19">
        <v>1949</v>
      </c>
      <c r="F43" s="19">
        <v>16691</v>
      </c>
      <c r="G43" s="19">
        <v>6360</v>
      </c>
      <c r="H43" s="19">
        <v>768</v>
      </c>
      <c r="I43" s="19">
        <v>569</v>
      </c>
      <c r="J43" s="19">
        <v>691</v>
      </c>
      <c r="K43" s="19">
        <v>2029</v>
      </c>
      <c r="L43" s="19">
        <v>8390</v>
      </c>
      <c r="M43" s="20">
        <v>50.26661074830747</v>
      </c>
      <c r="N43" s="8">
        <v>8301</v>
      </c>
      <c r="O43" s="27">
        <v>86892382</v>
      </c>
      <c r="P43" s="16">
        <f>J43-O43</f>
        <v>-86891691</v>
      </c>
    </row>
    <row r="44" spans="1:16" ht="24.75" customHeight="1">
      <c r="A44" s="17"/>
      <c r="B44" s="18" t="s">
        <v>47</v>
      </c>
      <c r="C44" s="19">
        <v>696725</v>
      </c>
      <c r="D44" s="19">
        <v>263256</v>
      </c>
      <c r="E44" s="19">
        <v>46342</v>
      </c>
      <c r="F44" s="19">
        <v>309598</v>
      </c>
      <c r="G44" s="19">
        <v>73017</v>
      </c>
      <c r="H44" s="19">
        <v>14431</v>
      </c>
      <c r="I44" s="19">
        <v>21526</v>
      </c>
      <c r="J44" s="19">
        <v>6830</v>
      </c>
      <c r="K44" s="19">
        <v>42788</v>
      </c>
      <c r="L44" s="19">
        <v>115806</v>
      </c>
      <c r="M44" s="20">
        <v>37.40528039586819</v>
      </c>
      <c r="N44" s="8">
        <v>193792</v>
      </c>
      <c r="O44" s="27">
        <v>1347951237</v>
      </c>
      <c r="P44" s="16">
        <f>J44-O44</f>
        <v>-1347944407</v>
      </c>
    </row>
    <row r="45" spans="1:16" ht="24.75" customHeight="1">
      <c r="A45" s="17"/>
      <c r="B45" s="18" t="s">
        <v>48</v>
      </c>
      <c r="C45" s="19">
        <v>11564759</v>
      </c>
      <c r="D45" s="19">
        <v>5108315</v>
      </c>
      <c r="E45" s="19">
        <v>1329227</v>
      </c>
      <c r="F45" s="19">
        <v>6437542</v>
      </c>
      <c r="G45" s="19">
        <v>2617204</v>
      </c>
      <c r="H45" s="19">
        <v>320227</v>
      </c>
      <c r="I45" s="19">
        <v>970604</v>
      </c>
      <c r="J45" s="19">
        <v>341136</v>
      </c>
      <c r="K45" s="19">
        <v>1631968</v>
      </c>
      <c r="L45" s="19">
        <v>4249172</v>
      </c>
      <c r="M45" s="20">
        <v>66.0061246979049</v>
      </c>
      <c r="N45" s="8">
        <v>2188370</v>
      </c>
      <c r="O45" s="27">
        <v>8966500146</v>
      </c>
      <c r="P45" s="16">
        <f>J45-O45</f>
        <v>-8966159010</v>
      </c>
    </row>
    <row r="46" spans="1:16" ht="24.75" customHeight="1">
      <c r="A46" s="17"/>
      <c r="B46" s="18" t="s">
        <v>49</v>
      </c>
      <c r="C46" s="19">
        <v>913805</v>
      </c>
      <c r="D46" s="19">
        <v>714259</v>
      </c>
      <c r="E46" s="19">
        <v>0</v>
      </c>
      <c r="F46" s="19">
        <v>714259</v>
      </c>
      <c r="G46" s="19">
        <v>532997</v>
      </c>
      <c r="H46" s="19">
        <v>0</v>
      </c>
      <c r="I46" s="19">
        <v>47250</v>
      </c>
      <c r="J46" s="19">
        <v>0</v>
      </c>
      <c r="K46" s="19">
        <v>47250</v>
      </c>
      <c r="L46" s="19">
        <v>580247</v>
      </c>
      <c r="M46" s="20">
        <v>81.23761828692393</v>
      </c>
      <c r="N46" s="8">
        <v>134012</v>
      </c>
      <c r="O46" s="27">
        <v>6059203463</v>
      </c>
      <c r="P46" s="16">
        <f>J46-O46</f>
        <v>-6059203463</v>
      </c>
    </row>
    <row r="47" spans="1:16" ht="24.75" customHeight="1">
      <c r="A47" s="17"/>
      <c r="B47" s="18" t="s">
        <v>50</v>
      </c>
      <c r="C47" s="19">
        <v>438214</v>
      </c>
      <c r="D47" s="19">
        <v>0</v>
      </c>
      <c r="E47" s="19">
        <v>219107</v>
      </c>
      <c r="F47" s="19">
        <v>219107</v>
      </c>
      <c r="G47" s="19">
        <v>0</v>
      </c>
      <c r="H47" s="19">
        <v>219106</v>
      </c>
      <c r="I47" s="19">
        <v>0</v>
      </c>
      <c r="J47" s="19">
        <v>0</v>
      </c>
      <c r="K47" s="19">
        <v>219106</v>
      </c>
      <c r="L47" s="19">
        <v>219106</v>
      </c>
      <c r="M47" s="20">
        <v>99.99954360198441</v>
      </c>
      <c r="N47" s="8">
        <v>1</v>
      </c>
      <c r="O47" s="27">
        <v>219112673</v>
      </c>
      <c r="P47" s="16">
        <f>J47-O47</f>
        <v>-219112673</v>
      </c>
    </row>
    <row r="48" spans="1:16" ht="24.75" customHeight="1">
      <c r="A48" s="55" t="s">
        <v>51</v>
      </c>
      <c r="B48" s="55"/>
      <c r="C48" s="11">
        <v>78841</v>
      </c>
      <c r="D48" s="11">
        <v>47141</v>
      </c>
      <c r="E48" s="11">
        <v>9060</v>
      </c>
      <c r="F48" s="11">
        <v>56201</v>
      </c>
      <c r="G48" s="13">
        <v>8148</v>
      </c>
      <c r="H48" s="13">
        <v>24566</v>
      </c>
      <c r="I48" s="13">
        <v>4951</v>
      </c>
      <c r="J48" s="13">
        <v>7302</v>
      </c>
      <c r="K48" s="13">
        <v>36819</v>
      </c>
      <c r="L48" s="13">
        <v>44968</v>
      </c>
      <c r="M48" s="14">
        <v>80.01281115994378</v>
      </c>
      <c r="N48" s="12">
        <v>11233</v>
      </c>
      <c r="O48" s="28">
        <f>SUM(O49:O50)</f>
        <v>876961941</v>
      </c>
      <c r="P48" s="29">
        <f>SUM(P49:P50)</f>
        <v>-876954640</v>
      </c>
    </row>
    <row r="49" spans="1:16" ht="24.75" customHeight="1">
      <c r="A49" s="17"/>
      <c r="B49" s="18" t="s">
        <v>21</v>
      </c>
      <c r="C49" s="19">
        <v>2522</v>
      </c>
      <c r="D49" s="19">
        <v>1101</v>
      </c>
      <c r="E49" s="19">
        <v>1122</v>
      </c>
      <c r="F49" s="19">
        <v>2223</v>
      </c>
      <c r="G49" s="19">
        <v>558</v>
      </c>
      <c r="H49" s="19">
        <v>54</v>
      </c>
      <c r="I49" s="19">
        <v>90</v>
      </c>
      <c r="J49" s="19">
        <v>287</v>
      </c>
      <c r="K49" s="19">
        <v>432</v>
      </c>
      <c r="L49" s="19">
        <v>990</v>
      </c>
      <c r="M49" s="20">
        <v>44.534412955465584</v>
      </c>
      <c r="N49" s="8">
        <v>1233</v>
      </c>
      <c r="O49" s="21">
        <v>2624800</v>
      </c>
      <c r="P49" s="16">
        <f>J49-O49</f>
        <v>-2624513</v>
      </c>
    </row>
    <row r="50" spans="1:16" ht="24.75" customHeight="1">
      <c r="A50" s="17"/>
      <c r="B50" s="18" t="s">
        <v>33</v>
      </c>
      <c r="C50" s="19">
        <v>76319</v>
      </c>
      <c r="D50" s="19">
        <v>46040</v>
      </c>
      <c r="E50" s="19">
        <v>7938</v>
      </c>
      <c r="F50" s="19">
        <v>53978</v>
      </c>
      <c r="G50" s="19">
        <v>7590</v>
      </c>
      <c r="H50" s="19">
        <v>24511</v>
      </c>
      <c r="I50" s="19">
        <v>4861</v>
      </c>
      <c r="J50" s="19">
        <v>7014</v>
      </c>
      <c r="K50" s="19">
        <v>36387</v>
      </c>
      <c r="L50" s="19">
        <v>43977</v>
      </c>
      <c r="M50" s="20">
        <v>81.47208121827411</v>
      </c>
      <c r="N50" s="8">
        <v>10001</v>
      </c>
      <c r="O50" s="21">
        <v>874337141</v>
      </c>
      <c r="P50" s="16">
        <f>J50-O50</f>
        <v>-874330127</v>
      </c>
    </row>
    <row r="51" spans="1:16" ht="24.75" customHeight="1">
      <c r="A51" s="55" t="s">
        <v>52</v>
      </c>
      <c r="B51" s="55"/>
      <c r="C51" s="11">
        <v>761701</v>
      </c>
      <c r="D51" s="11">
        <v>334309</v>
      </c>
      <c r="E51" s="11">
        <v>250078</v>
      </c>
      <c r="F51" s="11">
        <v>584387</v>
      </c>
      <c r="G51" s="13">
        <v>261601</v>
      </c>
      <c r="H51" s="13">
        <v>13603</v>
      </c>
      <c r="I51" s="13">
        <v>14568</v>
      </c>
      <c r="J51" s="13">
        <v>122965</v>
      </c>
      <c r="K51" s="13">
        <v>151137</v>
      </c>
      <c r="L51" s="13">
        <v>412738</v>
      </c>
      <c r="M51" s="14">
        <v>70.62751224787684</v>
      </c>
      <c r="N51" s="12">
        <v>171649</v>
      </c>
      <c r="O51" s="28">
        <f>SUM(O52:O55)</f>
        <v>12164512301</v>
      </c>
      <c r="P51" s="29">
        <f>SUM(P52:P55)</f>
        <v>-12164389337</v>
      </c>
    </row>
    <row r="52" spans="1:16" ht="24.75" customHeight="1">
      <c r="A52" s="17"/>
      <c r="B52" s="18" t="s">
        <v>21</v>
      </c>
      <c r="C52" s="19">
        <v>704</v>
      </c>
      <c r="D52" s="19">
        <v>296</v>
      </c>
      <c r="E52" s="19">
        <v>136</v>
      </c>
      <c r="F52" s="19">
        <v>432</v>
      </c>
      <c r="G52" s="19">
        <v>144</v>
      </c>
      <c r="H52" s="19">
        <v>18</v>
      </c>
      <c r="I52" s="19">
        <v>18</v>
      </c>
      <c r="J52" s="19">
        <v>72</v>
      </c>
      <c r="K52" s="19">
        <v>108</v>
      </c>
      <c r="L52" s="19">
        <v>252</v>
      </c>
      <c r="M52" s="20">
        <v>58.333333333333336</v>
      </c>
      <c r="N52" s="8">
        <v>180</v>
      </c>
      <c r="O52" s="21">
        <v>70600</v>
      </c>
      <c r="P52" s="16">
        <f>J52-O52</f>
        <v>-70528</v>
      </c>
    </row>
    <row r="53" spans="1:16" ht="24.75" customHeight="1">
      <c r="A53" s="17"/>
      <c r="B53" s="18" t="s">
        <v>23</v>
      </c>
      <c r="C53" s="19">
        <v>9507</v>
      </c>
      <c r="D53" s="19">
        <v>0</v>
      </c>
      <c r="E53" s="19">
        <v>9256</v>
      </c>
      <c r="F53" s="19">
        <v>9256</v>
      </c>
      <c r="G53" s="19">
        <v>0</v>
      </c>
      <c r="H53" s="19">
        <v>0</v>
      </c>
      <c r="I53" s="19">
        <v>0</v>
      </c>
      <c r="J53" s="19">
        <v>5835</v>
      </c>
      <c r="K53" s="19">
        <v>5835</v>
      </c>
      <c r="L53" s="19">
        <v>5835</v>
      </c>
      <c r="M53" s="20">
        <v>63.04019014693172</v>
      </c>
      <c r="N53" s="8">
        <v>3421</v>
      </c>
      <c r="O53" s="21">
        <v>3321314</v>
      </c>
      <c r="P53" s="16">
        <f>J53-O53</f>
        <v>-3315479</v>
      </c>
    </row>
    <row r="54" spans="1:16" ht="24.75" customHeight="1">
      <c r="A54" s="17"/>
      <c r="B54" s="18" t="s">
        <v>53</v>
      </c>
      <c r="C54" s="19">
        <v>125511</v>
      </c>
      <c r="D54" s="19">
        <v>0</v>
      </c>
      <c r="E54" s="19">
        <v>94043</v>
      </c>
      <c r="F54" s="19">
        <v>94043</v>
      </c>
      <c r="G54" s="19">
        <v>0</v>
      </c>
      <c r="H54" s="19">
        <v>0</v>
      </c>
      <c r="I54" s="19">
        <v>0</v>
      </c>
      <c r="J54" s="19">
        <v>10581</v>
      </c>
      <c r="K54" s="19">
        <v>10581</v>
      </c>
      <c r="L54" s="19">
        <v>10581</v>
      </c>
      <c r="M54" s="20">
        <v>11.25123613666089</v>
      </c>
      <c r="N54" s="8">
        <v>83462</v>
      </c>
      <c r="O54" s="21">
        <v>109733667</v>
      </c>
      <c r="P54" s="16">
        <f>J54-O54</f>
        <v>-109723086</v>
      </c>
    </row>
    <row r="55" spans="1:16" ht="24.75" customHeight="1">
      <c r="A55" s="17"/>
      <c r="B55" s="18" t="s">
        <v>33</v>
      </c>
      <c r="C55" s="19">
        <v>625979</v>
      </c>
      <c r="D55" s="19">
        <v>334013</v>
      </c>
      <c r="E55" s="19">
        <v>146643</v>
      </c>
      <c r="F55" s="19">
        <v>480656</v>
      </c>
      <c r="G55" s="19">
        <v>261457</v>
      </c>
      <c r="H55" s="19">
        <v>13585</v>
      </c>
      <c r="I55" s="19">
        <v>14550</v>
      </c>
      <c r="J55" s="19">
        <v>106476</v>
      </c>
      <c r="K55" s="19">
        <v>134612</v>
      </c>
      <c r="L55" s="19">
        <v>396069</v>
      </c>
      <c r="M55" s="20">
        <v>82.40175926234147</v>
      </c>
      <c r="N55" s="8">
        <v>84587</v>
      </c>
      <c r="O55" s="21">
        <v>12051386720</v>
      </c>
      <c r="P55" s="16">
        <f>J55-O55</f>
        <v>-12051280244</v>
      </c>
    </row>
    <row r="56" spans="1:16" ht="24.75" customHeight="1">
      <c r="A56" s="55" t="s">
        <v>54</v>
      </c>
      <c r="B56" s="55"/>
      <c r="C56" s="11">
        <v>81730</v>
      </c>
      <c r="D56" s="11">
        <v>22863</v>
      </c>
      <c r="E56" s="11">
        <v>18610</v>
      </c>
      <c r="F56" s="11">
        <v>41473</v>
      </c>
      <c r="G56" s="13">
        <v>17399</v>
      </c>
      <c r="H56" s="13">
        <v>7392</v>
      </c>
      <c r="I56" s="13">
        <v>9011</v>
      </c>
      <c r="J56" s="13">
        <v>2121</v>
      </c>
      <c r="K56" s="13">
        <v>18525</v>
      </c>
      <c r="L56" s="13">
        <v>35924</v>
      </c>
      <c r="M56" s="14">
        <v>86.62021073951728</v>
      </c>
      <c r="N56" s="12">
        <v>5549</v>
      </c>
      <c r="O56" s="28">
        <f>SUM(O57:O58)</f>
        <v>60338817</v>
      </c>
      <c r="P56" s="29">
        <f>SUM(P57:P58)</f>
        <v>-60336696</v>
      </c>
    </row>
    <row r="57" spans="1:16" ht="24.75" customHeight="1">
      <c r="A57" s="17"/>
      <c r="B57" s="18" t="s">
        <v>21</v>
      </c>
      <c r="C57" s="19">
        <v>121</v>
      </c>
      <c r="D57" s="19">
        <v>40</v>
      </c>
      <c r="E57" s="19">
        <v>20</v>
      </c>
      <c r="F57" s="19">
        <v>60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20">
        <v>0</v>
      </c>
      <c r="N57" s="8">
        <v>60</v>
      </c>
      <c r="O57" s="21">
        <v>684000</v>
      </c>
      <c r="P57" s="16">
        <f>J57-O57</f>
        <v>-684000</v>
      </c>
    </row>
    <row r="58" spans="1:16" ht="24.75" customHeight="1">
      <c r="A58" s="17"/>
      <c r="B58" s="18" t="s">
        <v>33</v>
      </c>
      <c r="C58" s="19">
        <v>81609</v>
      </c>
      <c r="D58" s="19">
        <v>22823</v>
      </c>
      <c r="E58" s="19">
        <v>18590</v>
      </c>
      <c r="F58" s="19">
        <v>41413</v>
      </c>
      <c r="G58" s="19">
        <v>17399</v>
      </c>
      <c r="H58" s="19">
        <v>7392</v>
      </c>
      <c r="I58" s="19">
        <v>9011</v>
      </c>
      <c r="J58" s="19">
        <v>2121</v>
      </c>
      <c r="K58" s="19">
        <v>18525</v>
      </c>
      <c r="L58" s="19">
        <v>35924</v>
      </c>
      <c r="M58" s="20">
        <v>86.74570786950957</v>
      </c>
      <c r="N58" s="8">
        <v>5489</v>
      </c>
      <c r="O58" s="21">
        <v>59654817</v>
      </c>
      <c r="P58" s="16">
        <f>J58-O58</f>
        <v>-59652696</v>
      </c>
    </row>
    <row r="59" spans="1:16" ht="24.75" customHeight="1">
      <c r="A59" s="55" t="s">
        <v>55</v>
      </c>
      <c r="B59" s="55"/>
      <c r="C59" s="11">
        <v>15144260</v>
      </c>
      <c r="D59" s="11">
        <v>1344422</v>
      </c>
      <c r="E59" s="11">
        <v>2803553</v>
      </c>
      <c r="F59" s="11">
        <v>4147975</v>
      </c>
      <c r="G59" s="13">
        <v>1212121</v>
      </c>
      <c r="H59" s="13">
        <v>726982</v>
      </c>
      <c r="I59" s="13">
        <v>1317025</v>
      </c>
      <c r="J59" s="13">
        <v>523442</v>
      </c>
      <c r="K59" s="13">
        <v>2567450</v>
      </c>
      <c r="L59" s="13">
        <v>3779572</v>
      </c>
      <c r="M59" s="14">
        <v>91.11848552606995</v>
      </c>
      <c r="N59" s="12">
        <v>368403</v>
      </c>
      <c r="O59" s="28">
        <f>SUM(O60:O62)</f>
        <v>9025104002</v>
      </c>
      <c r="P59" s="29">
        <f>SUM(P60:P61)</f>
        <v>-550205363</v>
      </c>
    </row>
    <row r="60" spans="1:16" ht="24.75" customHeight="1">
      <c r="A60" s="17"/>
      <c r="B60" s="18" t="s">
        <v>21</v>
      </c>
      <c r="C60" s="19">
        <v>1461</v>
      </c>
      <c r="D60" s="19">
        <v>576</v>
      </c>
      <c r="E60" s="19">
        <v>562</v>
      </c>
      <c r="F60" s="19">
        <v>1138</v>
      </c>
      <c r="G60" s="19">
        <v>522</v>
      </c>
      <c r="H60" s="19">
        <v>240</v>
      </c>
      <c r="I60" s="19">
        <v>252</v>
      </c>
      <c r="J60" s="19">
        <v>302</v>
      </c>
      <c r="K60" s="19">
        <v>794</v>
      </c>
      <c r="L60" s="19">
        <v>1316</v>
      </c>
      <c r="M60" s="20">
        <v>115.64147627416521</v>
      </c>
      <c r="N60" s="8">
        <v>-178</v>
      </c>
      <c r="O60" s="21">
        <v>1146600</v>
      </c>
      <c r="P60" s="16">
        <f>J60-O60</f>
        <v>-1146298</v>
      </c>
    </row>
    <row r="61" spans="1:16" ht="24.75" customHeight="1">
      <c r="A61" s="17"/>
      <c r="B61" s="18" t="s">
        <v>33</v>
      </c>
      <c r="C61" s="19">
        <v>240674</v>
      </c>
      <c r="D61" s="19">
        <v>20119</v>
      </c>
      <c r="E61" s="19">
        <v>21818</v>
      </c>
      <c r="F61" s="19">
        <v>41937</v>
      </c>
      <c r="G61" s="19">
        <v>13936</v>
      </c>
      <c r="H61" s="19">
        <v>6351</v>
      </c>
      <c r="I61" s="19">
        <v>4202</v>
      </c>
      <c r="J61" s="19">
        <v>7427</v>
      </c>
      <c r="K61" s="19">
        <v>17981</v>
      </c>
      <c r="L61" s="19">
        <v>31918</v>
      </c>
      <c r="M61" s="20">
        <v>76.1094021985359</v>
      </c>
      <c r="N61" s="8">
        <v>10019</v>
      </c>
      <c r="O61" s="21">
        <v>549066492</v>
      </c>
      <c r="P61" s="16">
        <f>J61-O61</f>
        <v>-549059065</v>
      </c>
    </row>
    <row r="62" spans="1:18" ht="24.75" customHeight="1">
      <c r="A62" s="17"/>
      <c r="B62" s="18" t="s">
        <v>56</v>
      </c>
      <c r="C62" s="19">
        <v>13699249</v>
      </c>
      <c r="D62" s="19">
        <v>1072676</v>
      </c>
      <c r="E62" s="19">
        <v>2621986</v>
      </c>
      <c r="F62" s="19">
        <v>3694662</v>
      </c>
      <c r="G62" s="19">
        <v>988611</v>
      </c>
      <c r="H62" s="19">
        <v>700011</v>
      </c>
      <c r="I62" s="19">
        <v>1220320</v>
      </c>
      <c r="J62" s="19">
        <v>427157</v>
      </c>
      <c r="K62" s="19">
        <v>2347488</v>
      </c>
      <c r="L62" s="19">
        <v>3336099</v>
      </c>
      <c r="M62" s="20">
        <v>90.29510683250592</v>
      </c>
      <c r="N62" s="8">
        <v>358563</v>
      </c>
      <c r="O62" s="27">
        <v>8474890910</v>
      </c>
      <c r="P62" s="30">
        <f>J62-O62</f>
        <v>-8474463753</v>
      </c>
      <c r="R62" s="31"/>
    </row>
    <row r="63" spans="1:18" ht="24.75" customHeight="1">
      <c r="A63" s="17"/>
      <c r="B63" s="32" t="s">
        <v>57</v>
      </c>
      <c r="C63" s="19">
        <v>1202876</v>
      </c>
      <c r="D63" s="19">
        <v>251051</v>
      </c>
      <c r="E63" s="19">
        <v>159187</v>
      </c>
      <c r="F63" s="19">
        <v>410238</v>
      </c>
      <c r="G63" s="19">
        <v>209052</v>
      </c>
      <c r="H63" s="19">
        <v>20379</v>
      </c>
      <c r="I63" s="19">
        <v>92251</v>
      </c>
      <c r="J63" s="19">
        <v>88556</v>
      </c>
      <c r="K63" s="19">
        <v>201186</v>
      </c>
      <c r="L63" s="19">
        <v>410238</v>
      </c>
      <c r="M63" s="20">
        <v>100</v>
      </c>
      <c r="N63" s="8">
        <v>0</v>
      </c>
      <c r="O63" s="27">
        <v>8474890910</v>
      </c>
      <c r="P63" s="30">
        <f>J63-O63</f>
        <v>-8474802354</v>
      </c>
      <c r="R63" s="31"/>
    </row>
    <row r="64" spans="1:16" ht="24.75" customHeight="1">
      <c r="A64" s="55" t="s">
        <v>58</v>
      </c>
      <c r="B64" s="55"/>
      <c r="C64" s="11">
        <v>11957807</v>
      </c>
      <c r="D64" s="11">
        <v>3648115</v>
      </c>
      <c r="E64" s="11">
        <v>3541699</v>
      </c>
      <c r="F64" s="11">
        <v>7189814</v>
      </c>
      <c r="G64" s="13">
        <v>3566779</v>
      </c>
      <c r="H64" s="13">
        <v>3466341</v>
      </c>
      <c r="I64" s="13">
        <v>23723</v>
      </c>
      <c r="J64" s="13">
        <v>41633</v>
      </c>
      <c r="K64" s="13">
        <v>3531698</v>
      </c>
      <c r="L64" s="13">
        <v>7098477</v>
      </c>
      <c r="M64" s="14">
        <v>98.72963333961073</v>
      </c>
      <c r="N64" s="12">
        <v>91337</v>
      </c>
      <c r="O64" s="15">
        <f>SUM(O65:O72)</f>
        <v>3947488443</v>
      </c>
      <c r="P64" s="16">
        <f>SUM(P65:P72)</f>
        <v>-3947446812</v>
      </c>
    </row>
    <row r="65" spans="1:16" ht="24.75" customHeight="1">
      <c r="A65" s="17"/>
      <c r="B65" s="18" t="s">
        <v>21</v>
      </c>
      <c r="C65" s="19">
        <v>1259</v>
      </c>
      <c r="D65" s="19">
        <v>475</v>
      </c>
      <c r="E65" s="19">
        <v>784</v>
      </c>
      <c r="F65" s="19">
        <v>1259</v>
      </c>
      <c r="G65" s="19">
        <v>0</v>
      </c>
      <c r="H65" s="19">
        <v>0</v>
      </c>
      <c r="I65" s="19">
        <v>0</v>
      </c>
      <c r="J65" s="19">
        <v>403</v>
      </c>
      <c r="K65" s="19">
        <v>403</v>
      </c>
      <c r="L65" s="19">
        <v>403</v>
      </c>
      <c r="M65" s="20">
        <v>32.00953137410643</v>
      </c>
      <c r="N65" s="8">
        <v>856</v>
      </c>
      <c r="O65" s="21">
        <v>528070</v>
      </c>
      <c r="P65" s="16">
        <f aca="true" t="shared" si="2" ref="P65:P72">J65-O65</f>
        <v>-527667</v>
      </c>
    </row>
    <row r="66" spans="1:16" ht="24.75" customHeight="1">
      <c r="A66" s="17"/>
      <c r="B66" s="18" t="s">
        <v>53</v>
      </c>
      <c r="C66" s="19">
        <v>19969</v>
      </c>
      <c r="D66" s="19">
        <v>9985</v>
      </c>
      <c r="E66" s="19">
        <v>4992</v>
      </c>
      <c r="F66" s="19">
        <v>14977</v>
      </c>
      <c r="G66" s="19">
        <v>7030</v>
      </c>
      <c r="H66" s="19">
        <v>3</v>
      </c>
      <c r="I66" s="19">
        <v>1372</v>
      </c>
      <c r="J66" s="19">
        <v>2791</v>
      </c>
      <c r="K66" s="19">
        <v>4167</v>
      </c>
      <c r="L66" s="19">
        <v>11198</v>
      </c>
      <c r="M66" s="20">
        <v>74.76797756560059</v>
      </c>
      <c r="N66" s="8">
        <v>3779</v>
      </c>
      <c r="O66" s="21">
        <v>8988445</v>
      </c>
      <c r="P66" s="16">
        <f t="shared" si="2"/>
        <v>-8985654</v>
      </c>
    </row>
    <row r="67" spans="1:16" ht="24.75" customHeight="1">
      <c r="A67" s="17"/>
      <c r="B67" s="18" t="s">
        <v>59</v>
      </c>
      <c r="C67" s="19">
        <v>66004</v>
      </c>
      <c r="D67" s="19">
        <v>27503</v>
      </c>
      <c r="E67" s="19">
        <v>16501</v>
      </c>
      <c r="F67" s="19">
        <v>44004</v>
      </c>
      <c r="G67" s="19">
        <v>20992</v>
      </c>
      <c r="H67" s="19">
        <v>7004</v>
      </c>
      <c r="I67" s="19">
        <v>2583</v>
      </c>
      <c r="J67" s="19">
        <v>6504</v>
      </c>
      <c r="K67" s="19">
        <v>16092</v>
      </c>
      <c r="L67" s="19">
        <v>37085</v>
      </c>
      <c r="M67" s="20">
        <v>84.27642941550768</v>
      </c>
      <c r="N67" s="8">
        <v>6919</v>
      </c>
      <c r="O67" s="21">
        <v>41263210</v>
      </c>
      <c r="P67" s="16">
        <f t="shared" si="2"/>
        <v>-41256706</v>
      </c>
    </row>
    <row r="68" spans="1:16" ht="24.75" customHeight="1">
      <c r="A68" s="17"/>
      <c r="B68" s="18" t="s">
        <v>33</v>
      </c>
      <c r="C68" s="19">
        <v>431191</v>
      </c>
      <c r="D68" s="19">
        <v>173532</v>
      </c>
      <c r="E68" s="19">
        <v>90044</v>
      </c>
      <c r="F68" s="19">
        <v>263576</v>
      </c>
      <c r="G68" s="19">
        <v>114236</v>
      </c>
      <c r="H68" s="19">
        <v>35662</v>
      </c>
      <c r="I68" s="19">
        <v>19057</v>
      </c>
      <c r="J68" s="19">
        <v>31047</v>
      </c>
      <c r="K68" s="19">
        <v>85767</v>
      </c>
      <c r="L68" s="19">
        <v>200004</v>
      </c>
      <c r="M68" s="20">
        <v>75.88096033022734</v>
      </c>
      <c r="N68" s="8">
        <v>63572</v>
      </c>
      <c r="O68" s="21">
        <v>552661946</v>
      </c>
      <c r="P68" s="16">
        <f t="shared" si="2"/>
        <v>-552630899</v>
      </c>
    </row>
    <row r="69" spans="1:16" ht="24.75" customHeight="1">
      <c r="A69" s="17"/>
      <c r="B69" s="18" t="s">
        <v>60</v>
      </c>
      <c r="C69" s="19">
        <v>23230</v>
      </c>
      <c r="D69" s="19">
        <v>11369</v>
      </c>
      <c r="E69" s="19">
        <v>5808</v>
      </c>
      <c r="F69" s="19">
        <v>17177</v>
      </c>
      <c r="G69" s="19">
        <v>543</v>
      </c>
      <c r="H69" s="19">
        <v>593</v>
      </c>
      <c r="I69" s="19">
        <v>347</v>
      </c>
      <c r="J69" s="19">
        <v>420</v>
      </c>
      <c r="K69" s="19">
        <v>1360</v>
      </c>
      <c r="L69" s="19">
        <v>1903</v>
      </c>
      <c r="M69" s="20">
        <v>11.07876812016068</v>
      </c>
      <c r="N69" s="8">
        <v>15274</v>
      </c>
      <c r="O69" s="21">
        <v>17525000</v>
      </c>
      <c r="P69" s="16">
        <f t="shared" si="2"/>
        <v>-17524580</v>
      </c>
    </row>
    <row r="70" spans="1:16" ht="24.75" customHeight="1">
      <c r="A70" s="17"/>
      <c r="B70" s="18" t="s">
        <v>34</v>
      </c>
      <c r="C70" s="19">
        <v>3200</v>
      </c>
      <c r="D70" s="19">
        <v>101</v>
      </c>
      <c r="E70" s="19">
        <v>0</v>
      </c>
      <c r="F70" s="19">
        <v>101</v>
      </c>
      <c r="G70" s="19">
        <v>97</v>
      </c>
      <c r="H70" s="19">
        <v>0</v>
      </c>
      <c r="I70" s="19">
        <v>0</v>
      </c>
      <c r="J70" s="19">
        <v>0</v>
      </c>
      <c r="K70" s="19">
        <v>0</v>
      </c>
      <c r="L70" s="19">
        <v>97</v>
      </c>
      <c r="M70" s="20">
        <v>96.03960396039604</v>
      </c>
      <c r="N70" s="8">
        <v>4</v>
      </c>
      <c r="O70" s="21">
        <v>2436572</v>
      </c>
      <c r="P70" s="16">
        <f t="shared" si="2"/>
        <v>-2436572</v>
      </c>
    </row>
    <row r="71" spans="1:16" ht="24.75" customHeight="1">
      <c r="A71" s="17"/>
      <c r="B71" s="18" t="s">
        <v>37</v>
      </c>
      <c r="C71" s="19">
        <v>6317</v>
      </c>
      <c r="D71" s="19">
        <v>3159</v>
      </c>
      <c r="E71" s="19">
        <v>1579</v>
      </c>
      <c r="F71" s="19">
        <v>4738</v>
      </c>
      <c r="G71" s="19">
        <v>1887</v>
      </c>
      <c r="H71" s="19">
        <v>1086</v>
      </c>
      <c r="I71" s="19">
        <v>362</v>
      </c>
      <c r="J71" s="19">
        <v>466</v>
      </c>
      <c r="K71" s="19">
        <v>1916</v>
      </c>
      <c r="L71" s="19">
        <v>3803</v>
      </c>
      <c r="M71" s="20">
        <v>80.26593499366822</v>
      </c>
      <c r="N71" s="8">
        <v>935</v>
      </c>
      <c r="O71" s="21">
        <v>3899200</v>
      </c>
      <c r="P71" s="16">
        <f t="shared" si="2"/>
        <v>-3898734</v>
      </c>
    </row>
    <row r="72" spans="1:18" ht="24.75" customHeight="1">
      <c r="A72" s="17"/>
      <c r="B72" s="18" t="s">
        <v>61</v>
      </c>
      <c r="C72" s="19">
        <v>11406637</v>
      </c>
      <c r="D72" s="19">
        <v>3421991</v>
      </c>
      <c r="E72" s="19">
        <v>3421991</v>
      </c>
      <c r="F72" s="19">
        <v>6843982</v>
      </c>
      <c r="G72" s="19">
        <v>3421991</v>
      </c>
      <c r="H72" s="19">
        <v>3421991</v>
      </c>
      <c r="I72" s="19">
        <v>0</v>
      </c>
      <c r="J72" s="19">
        <v>0</v>
      </c>
      <c r="K72" s="19">
        <v>3421991</v>
      </c>
      <c r="L72" s="19">
        <v>6843982</v>
      </c>
      <c r="M72" s="20">
        <v>100</v>
      </c>
      <c r="N72" s="8">
        <v>0</v>
      </c>
      <c r="O72" s="21">
        <v>3320186000</v>
      </c>
      <c r="P72" s="16">
        <f t="shared" si="2"/>
        <v>-3320186000</v>
      </c>
      <c r="R72" s="31"/>
    </row>
    <row r="73" spans="1:16" ht="24.75" customHeight="1">
      <c r="A73" s="55" t="s">
        <v>62</v>
      </c>
      <c r="B73" s="55"/>
      <c r="C73" s="11">
        <v>8013251</v>
      </c>
      <c r="D73" s="11">
        <v>3600072</v>
      </c>
      <c r="E73" s="11">
        <v>2267335</v>
      </c>
      <c r="F73" s="11">
        <v>5867407</v>
      </c>
      <c r="G73" s="13">
        <v>3369453</v>
      </c>
      <c r="H73" s="13">
        <v>534405</v>
      </c>
      <c r="I73" s="13">
        <v>486203</v>
      </c>
      <c r="J73" s="13">
        <v>1180529</v>
      </c>
      <c r="K73" s="13">
        <v>2201138</v>
      </c>
      <c r="L73" s="13">
        <v>5570592</v>
      </c>
      <c r="M73" s="14">
        <v>94.94129178357663</v>
      </c>
      <c r="N73" s="12">
        <v>296815</v>
      </c>
      <c r="O73" s="28">
        <f>SUM(O74:O88)</f>
        <v>1945717410</v>
      </c>
      <c r="P73" s="29">
        <f>SUM(P74:P88)</f>
        <v>-1944539117</v>
      </c>
    </row>
    <row r="74" spans="1:16" ht="24.75" customHeight="1">
      <c r="A74" s="17"/>
      <c r="B74" s="18" t="s">
        <v>10</v>
      </c>
      <c r="C74" s="19">
        <v>4381143</v>
      </c>
      <c r="D74" s="19">
        <v>2027678</v>
      </c>
      <c r="E74" s="19">
        <v>1016498</v>
      </c>
      <c r="F74" s="19">
        <v>3044176</v>
      </c>
      <c r="G74" s="19">
        <v>2026550</v>
      </c>
      <c r="H74" s="19">
        <v>338341</v>
      </c>
      <c r="I74" s="19">
        <v>336397</v>
      </c>
      <c r="J74" s="19">
        <v>335977</v>
      </c>
      <c r="K74" s="19">
        <v>1010716</v>
      </c>
      <c r="L74" s="19">
        <v>3037266</v>
      </c>
      <c r="M74" s="20">
        <v>99.7730091821235</v>
      </c>
      <c r="N74" s="8">
        <v>6910</v>
      </c>
      <c r="O74" s="27">
        <v>755906411</v>
      </c>
      <c r="P74" s="16">
        <f>J74-O74</f>
        <v>-755570434</v>
      </c>
    </row>
    <row r="75" spans="1:16" ht="24.75" customHeight="1">
      <c r="A75" s="17"/>
      <c r="B75" s="18" t="s">
        <v>11</v>
      </c>
      <c r="C75" s="19">
        <v>1747391</v>
      </c>
      <c r="D75" s="19">
        <v>742941</v>
      </c>
      <c r="E75" s="19">
        <v>764100</v>
      </c>
      <c r="F75" s="19">
        <v>1507041</v>
      </c>
      <c r="G75" s="19">
        <v>737896</v>
      </c>
      <c r="H75" s="19">
        <v>39673</v>
      </c>
      <c r="I75" s="19">
        <v>17367</v>
      </c>
      <c r="J75" s="19">
        <v>706844</v>
      </c>
      <c r="K75" s="19">
        <v>763885</v>
      </c>
      <c r="L75" s="19">
        <v>1501781</v>
      </c>
      <c r="M75" s="20">
        <v>99.65097167230354</v>
      </c>
      <c r="N75" s="8">
        <v>5260</v>
      </c>
      <c r="O75" s="27">
        <v>44502684</v>
      </c>
      <c r="P75" s="16">
        <f>J75-O75</f>
        <v>-43795840</v>
      </c>
    </row>
    <row r="76" spans="1:16" ht="24.75" customHeight="1">
      <c r="A76" s="17"/>
      <c r="B76" s="18" t="s">
        <v>12</v>
      </c>
      <c r="C76" s="19">
        <v>997324</v>
      </c>
      <c r="D76" s="19">
        <v>410113</v>
      </c>
      <c r="E76" s="19">
        <v>218323</v>
      </c>
      <c r="F76" s="19">
        <v>628436</v>
      </c>
      <c r="G76" s="19">
        <v>345789</v>
      </c>
      <c r="H76" s="19">
        <v>78786</v>
      </c>
      <c r="I76" s="19">
        <v>75180</v>
      </c>
      <c r="J76" s="19">
        <v>85549</v>
      </c>
      <c r="K76" s="19">
        <v>239516</v>
      </c>
      <c r="L76" s="19">
        <v>585305</v>
      </c>
      <c r="M76" s="20">
        <v>93.13677128617711</v>
      </c>
      <c r="N76" s="8">
        <v>43131</v>
      </c>
      <c r="O76" s="27">
        <v>270388682</v>
      </c>
      <c r="P76" s="16">
        <f>J76-O76</f>
        <v>-270303133</v>
      </c>
    </row>
    <row r="77" spans="1:16" ht="24.75" customHeight="1">
      <c r="A77" s="17"/>
      <c r="B77" s="18" t="s">
        <v>17</v>
      </c>
      <c r="C77" s="19">
        <v>21910</v>
      </c>
      <c r="D77" s="19">
        <v>9477</v>
      </c>
      <c r="E77" s="19">
        <v>5665</v>
      </c>
      <c r="F77" s="19">
        <v>15142</v>
      </c>
      <c r="G77" s="19">
        <v>9474</v>
      </c>
      <c r="H77" s="19">
        <v>1160</v>
      </c>
      <c r="I77" s="19">
        <v>1086</v>
      </c>
      <c r="J77" s="19">
        <v>2230</v>
      </c>
      <c r="K77" s="19">
        <v>4477</v>
      </c>
      <c r="L77" s="19">
        <v>13951</v>
      </c>
      <c r="M77" s="20">
        <v>92.13446044115705</v>
      </c>
      <c r="N77" s="8">
        <v>1191</v>
      </c>
      <c r="O77" s="27"/>
      <c r="P77" s="16"/>
    </row>
    <row r="78" spans="1:16" ht="24.75" customHeight="1">
      <c r="A78" s="17"/>
      <c r="B78" s="18" t="s">
        <v>20</v>
      </c>
      <c r="C78" s="19">
        <v>65955</v>
      </c>
      <c r="D78" s="19">
        <v>45400</v>
      </c>
      <c r="E78" s="19">
        <v>-2325</v>
      </c>
      <c r="F78" s="19">
        <v>43075</v>
      </c>
      <c r="G78" s="19">
        <v>22265</v>
      </c>
      <c r="H78" s="19">
        <v>20795</v>
      </c>
      <c r="I78" s="19">
        <v>0</v>
      </c>
      <c r="J78" s="19">
        <v>0</v>
      </c>
      <c r="K78" s="19">
        <v>20795</v>
      </c>
      <c r="L78" s="19">
        <v>43060</v>
      </c>
      <c r="M78" s="20">
        <v>99.9651770168311</v>
      </c>
      <c r="N78" s="8">
        <v>15</v>
      </c>
      <c r="O78" s="27"/>
      <c r="P78" s="16"/>
    </row>
    <row r="79" spans="1:16" ht="24.75" customHeight="1">
      <c r="A79" s="17"/>
      <c r="B79" s="18" t="s">
        <v>21</v>
      </c>
      <c r="C79" s="19">
        <v>4374</v>
      </c>
      <c r="D79" s="19">
        <v>2761</v>
      </c>
      <c r="E79" s="19">
        <v>1390</v>
      </c>
      <c r="F79" s="19">
        <v>4151</v>
      </c>
      <c r="G79" s="19">
        <v>1382</v>
      </c>
      <c r="H79" s="19">
        <v>325</v>
      </c>
      <c r="I79" s="19">
        <v>282</v>
      </c>
      <c r="J79" s="19">
        <v>307</v>
      </c>
      <c r="K79" s="19">
        <v>916</v>
      </c>
      <c r="L79" s="19">
        <v>2298</v>
      </c>
      <c r="M79" s="20">
        <v>55.36015417971573</v>
      </c>
      <c r="N79" s="8">
        <v>1853</v>
      </c>
      <c r="O79" s="27">
        <v>1027900</v>
      </c>
      <c r="P79" s="16">
        <f aca="true" t="shared" si="3" ref="P79:P88">J79-O79</f>
        <v>-1027593</v>
      </c>
    </row>
    <row r="80" spans="1:16" ht="24.75" customHeight="1">
      <c r="A80" s="17"/>
      <c r="B80" s="18" t="s">
        <v>23</v>
      </c>
      <c r="C80" s="19">
        <v>9589</v>
      </c>
      <c r="D80" s="19">
        <v>7685</v>
      </c>
      <c r="E80" s="19">
        <v>1427</v>
      </c>
      <c r="F80" s="19">
        <v>9112</v>
      </c>
      <c r="G80" s="19">
        <v>6096</v>
      </c>
      <c r="H80" s="19">
        <v>1086</v>
      </c>
      <c r="I80" s="19">
        <v>455</v>
      </c>
      <c r="J80" s="19">
        <v>479</v>
      </c>
      <c r="K80" s="19">
        <v>2021</v>
      </c>
      <c r="L80" s="19">
        <v>8118</v>
      </c>
      <c r="M80" s="20">
        <v>89.09130816505707</v>
      </c>
      <c r="N80" s="8">
        <v>994</v>
      </c>
      <c r="O80" s="27">
        <v>2833760</v>
      </c>
      <c r="P80" s="16">
        <f t="shared" si="3"/>
        <v>-2833281</v>
      </c>
    </row>
    <row r="81" spans="1:16" ht="24.75" customHeight="1">
      <c r="A81" s="17"/>
      <c r="B81" s="18" t="s">
        <v>53</v>
      </c>
      <c r="C81" s="19">
        <v>141354</v>
      </c>
      <c r="D81" s="19">
        <v>85490</v>
      </c>
      <c r="E81" s="19">
        <v>34224</v>
      </c>
      <c r="F81" s="19">
        <v>119714</v>
      </c>
      <c r="G81" s="19">
        <v>63216</v>
      </c>
      <c r="H81" s="19">
        <v>14907</v>
      </c>
      <c r="I81" s="19">
        <v>11161</v>
      </c>
      <c r="J81" s="19">
        <v>2646</v>
      </c>
      <c r="K81" s="19">
        <v>28716</v>
      </c>
      <c r="L81" s="19">
        <v>91932</v>
      </c>
      <c r="M81" s="20">
        <v>76.79302337237081</v>
      </c>
      <c r="N81" s="8">
        <v>27782</v>
      </c>
      <c r="O81" s="27">
        <v>54330855</v>
      </c>
      <c r="P81" s="16">
        <f t="shared" si="3"/>
        <v>-54328209</v>
      </c>
    </row>
    <row r="82" spans="1:16" ht="24.75" customHeight="1">
      <c r="A82" s="17"/>
      <c r="B82" s="18" t="s">
        <v>63</v>
      </c>
      <c r="C82" s="19">
        <v>13681</v>
      </c>
      <c r="D82" s="19">
        <v>6611</v>
      </c>
      <c r="E82" s="19">
        <v>4541</v>
      </c>
      <c r="F82" s="19">
        <v>11152</v>
      </c>
      <c r="G82" s="19">
        <v>3911</v>
      </c>
      <c r="H82" s="19">
        <v>1116</v>
      </c>
      <c r="I82" s="19">
        <v>469</v>
      </c>
      <c r="J82" s="19">
        <v>131</v>
      </c>
      <c r="K82" s="19">
        <v>1717</v>
      </c>
      <c r="L82" s="19">
        <v>5629</v>
      </c>
      <c r="M82" s="20">
        <v>50.47525107604017</v>
      </c>
      <c r="N82" s="8">
        <v>5523</v>
      </c>
      <c r="O82" s="27">
        <v>5759160</v>
      </c>
      <c r="P82" s="16">
        <f t="shared" si="3"/>
        <v>-5759029</v>
      </c>
    </row>
    <row r="83" spans="1:16" ht="24.75" customHeight="1">
      <c r="A83" s="17"/>
      <c r="B83" s="18" t="s">
        <v>59</v>
      </c>
      <c r="C83" s="19">
        <v>98665</v>
      </c>
      <c r="D83" s="19">
        <v>50465</v>
      </c>
      <c r="E83" s="19">
        <v>21967</v>
      </c>
      <c r="F83" s="19">
        <v>72432</v>
      </c>
      <c r="G83" s="19">
        <v>29054</v>
      </c>
      <c r="H83" s="19">
        <v>6218</v>
      </c>
      <c r="I83" s="19">
        <v>5440</v>
      </c>
      <c r="J83" s="19">
        <v>3500</v>
      </c>
      <c r="K83" s="19">
        <v>15158</v>
      </c>
      <c r="L83" s="19">
        <v>44212</v>
      </c>
      <c r="M83" s="20">
        <v>61.039319637729186</v>
      </c>
      <c r="N83" s="8">
        <v>28220</v>
      </c>
      <c r="O83" s="27">
        <v>53846102</v>
      </c>
      <c r="P83" s="16">
        <f t="shared" si="3"/>
        <v>-53842602</v>
      </c>
    </row>
    <row r="84" spans="1:16" ht="24.75" customHeight="1">
      <c r="A84" s="17"/>
      <c r="B84" s="18" t="s">
        <v>64</v>
      </c>
      <c r="C84" s="19">
        <v>4544</v>
      </c>
      <c r="D84" s="19">
        <v>4544</v>
      </c>
      <c r="E84" s="19">
        <v>0</v>
      </c>
      <c r="F84" s="19">
        <v>4544</v>
      </c>
      <c r="G84" s="19">
        <v>591</v>
      </c>
      <c r="H84" s="19">
        <v>100</v>
      </c>
      <c r="I84" s="19">
        <v>418</v>
      </c>
      <c r="J84" s="19">
        <v>65</v>
      </c>
      <c r="K84" s="19">
        <v>583</v>
      </c>
      <c r="L84" s="19">
        <v>1174</v>
      </c>
      <c r="M84" s="20">
        <v>25.8362676056338</v>
      </c>
      <c r="N84" s="8">
        <v>3370</v>
      </c>
      <c r="O84" s="27">
        <v>4395566</v>
      </c>
      <c r="P84" s="16">
        <f t="shared" si="3"/>
        <v>-4395501</v>
      </c>
    </row>
    <row r="85" spans="1:16" ht="24.75" customHeight="1">
      <c r="A85" s="17"/>
      <c r="B85" s="18" t="s">
        <v>33</v>
      </c>
      <c r="C85" s="19">
        <v>374364</v>
      </c>
      <c r="D85" s="19">
        <v>160543</v>
      </c>
      <c r="E85" s="19">
        <v>166677</v>
      </c>
      <c r="F85" s="19">
        <v>327220</v>
      </c>
      <c r="G85" s="19">
        <v>83411</v>
      </c>
      <c r="H85" s="19">
        <v>13541</v>
      </c>
      <c r="I85" s="19">
        <v>24418</v>
      </c>
      <c r="J85" s="19">
        <v>19628</v>
      </c>
      <c r="K85" s="19">
        <v>57589</v>
      </c>
      <c r="L85" s="19">
        <v>141000</v>
      </c>
      <c r="M85" s="20">
        <v>43.090275655522284</v>
      </c>
      <c r="N85" s="8">
        <v>186220</v>
      </c>
      <c r="O85" s="27">
        <v>705876306</v>
      </c>
      <c r="P85" s="16">
        <f t="shared" si="3"/>
        <v>-705856678</v>
      </c>
    </row>
    <row r="86" spans="1:16" ht="24.75" customHeight="1">
      <c r="A86" s="17"/>
      <c r="B86" s="18" t="s">
        <v>65</v>
      </c>
      <c r="C86" s="19">
        <v>80052</v>
      </c>
      <c r="D86" s="19">
        <v>21374</v>
      </c>
      <c r="E86" s="19">
        <v>16651</v>
      </c>
      <c r="F86" s="19">
        <v>38025</v>
      </c>
      <c r="G86" s="19">
        <v>9486</v>
      </c>
      <c r="H86" s="19">
        <v>12287</v>
      </c>
      <c r="I86" s="19">
        <v>7459</v>
      </c>
      <c r="J86" s="19">
        <v>17102</v>
      </c>
      <c r="K86" s="19">
        <v>36849</v>
      </c>
      <c r="L86" s="19">
        <v>46336</v>
      </c>
      <c r="M86" s="20">
        <v>121.85667324128862</v>
      </c>
      <c r="N86" s="8">
        <v>-8311</v>
      </c>
      <c r="O86" s="27">
        <v>30892603</v>
      </c>
      <c r="P86" s="16">
        <f t="shared" si="3"/>
        <v>-30875501</v>
      </c>
    </row>
    <row r="87" spans="1:16" ht="24.75" customHeight="1">
      <c r="A87" s="17"/>
      <c r="B87" s="18" t="s">
        <v>66</v>
      </c>
      <c r="C87" s="19">
        <v>72785</v>
      </c>
      <c r="D87" s="19">
        <v>24870</v>
      </c>
      <c r="E87" s="19">
        <v>18197</v>
      </c>
      <c r="F87" s="19">
        <v>43067</v>
      </c>
      <c r="G87" s="19">
        <v>30326</v>
      </c>
      <c r="H87" s="19">
        <v>6065</v>
      </c>
      <c r="I87" s="19">
        <v>6065</v>
      </c>
      <c r="J87" s="19">
        <v>6065</v>
      </c>
      <c r="K87" s="19">
        <v>18196</v>
      </c>
      <c r="L87" s="19">
        <v>48523</v>
      </c>
      <c r="M87" s="20">
        <v>112.66863259572295</v>
      </c>
      <c r="N87" s="8">
        <v>-5456</v>
      </c>
      <c r="O87" s="27">
        <v>15837381</v>
      </c>
      <c r="P87" s="16">
        <f t="shared" si="3"/>
        <v>-15831316</v>
      </c>
    </row>
    <row r="88" spans="1:16" ht="24.75" customHeight="1">
      <c r="A88" s="17"/>
      <c r="B88" s="18" t="s">
        <v>43</v>
      </c>
      <c r="C88" s="19">
        <v>120</v>
      </c>
      <c r="D88" s="19">
        <v>120</v>
      </c>
      <c r="E88" s="19">
        <v>0</v>
      </c>
      <c r="F88" s="19">
        <v>120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20">
        <v>0</v>
      </c>
      <c r="N88" s="8">
        <v>120</v>
      </c>
      <c r="O88" s="27">
        <v>120000</v>
      </c>
      <c r="P88" s="16">
        <f t="shared" si="3"/>
        <v>-120000</v>
      </c>
    </row>
    <row r="89" spans="1:16" ht="24.75" customHeight="1">
      <c r="A89" s="55" t="s">
        <v>67</v>
      </c>
      <c r="B89" s="55"/>
      <c r="C89" s="12">
        <v>313102</v>
      </c>
      <c r="D89" s="12">
        <v>0</v>
      </c>
      <c r="E89" s="12">
        <v>0</v>
      </c>
      <c r="F89" s="12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4">
        <v>0</v>
      </c>
      <c r="N89" s="12">
        <v>0</v>
      </c>
      <c r="O89" s="15"/>
      <c r="P89" s="16"/>
    </row>
    <row r="90" spans="1:16" ht="24.75" customHeight="1">
      <c r="A90" s="17"/>
      <c r="B90" s="18" t="s">
        <v>67</v>
      </c>
      <c r="C90" s="19">
        <v>313102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20">
        <v>0</v>
      </c>
      <c r="N90" s="8">
        <v>0</v>
      </c>
      <c r="O90" s="21">
        <v>305</v>
      </c>
      <c r="P90" s="16">
        <f>J90-O90</f>
        <v>-305</v>
      </c>
    </row>
    <row r="91" spans="1:16" ht="24.75" customHeight="1">
      <c r="A91" s="55" t="s">
        <v>68</v>
      </c>
      <c r="B91" s="55"/>
      <c r="C91" s="11">
        <v>1623149</v>
      </c>
      <c r="D91" s="11">
        <v>809291</v>
      </c>
      <c r="E91" s="11">
        <v>810020</v>
      </c>
      <c r="F91" s="11">
        <v>1619311</v>
      </c>
      <c r="G91" s="13">
        <v>808788</v>
      </c>
      <c r="H91" s="13">
        <v>205784</v>
      </c>
      <c r="I91" s="13">
        <v>209087</v>
      </c>
      <c r="J91" s="13">
        <v>141042</v>
      </c>
      <c r="K91" s="13">
        <v>555914</v>
      </c>
      <c r="L91" s="13">
        <v>1364702</v>
      </c>
      <c r="M91" s="14">
        <v>84.27670780967955</v>
      </c>
      <c r="N91" s="12">
        <v>254609</v>
      </c>
      <c r="O91" s="28">
        <f>SUM(O92:O94)</f>
        <v>1126435021</v>
      </c>
      <c r="P91" s="29">
        <f>SUM(P92:P94)</f>
        <v>-1126293979</v>
      </c>
    </row>
    <row r="92" spans="1:16" ht="24.75" customHeight="1">
      <c r="A92" s="17"/>
      <c r="B92" s="18" t="s">
        <v>21</v>
      </c>
      <c r="C92" s="19">
        <v>826</v>
      </c>
      <c r="D92" s="19">
        <v>477</v>
      </c>
      <c r="E92" s="19">
        <v>60</v>
      </c>
      <c r="F92" s="19">
        <v>537</v>
      </c>
      <c r="G92" s="19">
        <v>0</v>
      </c>
      <c r="H92" s="19">
        <v>0</v>
      </c>
      <c r="I92" s="19">
        <v>0</v>
      </c>
      <c r="J92" s="19">
        <v>198</v>
      </c>
      <c r="K92" s="19">
        <v>198</v>
      </c>
      <c r="L92" s="19">
        <v>198</v>
      </c>
      <c r="M92" s="20">
        <v>36.87150837988827</v>
      </c>
      <c r="N92" s="8">
        <v>339</v>
      </c>
      <c r="O92" s="21">
        <v>2214065</v>
      </c>
      <c r="P92" s="16">
        <f>J92-O92</f>
        <v>-2213867</v>
      </c>
    </row>
    <row r="93" spans="1:16" ht="24.75" customHeight="1">
      <c r="A93" s="17"/>
      <c r="B93" s="18" t="s">
        <v>69</v>
      </c>
      <c r="C93" s="19">
        <v>1617538</v>
      </c>
      <c r="D93" s="19">
        <v>808770</v>
      </c>
      <c r="E93" s="19">
        <v>808768</v>
      </c>
      <c r="F93" s="19">
        <v>1617538</v>
      </c>
      <c r="G93" s="19">
        <v>808760</v>
      </c>
      <c r="H93" s="19">
        <v>202800</v>
      </c>
      <c r="I93" s="19">
        <v>209087</v>
      </c>
      <c r="J93" s="19">
        <v>140844</v>
      </c>
      <c r="K93" s="19">
        <v>552732</v>
      </c>
      <c r="L93" s="19">
        <v>1361493</v>
      </c>
      <c r="M93" s="20">
        <v>84.17069645349909</v>
      </c>
      <c r="N93" s="8">
        <v>256045</v>
      </c>
      <c r="O93" s="21">
        <v>1112561251</v>
      </c>
      <c r="P93" s="16">
        <f>J93-O93</f>
        <v>-1112420407</v>
      </c>
    </row>
    <row r="94" spans="1:16" ht="24.75" customHeight="1">
      <c r="A94" s="17"/>
      <c r="B94" s="18" t="s">
        <v>33</v>
      </c>
      <c r="C94" s="19">
        <v>4785</v>
      </c>
      <c r="D94" s="19">
        <v>44</v>
      </c>
      <c r="E94" s="19">
        <v>1192</v>
      </c>
      <c r="F94" s="19">
        <v>1236</v>
      </c>
      <c r="G94" s="19">
        <v>27</v>
      </c>
      <c r="H94" s="19">
        <v>2983</v>
      </c>
      <c r="I94" s="19">
        <v>0</v>
      </c>
      <c r="J94" s="19">
        <v>0</v>
      </c>
      <c r="K94" s="19">
        <v>2983</v>
      </c>
      <c r="L94" s="19">
        <v>3011</v>
      </c>
      <c r="M94" s="20">
        <v>243.6084142394822</v>
      </c>
      <c r="N94" s="8">
        <v>-1775</v>
      </c>
      <c r="O94" s="21">
        <v>11659705</v>
      </c>
      <c r="P94" s="16">
        <f>J94-O94</f>
        <v>-11659705</v>
      </c>
    </row>
    <row r="95" spans="1:16" ht="24.75" customHeight="1">
      <c r="A95" s="55" t="s">
        <v>70</v>
      </c>
      <c r="B95" s="55"/>
      <c r="C95" s="11">
        <v>223945</v>
      </c>
      <c r="D95" s="11">
        <v>75535</v>
      </c>
      <c r="E95" s="11">
        <v>40329</v>
      </c>
      <c r="F95" s="11">
        <v>115864</v>
      </c>
      <c r="G95" s="13">
        <v>72586</v>
      </c>
      <c r="H95" s="13">
        <v>2182</v>
      </c>
      <c r="I95" s="13">
        <v>24120</v>
      </c>
      <c r="J95" s="13">
        <v>16232</v>
      </c>
      <c r="K95" s="13">
        <v>42535</v>
      </c>
      <c r="L95" s="13">
        <v>115122</v>
      </c>
      <c r="M95" s="14">
        <v>99.35959400676654</v>
      </c>
      <c r="N95" s="12">
        <v>742</v>
      </c>
      <c r="O95" s="28">
        <f>SUM(O96:O97)</f>
        <v>69087202</v>
      </c>
      <c r="P95" s="29">
        <f>SUM(P96:P97)</f>
        <v>-69070970</v>
      </c>
    </row>
    <row r="96" spans="1:16" ht="24.75" customHeight="1">
      <c r="A96" s="17"/>
      <c r="B96" s="18" t="s">
        <v>21</v>
      </c>
      <c r="C96" s="19">
        <v>2774</v>
      </c>
      <c r="D96" s="19">
        <v>1387</v>
      </c>
      <c r="E96" s="19">
        <v>0</v>
      </c>
      <c r="F96" s="19">
        <v>1387</v>
      </c>
      <c r="G96" s="19">
        <v>0</v>
      </c>
      <c r="H96" s="19">
        <v>72</v>
      </c>
      <c r="I96" s="19">
        <v>198</v>
      </c>
      <c r="J96" s="19">
        <v>180</v>
      </c>
      <c r="K96" s="19">
        <v>450</v>
      </c>
      <c r="L96" s="19">
        <v>450</v>
      </c>
      <c r="M96" s="20">
        <v>32.44412400865176</v>
      </c>
      <c r="N96" s="8">
        <v>937</v>
      </c>
      <c r="O96" s="21">
        <v>2484600</v>
      </c>
      <c r="P96" s="16">
        <f>J96-O96</f>
        <v>-2484420</v>
      </c>
    </row>
    <row r="97" spans="1:16" ht="24.75" customHeight="1">
      <c r="A97" s="17"/>
      <c r="B97" s="18" t="s">
        <v>33</v>
      </c>
      <c r="C97" s="19">
        <v>221171</v>
      </c>
      <c r="D97" s="19">
        <v>74148</v>
      </c>
      <c r="E97" s="19">
        <v>40329</v>
      </c>
      <c r="F97" s="19">
        <v>114477</v>
      </c>
      <c r="G97" s="19">
        <v>72586</v>
      </c>
      <c r="H97" s="19">
        <v>2110</v>
      </c>
      <c r="I97" s="19">
        <v>23922</v>
      </c>
      <c r="J97" s="19">
        <v>16052</v>
      </c>
      <c r="K97" s="19">
        <v>42085</v>
      </c>
      <c r="L97" s="19">
        <v>114672</v>
      </c>
      <c r="M97" s="20">
        <v>100.17033989360309</v>
      </c>
      <c r="N97" s="8">
        <v>-195</v>
      </c>
      <c r="O97" s="21">
        <v>66602602</v>
      </c>
      <c r="P97" s="16">
        <f>J97-O97</f>
        <v>-66586550</v>
      </c>
    </row>
    <row r="98" spans="1:16" ht="24.75" customHeight="1">
      <c r="A98" s="55" t="s">
        <v>71</v>
      </c>
      <c r="B98" s="55"/>
      <c r="C98" s="11">
        <v>1967222</v>
      </c>
      <c r="D98" s="11">
        <v>987155</v>
      </c>
      <c r="E98" s="11">
        <v>498894</v>
      </c>
      <c r="F98" s="11">
        <v>1486049</v>
      </c>
      <c r="G98" s="13">
        <v>736371</v>
      </c>
      <c r="H98" s="13">
        <v>114759</v>
      </c>
      <c r="I98" s="13">
        <v>145353</v>
      </c>
      <c r="J98" s="13">
        <v>203198</v>
      </c>
      <c r="K98" s="13">
        <v>463311</v>
      </c>
      <c r="L98" s="13">
        <v>1199682</v>
      </c>
      <c r="M98" s="14">
        <v>80.72963946680089</v>
      </c>
      <c r="N98" s="12">
        <v>286367</v>
      </c>
      <c r="O98" s="28">
        <f>SUM(O99:O113)</f>
        <v>939893173</v>
      </c>
      <c r="P98" s="29">
        <f>SUM(P99:P113)</f>
        <v>-939689981</v>
      </c>
    </row>
    <row r="99" spans="1:16" ht="24.75" customHeight="1">
      <c r="A99" s="17"/>
      <c r="B99" s="18" t="s">
        <v>10</v>
      </c>
      <c r="C99" s="19">
        <v>598437</v>
      </c>
      <c r="D99" s="19">
        <v>274592</v>
      </c>
      <c r="E99" s="19">
        <v>135219</v>
      </c>
      <c r="F99" s="19">
        <v>409811</v>
      </c>
      <c r="G99" s="19">
        <v>271923</v>
      </c>
      <c r="H99" s="19">
        <v>44999</v>
      </c>
      <c r="I99" s="19">
        <v>44902</v>
      </c>
      <c r="J99" s="19">
        <v>44955</v>
      </c>
      <c r="K99" s="19">
        <v>134856</v>
      </c>
      <c r="L99" s="19">
        <v>406780</v>
      </c>
      <c r="M99" s="20">
        <v>99.26039076549922</v>
      </c>
      <c r="N99" s="8">
        <v>3031</v>
      </c>
      <c r="O99" s="27">
        <v>101051981</v>
      </c>
      <c r="P99" s="16">
        <f>J99-O99</f>
        <v>-101007026</v>
      </c>
    </row>
    <row r="100" spans="1:16" ht="24.75" customHeight="1">
      <c r="A100" s="17"/>
      <c r="B100" s="18" t="s">
        <v>11</v>
      </c>
      <c r="C100" s="19">
        <v>319468</v>
      </c>
      <c r="D100" s="19">
        <v>140669</v>
      </c>
      <c r="E100" s="19">
        <v>121771</v>
      </c>
      <c r="F100" s="19">
        <v>262440</v>
      </c>
      <c r="G100" s="19">
        <v>136813</v>
      </c>
      <c r="H100" s="19">
        <v>9867</v>
      </c>
      <c r="I100" s="19">
        <v>7248</v>
      </c>
      <c r="J100" s="19">
        <v>106088</v>
      </c>
      <c r="K100" s="19">
        <v>123204</v>
      </c>
      <c r="L100" s="19">
        <v>260017</v>
      </c>
      <c r="M100" s="20">
        <v>99.07674135040389</v>
      </c>
      <c r="N100" s="8">
        <v>2423</v>
      </c>
      <c r="O100" s="27">
        <v>16021227</v>
      </c>
      <c r="P100" s="16">
        <f>J100-O100</f>
        <v>-15915139</v>
      </c>
    </row>
    <row r="101" spans="1:16" ht="24.75" customHeight="1">
      <c r="A101" s="17"/>
      <c r="B101" s="18" t="s">
        <v>12</v>
      </c>
      <c r="C101" s="19">
        <v>16759</v>
      </c>
      <c r="D101" s="19">
        <v>6907</v>
      </c>
      <c r="E101" s="19">
        <v>3662</v>
      </c>
      <c r="F101" s="19">
        <v>10569</v>
      </c>
      <c r="G101" s="19">
        <v>6183</v>
      </c>
      <c r="H101" s="19">
        <v>1295</v>
      </c>
      <c r="I101" s="19">
        <v>1297</v>
      </c>
      <c r="J101" s="19">
        <v>1317</v>
      </c>
      <c r="K101" s="19">
        <v>3910</v>
      </c>
      <c r="L101" s="19">
        <v>10094</v>
      </c>
      <c r="M101" s="20">
        <v>95.5057242880121</v>
      </c>
      <c r="N101" s="8">
        <v>475</v>
      </c>
      <c r="O101" s="27">
        <v>5347081</v>
      </c>
      <c r="P101" s="16">
        <f>J101-O101</f>
        <v>-5345764</v>
      </c>
    </row>
    <row r="102" spans="1:16" ht="24.75" customHeight="1">
      <c r="A102" s="17"/>
      <c r="B102" s="18" t="s">
        <v>13</v>
      </c>
      <c r="C102" s="19">
        <v>219</v>
      </c>
      <c r="D102" s="19">
        <v>0</v>
      </c>
      <c r="E102" s="19">
        <v>197</v>
      </c>
      <c r="F102" s="19">
        <v>197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20">
        <v>0</v>
      </c>
      <c r="N102" s="8">
        <v>197</v>
      </c>
      <c r="O102" s="27">
        <v>221000</v>
      </c>
      <c r="P102" s="16">
        <f>J102-O102</f>
        <v>-221000</v>
      </c>
    </row>
    <row r="103" spans="1:16" ht="24.75" customHeight="1">
      <c r="A103" s="17"/>
      <c r="B103" s="18" t="s">
        <v>20</v>
      </c>
      <c r="C103" s="19">
        <v>7060</v>
      </c>
      <c r="D103" s="19">
        <v>5060</v>
      </c>
      <c r="E103" s="19">
        <v>-50</v>
      </c>
      <c r="F103" s="19">
        <v>5010</v>
      </c>
      <c r="G103" s="19">
        <v>2550</v>
      </c>
      <c r="H103" s="19">
        <v>2460</v>
      </c>
      <c r="I103" s="19">
        <v>0</v>
      </c>
      <c r="J103" s="19">
        <v>0</v>
      </c>
      <c r="K103" s="19">
        <v>2460</v>
      </c>
      <c r="L103" s="19">
        <v>5010</v>
      </c>
      <c r="M103" s="20">
        <v>100</v>
      </c>
      <c r="N103" s="8">
        <v>0</v>
      </c>
      <c r="O103" s="27"/>
      <c r="P103" s="16"/>
    </row>
    <row r="104" spans="1:16" ht="24.75" customHeight="1">
      <c r="A104" s="17"/>
      <c r="B104" s="18" t="s">
        <v>72</v>
      </c>
      <c r="C104" s="19">
        <v>2210</v>
      </c>
      <c r="D104" s="19">
        <v>1796</v>
      </c>
      <c r="E104" s="19">
        <v>327</v>
      </c>
      <c r="F104" s="19">
        <v>2123</v>
      </c>
      <c r="G104" s="19">
        <v>326</v>
      </c>
      <c r="H104" s="19">
        <v>28</v>
      </c>
      <c r="I104" s="19">
        <v>110</v>
      </c>
      <c r="J104" s="19">
        <v>189</v>
      </c>
      <c r="K104" s="19">
        <v>328</v>
      </c>
      <c r="L104" s="19">
        <v>655</v>
      </c>
      <c r="M104" s="20">
        <v>30.852567121997176</v>
      </c>
      <c r="N104" s="8">
        <v>1468</v>
      </c>
      <c r="O104" s="27">
        <v>1461100</v>
      </c>
      <c r="P104" s="16">
        <f aca="true" t="shared" si="4" ref="P104:P113">J104-O104</f>
        <v>-1460911</v>
      </c>
    </row>
    <row r="105" spans="1:16" ht="24.75" customHeight="1">
      <c r="A105" s="17"/>
      <c r="B105" s="18" t="s">
        <v>23</v>
      </c>
      <c r="C105" s="19">
        <v>12609</v>
      </c>
      <c r="D105" s="19">
        <v>8861</v>
      </c>
      <c r="E105" s="19">
        <v>2620</v>
      </c>
      <c r="F105" s="19">
        <v>11481</v>
      </c>
      <c r="G105" s="19">
        <v>4698</v>
      </c>
      <c r="H105" s="19">
        <v>1004</v>
      </c>
      <c r="I105" s="19">
        <v>827</v>
      </c>
      <c r="J105" s="19">
        <v>251</v>
      </c>
      <c r="K105" s="19">
        <v>2084</v>
      </c>
      <c r="L105" s="19">
        <v>6782</v>
      </c>
      <c r="M105" s="20">
        <v>59.071509450396306</v>
      </c>
      <c r="N105" s="8">
        <v>4699</v>
      </c>
      <c r="O105" s="27">
        <v>1509560</v>
      </c>
      <c r="P105" s="16">
        <f t="shared" si="4"/>
        <v>-1509309</v>
      </c>
    </row>
    <row r="106" spans="1:16" ht="24.75" customHeight="1">
      <c r="A106" s="17"/>
      <c r="B106" s="18" t="s">
        <v>53</v>
      </c>
      <c r="C106" s="19">
        <v>3048</v>
      </c>
      <c r="D106" s="19">
        <v>1824</v>
      </c>
      <c r="E106" s="19">
        <v>762</v>
      </c>
      <c r="F106" s="19">
        <v>2586</v>
      </c>
      <c r="G106" s="19">
        <v>898</v>
      </c>
      <c r="H106" s="19">
        <v>419</v>
      </c>
      <c r="I106" s="19">
        <v>259</v>
      </c>
      <c r="J106" s="19">
        <v>216</v>
      </c>
      <c r="K106" s="19">
        <v>895</v>
      </c>
      <c r="L106" s="19">
        <v>1794</v>
      </c>
      <c r="M106" s="20">
        <v>69.37354988399072</v>
      </c>
      <c r="N106" s="8">
        <v>792</v>
      </c>
      <c r="O106" s="27">
        <v>1169050</v>
      </c>
      <c r="P106" s="16">
        <f t="shared" si="4"/>
        <v>-1168834</v>
      </c>
    </row>
    <row r="107" spans="1:16" ht="24.75" customHeight="1">
      <c r="A107" s="17"/>
      <c r="B107" s="18" t="s">
        <v>26</v>
      </c>
      <c r="C107" s="19">
        <v>894</v>
      </c>
      <c r="D107" s="19">
        <v>786</v>
      </c>
      <c r="E107" s="19">
        <v>108</v>
      </c>
      <c r="F107" s="19">
        <v>894</v>
      </c>
      <c r="G107" s="19">
        <v>20</v>
      </c>
      <c r="H107" s="19">
        <v>0</v>
      </c>
      <c r="I107" s="19">
        <v>0</v>
      </c>
      <c r="J107" s="19">
        <v>95</v>
      </c>
      <c r="K107" s="19">
        <v>95</v>
      </c>
      <c r="L107" s="19">
        <v>116</v>
      </c>
      <c r="M107" s="20">
        <v>12.97539149888143</v>
      </c>
      <c r="N107" s="8">
        <v>778</v>
      </c>
      <c r="O107" s="27">
        <v>729680</v>
      </c>
      <c r="P107" s="16">
        <f t="shared" si="4"/>
        <v>-729585</v>
      </c>
    </row>
    <row r="108" spans="1:16" ht="24.75" customHeight="1">
      <c r="A108" s="17"/>
      <c r="B108" s="18" t="s">
        <v>63</v>
      </c>
      <c r="C108" s="19">
        <v>33006</v>
      </c>
      <c r="D108" s="19">
        <v>23594</v>
      </c>
      <c r="E108" s="19">
        <v>3177</v>
      </c>
      <c r="F108" s="19">
        <v>26771</v>
      </c>
      <c r="G108" s="19">
        <v>6298</v>
      </c>
      <c r="H108" s="19">
        <v>9767</v>
      </c>
      <c r="I108" s="19">
        <v>2034</v>
      </c>
      <c r="J108" s="19">
        <v>2636</v>
      </c>
      <c r="K108" s="19">
        <v>14437</v>
      </c>
      <c r="L108" s="19">
        <v>20736</v>
      </c>
      <c r="M108" s="20">
        <v>77.45694968435994</v>
      </c>
      <c r="N108" s="8">
        <v>6035</v>
      </c>
      <c r="O108" s="27">
        <v>5022221</v>
      </c>
      <c r="P108" s="16">
        <f t="shared" si="4"/>
        <v>-5019585</v>
      </c>
    </row>
    <row r="109" spans="1:16" ht="24.75" customHeight="1">
      <c r="A109" s="17"/>
      <c r="B109" s="18" t="s">
        <v>27</v>
      </c>
      <c r="C109" s="19">
        <v>1502</v>
      </c>
      <c r="D109" s="19">
        <v>1502</v>
      </c>
      <c r="E109" s="19">
        <v>0</v>
      </c>
      <c r="F109" s="19">
        <v>1502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20">
        <v>0</v>
      </c>
      <c r="N109" s="8">
        <v>1502</v>
      </c>
      <c r="O109" s="27">
        <v>181040</v>
      </c>
      <c r="P109" s="16">
        <f t="shared" si="4"/>
        <v>-181040</v>
      </c>
    </row>
    <row r="110" spans="1:16" ht="24.75" customHeight="1">
      <c r="A110" s="17"/>
      <c r="B110" s="18" t="s">
        <v>59</v>
      </c>
      <c r="C110" s="19">
        <v>239902</v>
      </c>
      <c r="D110" s="19">
        <v>104424</v>
      </c>
      <c r="E110" s="19">
        <v>58517</v>
      </c>
      <c r="F110" s="19">
        <v>162941</v>
      </c>
      <c r="G110" s="19">
        <v>76447</v>
      </c>
      <c r="H110" s="19">
        <v>2695</v>
      </c>
      <c r="I110" s="19">
        <v>30629</v>
      </c>
      <c r="J110" s="19">
        <v>3690</v>
      </c>
      <c r="K110" s="19">
        <v>37016</v>
      </c>
      <c r="L110" s="19">
        <v>113463</v>
      </c>
      <c r="M110" s="20">
        <v>69.63440754628975</v>
      </c>
      <c r="N110" s="8">
        <v>49478</v>
      </c>
      <c r="O110" s="27">
        <v>77917513</v>
      </c>
      <c r="P110" s="16">
        <f t="shared" si="4"/>
        <v>-77913823</v>
      </c>
    </row>
    <row r="111" spans="1:16" ht="24.75" customHeight="1">
      <c r="A111" s="17"/>
      <c r="B111" s="18" t="s">
        <v>73</v>
      </c>
      <c r="C111" s="19">
        <v>710690</v>
      </c>
      <c r="D111" s="19">
        <v>408103</v>
      </c>
      <c r="E111" s="19">
        <v>167278</v>
      </c>
      <c r="F111" s="19">
        <v>575381</v>
      </c>
      <c r="G111" s="19">
        <v>221422</v>
      </c>
      <c r="H111" s="19">
        <v>40462</v>
      </c>
      <c r="I111" s="19">
        <v>56285</v>
      </c>
      <c r="J111" s="19">
        <v>41998</v>
      </c>
      <c r="K111" s="19">
        <v>138746</v>
      </c>
      <c r="L111" s="19">
        <v>360169</v>
      </c>
      <c r="M111" s="20">
        <v>62.59660989848466</v>
      </c>
      <c r="N111" s="8">
        <v>215212</v>
      </c>
      <c r="O111" s="27">
        <v>722367720</v>
      </c>
      <c r="P111" s="16">
        <f t="shared" si="4"/>
        <v>-722325722</v>
      </c>
    </row>
    <row r="112" spans="1:16" ht="24.75" customHeight="1">
      <c r="A112" s="17"/>
      <c r="B112" s="18" t="s">
        <v>66</v>
      </c>
      <c r="C112" s="19">
        <v>21225</v>
      </c>
      <c r="D112" s="19">
        <v>8844</v>
      </c>
      <c r="E112" s="19">
        <v>5306</v>
      </c>
      <c r="F112" s="19">
        <v>14150</v>
      </c>
      <c r="G112" s="19">
        <v>8789</v>
      </c>
      <c r="H112" s="19">
        <v>1757</v>
      </c>
      <c r="I112" s="19">
        <v>1757</v>
      </c>
      <c r="J112" s="19">
        <v>1757</v>
      </c>
      <c r="K112" s="19">
        <v>5273</v>
      </c>
      <c r="L112" s="19">
        <v>14063</v>
      </c>
      <c r="M112" s="20">
        <v>99.38515901060072</v>
      </c>
      <c r="N112" s="8">
        <v>87</v>
      </c>
      <c r="O112" s="27">
        <v>6867000</v>
      </c>
      <c r="P112" s="16">
        <f t="shared" si="4"/>
        <v>-6865243</v>
      </c>
    </row>
    <row r="113" spans="1:16" ht="24.75" customHeight="1">
      <c r="A113" s="17"/>
      <c r="B113" s="18" t="s">
        <v>35</v>
      </c>
      <c r="C113" s="19">
        <v>193</v>
      </c>
      <c r="D113" s="19">
        <v>193</v>
      </c>
      <c r="E113" s="19">
        <v>0</v>
      </c>
      <c r="F113" s="19">
        <v>193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20">
        <v>0</v>
      </c>
      <c r="N113" s="8">
        <v>193</v>
      </c>
      <c r="O113" s="27">
        <v>27000</v>
      </c>
      <c r="P113" s="16">
        <f t="shared" si="4"/>
        <v>-27000</v>
      </c>
    </row>
    <row r="114" spans="1:16" ht="24.75" customHeight="1">
      <c r="A114" s="55" t="s">
        <v>74</v>
      </c>
      <c r="B114" s="55"/>
      <c r="C114" s="11">
        <v>103502882</v>
      </c>
      <c r="D114" s="11">
        <v>44965309</v>
      </c>
      <c r="E114" s="11">
        <v>22456120</v>
      </c>
      <c r="F114" s="11">
        <v>67421429</v>
      </c>
      <c r="G114" s="13">
        <v>32681868</v>
      </c>
      <c r="H114" s="13">
        <v>8138026</v>
      </c>
      <c r="I114" s="13">
        <v>6605182</v>
      </c>
      <c r="J114" s="13">
        <v>7986189</v>
      </c>
      <c r="K114" s="13">
        <v>22729398</v>
      </c>
      <c r="L114" s="13">
        <v>55411266</v>
      </c>
      <c r="M114" s="14">
        <v>82.18643066731795</v>
      </c>
      <c r="N114" s="12">
        <v>12010163</v>
      </c>
      <c r="O114" s="28">
        <f>SUM(O115:O137)</f>
        <v>115185984612</v>
      </c>
      <c r="P114" s="29">
        <f>SUM(P115:P137)</f>
        <v>-115177998430</v>
      </c>
    </row>
    <row r="115" spans="1:16" ht="24.75" customHeight="1">
      <c r="A115" s="17"/>
      <c r="B115" s="18" t="s">
        <v>21</v>
      </c>
      <c r="C115" s="19">
        <v>1774978</v>
      </c>
      <c r="D115" s="19">
        <v>900996</v>
      </c>
      <c r="E115" s="19">
        <v>272194</v>
      </c>
      <c r="F115" s="19">
        <v>1173190</v>
      </c>
      <c r="G115" s="19">
        <v>562476</v>
      </c>
      <c r="H115" s="19">
        <v>117646</v>
      </c>
      <c r="I115" s="19">
        <v>114174</v>
      </c>
      <c r="J115" s="19">
        <v>134739</v>
      </c>
      <c r="K115" s="19">
        <v>366560</v>
      </c>
      <c r="L115" s="19">
        <v>929037</v>
      </c>
      <c r="M115" s="20">
        <v>79.18896342450924</v>
      </c>
      <c r="N115" s="8">
        <v>244153</v>
      </c>
      <c r="O115" s="27">
        <v>451698835</v>
      </c>
      <c r="P115" s="16">
        <f aca="true" t="shared" si="5" ref="P115:P137">J115-O115</f>
        <v>-451564096</v>
      </c>
    </row>
    <row r="116" spans="1:18" ht="24.75" customHeight="1">
      <c r="A116" s="17"/>
      <c r="B116" s="18" t="s">
        <v>53</v>
      </c>
      <c r="C116" s="19">
        <v>8155627</v>
      </c>
      <c r="D116" s="19">
        <v>4543782</v>
      </c>
      <c r="E116" s="19">
        <v>1995114</v>
      </c>
      <c r="F116" s="19">
        <v>6538896</v>
      </c>
      <c r="G116" s="19">
        <v>2805268</v>
      </c>
      <c r="H116" s="19">
        <v>650403</v>
      </c>
      <c r="I116" s="19">
        <v>616643</v>
      </c>
      <c r="J116" s="19">
        <v>676186</v>
      </c>
      <c r="K116" s="19">
        <v>1943232</v>
      </c>
      <c r="L116" s="19">
        <v>4748501</v>
      </c>
      <c r="M116" s="20">
        <v>72.61930760177253</v>
      </c>
      <c r="N116" s="8">
        <v>1790395</v>
      </c>
      <c r="O116" s="27">
        <v>2508053465</v>
      </c>
      <c r="P116" s="16">
        <f t="shared" si="5"/>
        <v>-2507377279</v>
      </c>
      <c r="R116" s="31"/>
    </row>
    <row r="117" spans="1:16" ht="24.75" customHeight="1">
      <c r="A117" s="17"/>
      <c r="B117" s="18" t="s">
        <v>63</v>
      </c>
      <c r="C117" s="19">
        <v>3925029</v>
      </c>
      <c r="D117" s="19">
        <v>2213657</v>
      </c>
      <c r="E117" s="19">
        <v>809798</v>
      </c>
      <c r="F117" s="19">
        <v>3023455</v>
      </c>
      <c r="G117" s="19">
        <v>1885653</v>
      </c>
      <c r="H117" s="19">
        <v>364385</v>
      </c>
      <c r="I117" s="19">
        <v>301535</v>
      </c>
      <c r="J117" s="19">
        <v>190802</v>
      </c>
      <c r="K117" s="19">
        <v>856722</v>
      </c>
      <c r="L117" s="19">
        <v>2742375</v>
      </c>
      <c r="M117" s="20">
        <v>90.70335096768433</v>
      </c>
      <c r="N117" s="8">
        <v>281080</v>
      </c>
      <c r="O117" s="27">
        <v>541699980</v>
      </c>
      <c r="P117" s="16">
        <f t="shared" si="5"/>
        <v>-541509178</v>
      </c>
    </row>
    <row r="118" spans="1:16" ht="24.75" customHeight="1">
      <c r="A118" s="17"/>
      <c r="B118" s="18" t="s">
        <v>75</v>
      </c>
      <c r="C118" s="19">
        <v>1807807</v>
      </c>
      <c r="D118" s="19">
        <v>1481293</v>
      </c>
      <c r="E118" s="19">
        <v>197384</v>
      </c>
      <c r="F118" s="19">
        <v>1678677</v>
      </c>
      <c r="G118" s="19">
        <v>484898</v>
      </c>
      <c r="H118" s="19">
        <v>170829</v>
      </c>
      <c r="I118" s="19">
        <v>98786</v>
      </c>
      <c r="J118" s="19">
        <v>107651</v>
      </c>
      <c r="K118" s="19">
        <v>377267</v>
      </c>
      <c r="L118" s="19">
        <v>862166</v>
      </c>
      <c r="M118" s="20">
        <v>51.35985064428714</v>
      </c>
      <c r="N118" s="8">
        <v>816511</v>
      </c>
      <c r="O118" s="27">
        <v>1294563725</v>
      </c>
      <c r="P118" s="16">
        <f t="shared" si="5"/>
        <v>-1294456074</v>
      </c>
    </row>
    <row r="119" spans="1:16" ht="24.75" customHeight="1">
      <c r="A119" s="17"/>
      <c r="B119" s="18" t="s">
        <v>64</v>
      </c>
      <c r="C119" s="19">
        <v>2179201</v>
      </c>
      <c r="D119" s="19">
        <v>630037</v>
      </c>
      <c r="E119" s="19">
        <v>213495</v>
      </c>
      <c r="F119" s="19">
        <v>843532</v>
      </c>
      <c r="G119" s="19">
        <v>361447</v>
      </c>
      <c r="H119" s="19">
        <v>77953</v>
      </c>
      <c r="I119" s="19">
        <v>76544</v>
      </c>
      <c r="J119" s="19">
        <v>28200</v>
      </c>
      <c r="K119" s="19">
        <v>182698</v>
      </c>
      <c r="L119" s="19">
        <v>544145</v>
      </c>
      <c r="M119" s="20">
        <v>64.50792619604235</v>
      </c>
      <c r="N119" s="8">
        <v>299387</v>
      </c>
      <c r="O119" s="27">
        <v>1401315405</v>
      </c>
      <c r="P119" s="16">
        <f t="shared" si="5"/>
        <v>-1401287205</v>
      </c>
    </row>
    <row r="120" spans="1:16" ht="24.75" customHeight="1">
      <c r="A120" s="17"/>
      <c r="B120" s="18" t="s">
        <v>33</v>
      </c>
      <c r="C120" s="19">
        <v>9481999</v>
      </c>
      <c r="D120" s="19">
        <v>5202575</v>
      </c>
      <c r="E120" s="19">
        <v>2374747</v>
      </c>
      <c r="F120" s="19">
        <v>7577322</v>
      </c>
      <c r="G120" s="19">
        <v>2632397</v>
      </c>
      <c r="H120" s="19">
        <v>803590</v>
      </c>
      <c r="I120" s="19">
        <v>781980</v>
      </c>
      <c r="J120" s="19">
        <v>1153843</v>
      </c>
      <c r="K120" s="19">
        <v>2739414</v>
      </c>
      <c r="L120" s="19">
        <v>5371812</v>
      </c>
      <c r="M120" s="20">
        <v>70.89327865438474</v>
      </c>
      <c r="N120" s="8">
        <v>2205510</v>
      </c>
      <c r="O120" s="27">
        <v>5961258866</v>
      </c>
      <c r="P120" s="16">
        <f t="shared" si="5"/>
        <v>-5960105023</v>
      </c>
    </row>
    <row r="121" spans="1:16" ht="24.75" customHeight="1">
      <c r="A121" s="17"/>
      <c r="B121" s="18" t="s">
        <v>76</v>
      </c>
      <c r="C121" s="19">
        <v>1622483</v>
      </c>
      <c r="D121" s="19">
        <v>0</v>
      </c>
      <c r="E121" s="19">
        <v>65678</v>
      </c>
      <c r="F121" s="19">
        <v>65678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20">
        <v>0</v>
      </c>
      <c r="N121" s="8">
        <v>65678</v>
      </c>
      <c r="O121" s="27">
        <v>33511171450</v>
      </c>
      <c r="P121" s="16">
        <f t="shared" si="5"/>
        <v>-33511171450</v>
      </c>
    </row>
    <row r="122" spans="1:16" ht="24.75" customHeight="1">
      <c r="A122" s="17"/>
      <c r="B122" s="18" t="s">
        <v>77</v>
      </c>
      <c r="C122" s="19">
        <v>7392846</v>
      </c>
      <c r="D122" s="19">
        <v>893835</v>
      </c>
      <c r="E122" s="19">
        <v>739486</v>
      </c>
      <c r="F122" s="19">
        <v>1633321</v>
      </c>
      <c r="G122" s="19">
        <v>541253</v>
      </c>
      <c r="H122" s="19">
        <v>216270</v>
      </c>
      <c r="I122" s="19">
        <v>118467</v>
      </c>
      <c r="J122" s="19">
        <v>120162</v>
      </c>
      <c r="K122" s="19">
        <v>454900</v>
      </c>
      <c r="L122" s="19">
        <v>996154</v>
      </c>
      <c r="M122" s="20">
        <v>60.98948094097854</v>
      </c>
      <c r="N122" s="8">
        <v>637167</v>
      </c>
      <c r="O122" s="27">
        <v>47979478211</v>
      </c>
      <c r="P122" s="16">
        <f t="shared" si="5"/>
        <v>-47979358049</v>
      </c>
    </row>
    <row r="123" spans="1:16" ht="24.75" customHeight="1">
      <c r="A123" s="17"/>
      <c r="B123" s="18" t="s">
        <v>60</v>
      </c>
      <c r="C123" s="19">
        <v>8168051</v>
      </c>
      <c r="D123" s="19">
        <v>4291189</v>
      </c>
      <c r="E123" s="19">
        <v>2002993</v>
      </c>
      <c r="F123" s="19">
        <v>6294182</v>
      </c>
      <c r="G123" s="19">
        <v>1995579</v>
      </c>
      <c r="H123" s="19">
        <v>550487</v>
      </c>
      <c r="I123" s="19">
        <v>446960</v>
      </c>
      <c r="J123" s="19">
        <v>541990</v>
      </c>
      <c r="K123" s="19">
        <v>1539438</v>
      </c>
      <c r="L123" s="19">
        <v>3535018</v>
      </c>
      <c r="M123" s="20">
        <v>56.1632631531786</v>
      </c>
      <c r="N123" s="8">
        <v>2759164</v>
      </c>
      <c r="O123" s="27">
        <v>3968856861</v>
      </c>
      <c r="P123" s="16">
        <f t="shared" si="5"/>
        <v>-3968314871</v>
      </c>
    </row>
    <row r="124" spans="1:16" ht="24.75" customHeight="1">
      <c r="A124" s="17"/>
      <c r="B124" s="18" t="s">
        <v>78</v>
      </c>
      <c r="C124" s="19">
        <v>23916</v>
      </c>
      <c r="D124" s="19">
        <v>9969</v>
      </c>
      <c r="E124" s="19">
        <v>5979</v>
      </c>
      <c r="F124" s="19">
        <v>15948</v>
      </c>
      <c r="G124" s="19">
        <v>9964</v>
      </c>
      <c r="H124" s="19">
        <v>1992</v>
      </c>
      <c r="I124" s="19">
        <v>1992</v>
      </c>
      <c r="J124" s="19">
        <v>0</v>
      </c>
      <c r="K124" s="19">
        <v>3985</v>
      </c>
      <c r="L124" s="19">
        <v>13950</v>
      </c>
      <c r="M124" s="20">
        <v>87.47178329571106</v>
      </c>
      <c r="N124" s="8">
        <v>1998</v>
      </c>
      <c r="O124" s="27">
        <v>12340800</v>
      </c>
      <c r="P124" s="16">
        <f t="shared" si="5"/>
        <v>-12340800</v>
      </c>
    </row>
    <row r="125" spans="1:16" ht="24.75" customHeight="1">
      <c r="A125" s="17"/>
      <c r="B125" s="18" t="s">
        <v>79</v>
      </c>
      <c r="C125" s="19">
        <v>4166933</v>
      </c>
      <c r="D125" s="19">
        <v>1797567</v>
      </c>
      <c r="E125" s="19">
        <v>1024967</v>
      </c>
      <c r="F125" s="19">
        <v>2822534</v>
      </c>
      <c r="G125" s="19">
        <v>1585448</v>
      </c>
      <c r="H125" s="19">
        <v>386097</v>
      </c>
      <c r="I125" s="19">
        <v>317018</v>
      </c>
      <c r="J125" s="19">
        <v>338226</v>
      </c>
      <c r="K125" s="19">
        <v>1041342</v>
      </c>
      <c r="L125" s="19">
        <v>2626790</v>
      </c>
      <c r="M125" s="20">
        <v>93.06495510771526</v>
      </c>
      <c r="N125" s="8">
        <v>195744</v>
      </c>
      <c r="O125" s="27">
        <v>1526783216</v>
      </c>
      <c r="P125" s="16">
        <f t="shared" si="5"/>
        <v>-1526444990</v>
      </c>
    </row>
    <row r="126" spans="1:16" ht="24.75" customHeight="1">
      <c r="A126" s="17"/>
      <c r="B126" s="18" t="s">
        <v>65</v>
      </c>
      <c r="C126" s="19">
        <v>22640</v>
      </c>
      <c r="D126" s="19">
        <v>16572</v>
      </c>
      <c r="E126" s="19">
        <v>1603</v>
      </c>
      <c r="F126" s="19">
        <v>18175</v>
      </c>
      <c r="G126" s="19">
        <v>5514</v>
      </c>
      <c r="H126" s="19">
        <v>11219</v>
      </c>
      <c r="I126" s="19">
        <v>0</v>
      </c>
      <c r="J126" s="19">
        <v>0</v>
      </c>
      <c r="K126" s="19">
        <v>11219</v>
      </c>
      <c r="L126" s="19">
        <v>16734</v>
      </c>
      <c r="M126" s="20">
        <v>92.07152682255845</v>
      </c>
      <c r="N126" s="8">
        <v>1441</v>
      </c>
      <c r="O126" s="27">
        <v>6909884</v>
      </c>
      <c r="P126" s="16">
        <f t="shared" si="5"/>
        <v>-6909884</v>
      </c>
    </row>
    <row r="127" spans="1:16" ht="24.75" customHeight="1">
      <c r="A127" s="17"/>
      <c r="B127" s="18" t="s">
        <v>34</v>
      </c>
      <c r="C127" s="19">
        <v>8627</v>
      </c>
      <c r="D127" s="19">
        <v>8627</v>
      </c>
      <c r="E127" s="19">
        <v>0</v>
      </c>
      <c r="F127" s="19">
        <v>8627</v>
      </c>
      <c r="G127" s="19">
        <v>7237</v>
      </c>
      <c r="H127" s="19">
        <v>0</v>
      </c>
      <c r="I127" s="19">
        <v>0</v>
      </c>
      <c r="J127" s="19">
        <v>0</v>
      </c>
      <c r="K127" s="19">
        <v>0</v>
      </c>
      <c r="L127" s="19">
        <v>7237</v>
      </c>
      <c r="M127" s="20">
        <v>83.88779413469341</v>
      </c>
      <c r="N127" s="8">
        <v>1390</v>
      </c>
      <c r="O127" s="27">
        <v>1097552</v>
      </c>
      <c r="P127" s="16">
        <f t="shared" si="5"/>
        <v>-1097552</v>
      </c>
    </row>
    <row r="128" spans="1:16" ht="24.75" customHeight="1">
      <c r="A128" s="17"/>
      <c r="B128" s="18" t="s">
        <v>66</v>
      </c>
      <c r="C128" s="19">
        <v>11045866</v>
      </c>
      <c r="D128" s="19">
        <v>4702444</v>
      </c>
      <c r="E128" s="19">
        <v>2816433</v>
      </c>
      <c r="F128" s="19">
        <v>7518877</v>
      </c>
      <c r="G128" s="19">
        <v>3831898</v>
      </c>
      <c r="H128" s="19">
        <v>1796479</v>
      </c>
      <c r="I128" s="19">
        <v>940917</v>
      </c>
      <c r="J128" s="19">
        <v>930432</v>
      </c>
      <c r="K128" s="19">
        <v>3667830</v>
      </c>
      <c r="L128" s="19">
        <v>7499729</v>
      </c>
      <c r="M128" s="20">
        <v>99.7453343098976</v>
      </c>
      <c r="N128" s="8">
        <v>19148</v>
      </c>
      <c r="O128" s="27">
        <v>3952267810</v>
      </c>
      <c r="P128" s="16">
        <f t="shared" si="5"/>
        <v>-3951337378</v>
      </c>
    </row>
    <row r="129" spans="1:16" ht="24.75" customHeight="1">
      <c r="A129" s="17"/>
      <c r="B129" s="18" t="s">
        <v>80</v>
      </c>
      <c r="C129" s="19">
        <v>4177</v>
      </c>
      <c r="D129" s="19">
        <v>3427</v>
      </c>
      <c r="E129" s="19">
        <v>514</v>
      </c>
      <c r="F129" s="19">
        <v>3941</v>
      </c>
      <c r="G129" s="19">
        <v>2001</v>
      </c>
      <c r="H129" s="19">
        <v>161</v>
      </c>
      <c r="I129" s="19">
        <v>262</v>
      </c>
      <c r="J129" s="19">
        <v>204</v>
      </c>
      <c r="K129" s="19">
        <v>629</v>
      </c>
      <c r="L129" s="19">
        <v>2630</v>
      </c>
      <c r="M129" s="20">
        <v>66.7343313879726</v>
      </c>
      <c r="N129" s="8">
        <v>1311</v>
      </c>
      <c r="O129" s="27">
        <v>1390340</v>
      </c>
      <c r="P129" s="16">
        <f t="shared" si="5"/>
        <v>-1390136</v>
      </c>
    </row>
    <row r="130" spans="1:16" ht="24.75" customHeight="1">
      <c r="A130" s="17"/>
      <c r="B130" s="18" t="s">
        <v>81</v>
      </c>
      <c r="C130" s="19">
        <v>3363341</v>
      </c>
      <c r="D130" s="19">
        <v>2455338</v>
      </c>
      <c r="E130" s="19">
        <v>571125</v>
      </c>
      <c r="F130" s="19">
        <v>3026463</v>
      </c>
      <c r="G130" s="19">
        <v>2046511</v>
      </c>
      <c r="H130" s="19">
        <v>281433</v>
      </c>
      <c r="I130" s="19">
        <v>294853</v>
      </c>
      <c r="J130" s="19">
        <v>119869</v>
      </c>
      <c r="K130" s="19">
        <v>696156</v>
      </c>
      <c r="L130" s="19">
        <v>2742667</v>
      </c>
      <c r="M130" s="20">
        <v>90.62284918071029</v>
      </c>
      <c r="N130" s="8">
        <v>283796</v>
      </c>
      <c r="O130" s="27">
        <v>426637833</v>
      </c>
      <c r="P130" s="16">
        <f t="shared" si="5"/>
        <v>-426517964</v>
      </c>
    </row>
    <row r="131" spans="1:16" ht="24.75" customHeight="1">
      <c r="A131" s="17"/>
      <c r="B131" s="18" t="s">
        <v>82</v>
      </c>
      <c r="C131" s="19">
        <v>163099</v>
      </c>
      <c r="D131" s="19">
        <v>1000</v>
      </c>
      <c r="E131" s="19">
        <v>77943</v>
      </c>
      <c r="F131" s="19">
        <v>78943</v>
      </c>
      <c r="G131" s="19">
        <v>0</v>
      </c>
      <c r="H131" s="19">
        <v>76110</v>
      </c>
      <c r="I131" s="19">
        <v>0</v>
      </c>
      <c r="J131" s="19">
        <v>0</v>
      </c>
      <c r="K131" s="19">
        <v>76110</v>
      </c>
      <c r="L131" s="19">
        <v>76110</v>
      </c>
      <c r="M131" s="20">
        <v>96.41133476052342</v>
      </c>
      <c r="N131" s="8">
        <v>2833</v>
      </c>
      <c r="O131" s="27">
        <v>95694420</v>
      </c>
      <c r="P131" s="16">
        <f t="shared" si="5"/>
        <v>-95694420</v>
      </c>
    </row>
    <row r="132" spans="1:16" ht="24.75" customHeight="1">
      <c r="A132" s="17"/>
      <c r="B132" s="18" t="s">
        <v>83</v>
      </c>
      <c r="C132" s="19">
        <v>120478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20">
        <v>0</v>
      </c>
      <c r="N132" s="8">
        <v>0</v>
      </c>
      <c r="O132" s="27">
        <v>0</v>
      </c>
      <c r="P132" s="16">
        <f t="shared" si="5"/>
        <v>0</v>
      </c>
    </row>
    <row r="133" spans="1:16" ht="24.75" customHeight="1">
      <c r="A133" s="17"/>
      <c r="B133" s="18" t="s">
        <v>84</v>
      </c>
      <c r="C133" s="19">
        <v>2140091</v>
      </c>
      <c r="D133" s="19">
        <v>25690</v>
      </c>
      <c r="E133" s="19">
        <v>1432106</v>
      </c>
      <c r="F133" s="19">
        <v>1457796</v>
      </c>
      <c r="G133" s="19">
        <v>25690</v>
      </c>
      <c r="H133" s="19">
        <v>0</v>
      </c>
      <c r="I133" s="19">
        <v>0</v>
      </c>
      <c r="J133" s="19">
        <v>1513005</v>
      </c>
      <c r="K133" s="19">
        <v>1513005</v>
      </c>
      <c r="L133" s="19">
        <v>1538695</v>
      </c>
      <c r="M133" s="20">
        <v>105.54940471780687</v>
      </c>
      <c r="N133" s="8">
        <v>-80899</v>
      </c>
      <c r="O133" s="27">
        <v>792173694</v>
      </c>
      <c r="P133" s="16">
        <f t="shared" si="5"/>
        <v>-790660689</v>
      </c>
    </row>
    <row r="134" spans="1:18" ht="24.75" customHeight="1">
      <c r="A134" s="17"/>
      <c r="B134" s="18" t="s">
        <v>85</v>
      </c>
      <c r="C134" s="19">
        <v>30205964</v>
      </c>
      <c r="D134" s="19">
        <v>13287027</v>
      </c>
      <c r="E134" s="19">
        <v>6643512</v>
      </c>
      <c r="F134" s="19">
        <v>19930539</v>
      </c>
      <c r="G134" s="19">
        <v>12366648</v>
      </c>
      <c r="H134" s="19">
        <v>2119575</v>
      </c>
      <c r="I134" s="19">
        <v>2276308</v>
      </c>
      <c r="J134" s="19">
        <v>1954694</v>
      </c>
      <c r="K134" s="19">
        <v>6350577</v>
      </c>
      <c r="L134" s="19">
        <v>18717225</v>
      </c>
      <c r="M134" s="20">
        <v>93.91228706860362</v>
      </c>
      <c r="N134" s="8">
        <v>1213314</v>
      </c>
      <c r="O134" s="27">
        <v>9272440000</v>
      </c>
      <c r="P134" s="30">
        <f t="shared" si="5"/>
        <v>-9270485306</v>
      </c>
      <c r="R134" s="31"/>
    </row>
    <row r="135" spans="1:16" ht="24.75" customHeight="1">
      <c r="A135" s="17"/>
      <c r="B135" s="18" t="s">
        <v>56</v>
      </c>
      <c r="C135" s="19">
        <v>7729689</v>
      </c>
      <c r="D135" s="19">
        <v>2500264</v>
      </c>
      <c r="E135" s="19">
        <v>1211039</v>
      </c>
      <c r="F135" s="19">
        <v>3711303</v>
      </c>
      <c r="G135" s="19">
        <v>1531979</v>
      </c>
      <c r="H135" s="19">
        <v>513380</v>
      </c>
      <c r="I135" s="19">
        <v>218736</v>
      </c>
      <c r="J135" s="19">
        <v>176174</v>
      </c>
      <c r="K135" s="19">
        <v>908290</v>
      </c>
      <c r="L135" s="19">
        <v>2440269</v>
      </c>
      <c r="M135" s="20">
        <v>65.75235166732547</v>
      </c>
      <c r="N135" s="8">
        <v>1271034</v>
      </c>
      <c r="O135" s="27">
        <v>740076000</v>
      </c>
      <c r="P135" s="30">
        <f t="shared" si="5"/>
        <v>-739899826</v>
      </c>
    </row>
    <row r="136" spans="1:16" ht="24.75" customHeight="1">
      <c r="A136" s="17"/>
      <c r="B136" s="18" t="s">
        <v>57</v>
      </c>
      <c r="C136" s="19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20">
        <v>0</v>
      </c>
      <c r="N136" s="8">
        <v>0</v>
      </c>
      <c r="O136" s="27">
        <v>740076000</v>
      </c>
      <c r="P136" s="30">
        <f>J136-O136</f>
        <v>-740076000</v>
      </c>
    </row>
    <row r="137" spans="1:16" ht="24.75" customHeight="1">
      <c r="A137" s="17"/>
      <c r="B137" s="18" t="s">
        <v>43</v>
      </c>
      <c r="C137" s="19">
        <v>40</v>
      </c>
      <c r="D137" s="19">
        <v>20</v>
      </c>
      <c r="E137" s="19">
        <v>10</v>
      </c>
      <c r="F137" s="19">
        <v>30</v>
      </c>
      <c r="G137" s="19">
        <v>0</v>
      </c>
      <c r="H137" s="19">
        <v>9</v>
      </c>
      <c r="I137" s="19">
        <v>0</v>
      </c>
      <c r="J137" s="19">
        <v>5</v>
      </c>
      <c r="K137" s="19">
        <v>14</v>
      </c>
      <c r="L137" s="19">
        <v>14</v>
      </c>
      <c r="M137" s="20">
        <v>46.666666666666664</v>
      </c>
      <c r="N137" s="8">
        <v>16</v>
      </c>
      <c r="O137" s="27">
        <v>265</v>
      </c>
      <c r="P137" s="16">
        <f t="shared" si="5"/>
        <v>-260</v>
      </c>
    </row>
    <row r="138" spans="1:16" ht="24.75" customHeight="1" thickBot="1">
      <c r="A138" s="56" t="s">
        <v>86</v>
      </c>
      <c r="B138" s="56"/>
      <c r="C138" s="11">
        <v>245682012</v>
      </c>
      <c r="D138" s="11">
        <v>100725524</v>
      </c>
      <c r="E138" s="11">
        <v>55950056</v>
      </c>
      <c r="F138" s="11">
        <v>156675580</v>
      </c>
      <c r="G138" s="13">
        <v>81928260</v>
      </c>
      <c r="H138" s="13">
        <v>18554690</v>
      </c>
      <c r="I138" s="13">
        <v>14047887</v>
      </c>
      <c r="J138" s="13">
        <v>23445246</v>
      </c>
      <c r="K138" s="13">
        <v>56047824</v>
      </c>
      <c r="L138" s="13">
        <v>137976084</v>
      </c>
      <c r="M138" s="14">
        <v>88.06483052432293</v>
      </c>
      <c r="N138" s="12">
        <v>18699496</v>
      </c>
      <c r="O138" s="25" t="e">
        <f>#REF!</f>
        <v>#REF!</v>
      </c>
      <c r="P138" s="33" t="e">
        <f>#REF!</f>
        <v>#REF!</v>
      </c>
    </row>
    <row r="139" ht="15" thickTop="1"/>
    <row r="140" ht="14.25">
      <c r="A140" s="34" t="s">
        <v>87</v>
      </c>
    </row>
    <row r="141" ht="14.25">
      <c r="A141" s="34" t="s">
        <v>88</v>
      </c>
    </row>
    <row r="142" ht="14.25">
      <c r="A142" s="34" t="s">
        <v>89</v>
      </c>
    </row>
  </sheetData>
  <sheetProtection/>
  <mergeCells count="27">
    <mergeCell ref="O4:O5"/>
    <mergeCell ref="A2:N2"/>
    <mergeCell ref="A3:B3"/>
    <mergeCell ref="A4:B5"/>
    <mergeCell ref="C4:C5"/>
    <mergeCell ref="D4:D5"/>
    <mergeCell ref="E4:E5"/>
    <mergeCell ref="F4:F5"/>
    <mergeCell ref="P4:P5"/>
    <mergeCell ref="A6:B6"/>
    <mergeCell ref="A48:B48"/>
    <mergeCell ref="A51:B51"/>
    <mergeCell ref="A56:B56"/>
    <mergeCell ref="G4:G5"/>
    <mergeCell ref="H4:K4"/>
    <mergeCell ref="L4:L5"/>
    <mergeCell ref="M4:M5"/>
    <mergeCell ref="N4:N5"/>
    <mergeCell ref="A98:B98"/>
    <mergeCell ref="A114:B114"/>
    <mergeCell ref="A138:B138"/>
    <mergeCell ref="A59:B59"/>
    <mergeCell ref="A64:B64"/>
    <mergeCell ref="A73:B73"/>
    <mergeCell ref="A89:B89"/>
    <mergeCell ref="A91:B91"/>
    <mergeCell ref="A95:B95"/>
  </mergeCells>
  <printOptions horizontalCentered="1"/>
  <pageMargins left="0.3937007874015748" right="0.1968503937007874" top="0.5905511811023623" bottom="0.3937007874015748" header="0.5118110236220472" footer="0.5118110236220472"/>
  <pageSetup horizontalDpi="300" verticalDpi="300" orientation="landscape" paperSize="9" scale="45" r:id="rId1"/>
  <rowBreaks count="3" manualBreakCount="3">
    <brk id="47" max="22" man="1"/>
    <brk id="88" max="22" man="1"/>
    <brk id="13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2:R38"/>
  <sheetViews>
    <sheetView zoomScale="75" zoomScaleNormal="75" zoomScaleSheetLayoutView="25" zoomScalePageLayoutView="0" workbookViewId="0" topLeftCell="A1">
      <pane xSplit="2" ySplit="5" topLeftCell="C6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A39" sqref="A39"/>
    </sheetView>
  </sheetViews>
  <sheetFormatPr defaultColWidth="0" defaultRowHeight="18"/>
  <cols>
    <col min="1" max="1" width="3.58203125" style="1" customWidth="1"/>
    <col min="2" max="2" width="37.58203125" style="2" customWidth="1"/>
    <col min="3" max="14" width="15.66015625" style="35" customWidth="1"/>
    <col min="15" max="15" width="20.58203125" style="35" hidden="1" customWidth="1"/>
    <col min="16" max="16" width="20.58203125" style="36" hidden="1" customWidth="1"/>
    <col min="17" max="17" width="9" style="5" customWidth="1"/>
    <col min="18" max="18" width="73.58203125" style="5" customWidth="1"/>
    <col min="19" max="248" width="9" style="5" customWidth="1"/>
    <col min="249" max="249" width="3.58203125" style="5" customWidth="1"/>
    <col min="250" max="250" width="37.58203125" style="5" customWidth="1"/>
    <col min="251" max="16384" width="0" style="5" hidden="1" customWidth="1"/>
  </cols>
  <sheetData>
    <row r="1" ht="24.75" customHeight="1"/>
    <row r="2" spans="1:14" ht="24.75" customHeight="1">
      <c r="A2" s="81" t="s">
        <v>99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6" ht="24.75" customHeight="1" thickBot="1">
      <c r="A3" s="67"/>
      <c r="B3" s="67"/>
      <c r="N3" s="37" t="s">
        <v>0</v>
      </c>
      <c r="O3" s="37"/>
      <c r="P3" s="38"/>
    </row>
    <row r="4" spans="1:16" s="40" customFormat="1" ht="24.75" customHeight="1" thickTop="1">
      <c r="A4" s="82"/>
      <c r="B4" s="83"/>
      <c r="C4" s="75" t="s">
        <v>1</v>
      </c>
      <c r="D4" s="75" t="s">
        <v>100</v>
      </c>
      <c r="E4" s="75" t="s">
        <v>101</v>
      </c>
      <c r="F4" s="75" t="s">
        <v>2</v>
      </c>
      <c r="G4" s="75" t="s">
        <v>102</v>
      </c>
      <c r="H4" s="76" t="s">
        <v>94</v>
      </c>
      <c r="I4" s="76"/>
      <c r="J4" s="76"/>
      <c r="K4" s="76"/>
      <c r="L4" s="77" t="s">
        <v>3</v>
      </c>
      <c r="M4" s="77" t="s">
        <v>90</v>
      </c>
      <c r="N4" s="77" t="s">
        <v>5</v>
      </c>
      <c r="O4" s="79" t="s">
        <v>6</v>
      </c>
      <c r="P4" s="73" t="s">
        <v>7</v>
      </c>
    </row>
    <row r="5" spans="1:16" s="40" customFormat="1" ht="24.75" customHeight="1">
      <c r="A5" s="84"/>
      <c r="B5" s="85"/>
      <c r="C5" s="75"/>
      <c r="D5" s="75"/>
      <c r="E5" s="75"/>
      <c r="F5" s="75"/>
      <c r="G5" s="75"/>
      <c r="H5" s="41" t="s">
        <v>95</v>
      </c>
      <c r="I5" s="41" t="s">
        <v>103</v>
      </c>
      <c r="J5" s="41" t="s">
        <v>104</v>
      </c>
      <c r="K5" s="39" t="s">
        <v>8</v>
      </c>
      <c r="L5" s="78"/>
      <c r="M5" s="78"/>
      <c r="N5" s="78"/>
      <c r="O5" s="80"/>
      <c r="P5" s="74"/>
    </row>
    <row r="6" spans="1:16" ht="24.75" customHeight="1">
      <c r="A6" s="55" t="s">
        <v>9</v>
      </c>
      <c r="B6" s="55"/>
      <c r="C6" s="42">
        <v>51260</v>
      </c>
      <c r="D6" s="42">
        <v>21876</v>
      </c>
      <c r="E6" s="42">
        <v>11128</v>
      </c>
      <c r="F6" s="42">
        <v>33004</v>
      </c>
      <c r="G6" s="43">
        <v>18411</v>
      </c>
      <c r="H6" s="43">
        <v>2905</v>
      </c>
      <c r="I6" s="43">
        <v>2445</v>
      </c>
      <c r="J6" s="43">
        <v>6501</v>
      </c>
      <c r="K6" s="43">
        <v>11852</v>
      </c>
      <c r="L6" s="43">
        <v>30263</v>
      </c>
      <c r="M6" s="44">
        <v>91.69494606714338</v>
      </c>
      <c r="N6" s="42">
        <v>2741</v>
      </c>
      <c r="O6" s="45">
        <f>SUM(O7:O14)</f>
        <v>11477493108</v>
      </c>
      <c r="P6" s="46">
        <f>SUM(P7:P14)</f>
        <v>-11477486608</v>
      </c>
    </row>
    <row r="7" spans="1:16" ht="24.75" customHeight="1">
      <c r="A7" s="17"/>
      <c r="B7" s="18" t="s">
        <v>10</v>
      </c>
      <c r="C7" s="47">
        <v>25049</v>
      </c>
      <c r="D7" s="47">
        <v>10710</v>
      </c>
      <c r="E7" s="47">
        <v>5236</v>
      </c>
      <c r="F7" s="47">
        <v>15946</v>
      </c>
      <c r="G7" s="47">
        <v>10621</v>
      </c>
      <c r="H7" s="47">
        <v>1767</v>
      </c>
      <c r="I7" s="47">
        <v>1770</v>
      </c>
      <c r="J7" s="47">
        <v>1770</v>
      </c>
      <c r="K7" s="47">
        <v>5309</v>
      </c>
      <c r="L7" s="47">
        <v>15930</v>
      </c>
      <c r="M7" s="48">
        <v>99.89966135708015</v>
      </c>
      <c r="N7" s="49">
        <v>16</v>
      </c>
      <c r="O7" s="50">
        <v>4958155663</v>
      </c>
      <c r="P7" s="46">
        <f>J7-O7</f>
        <v>-4958153893</v>
      </c>
    </row>
    <row r="8" spans="1:16" ht="24.75" customHeight="1">
      <c r="A8" s="17"/>
      <c r="B8" s="18" t="s">
        <v>11</v>
      </c>
      <c r="C8" s="47">
        <v>12398</v>
      </c>
      <c r="D8" s="47">
        <v>5245</v>
      </c>
      <c r="E8" s="47">
        <v>3348</v>
      </c>
      <c r="F8" s="47">
        <v>8593</v>
      </c>
      <c r="G8" s="47">
        <v>4250</v>
      </c>
      <c r="H8" s="47">
        <v>338</v>
      </c>
      <c r="I8" s="47">
        <v>119</v>
      </c>
      <c r="J8" s="47">
        <v>3725</v>
      </c>
      <c r="K8" s="47">
        <v>4183</v>
      </c>
      <c r="L8" s="47">
        <v>8434</v>
      </c>
      <c r="M8" s="48">
        <v>98.14965669731176</v>
      </c>
      <c r="N8" s="49">
        <v>159</v>
      </c>
      <c r="O8" s="50">
        <v>641985914</v>
      </c>
      <c r="P8" s="46">
        <f>J8-O8</f>
        <v>-641982189</v>
      </c>
    </row>
    <row r="9" spans="1:16" ht="24.75" customHeight="1">
      <c r="A9" s="17"/>
      <c r="B9" s="18" t="s">
        <v>12</v>
      </c>
      <c r="C9" s="47">
        <v>3618</v>
      </c>
      <c r="D9" s="47">
        <v>1390</v>
      </c>
      <c r="E9" s="47">
        <v>834</v>
      </c>
      <c r="F9" s="47">
        <v>2224</v>
      </c>
      <c r="G9" s="47">
        <v>1196</v>
      </c>
      <c r="H9" s="47">
        <v>206</v>
      </c>
      <c r="I9" s="47">
        <v>251</v>
      </c>
      <c r="J9" s="47">
        <v>247</v>
      </c>
      <c r="K9" s="47">
        <v>705</v>
      </c>
      <c r="L9" s="47">
        <v>1902</v>
      </c>
      <c r="M9" s="48">
        <v>85.52158273381295</v>
      </c>
      <c r="N9" s="49">
        <v>322</v>
      </c>
      <c r="O9" s="50">
        <v>812260400</v>
      </c>
      <c r="P9" s="46">
        <f>J9-O9</f>
        <v>-812260153</v>
      </c>
    </row>
    <row r="10" spans="1:16" ht="24.75" customHeight="1">
      <c r="A10" s="17"/>
      <c r="B10" s="18" t="s">
        <v>20</v>
      </c>
      <c r="C10" s="47">
        <v>1740</v>
      </c>
      <c r="D10" s="47">
        <v>910</v>
      </c>
      <c r="E10" s="47">
        <v>-710</v>
      </c>
      <c r="F10" s="47">
        <v>200</v>
      </c>
      <c r="G10" s="47">
        <v>80</v>
      </c>
      <c r="H10" s="47">
        <v>120</v>
      </c>
      <c r="I10" s="47">
        <v>0</v>
      </c>
      <c r="J10" s="47">
        <v>0</v>
      </c>
      <c r="K10" s="47">
        <v>120</v>
      </c>
      <c r="L10" s="47">
        <v>200</v>
      </c>
      <c r="M10" s="48">
        <v>100</v>
      </c>
      <c r="N10" s="49">
        <v>0</v>
      </c>
      <c r="O10" s="50"/>
      <c r="P10" s="46"/>
    </row>
    <row r="11" spans="1:16" ht="24.75" customHeight="1">
      <c r="A11" s="17"/>
      <c r="B11" s="18" t="s">
        <v>23</v>
      </c>
      <c r="C11" s="47">
        <v>2197</v>
      </c>
      <c r="D11" s="47">
        <v>1255</v>
      </c>
      <c r="E11" s="47">
        <v>854</v>
      </c>
      <c r="F11" s="47">
        <v>2109</v>
      </c>
      <c r="G11" s="47">
        <v>219</v>
      </c>
      <c r="H11" s="47">
        <v>230</v>
      </c>
      <c r="I11" s="47">
        <v>62</v>
      </c>
      <c r="J11" s="47">
        <v>52</v>
      </c>
      <c r="K11" s="47">
        <v>344</v>
      </c>
      <c r="L11" s="47">
        <v>564</v>
      </c>
      <c r="M11" s="48">
        <v>26.742532005689903</v>
      </c>
      <c r="N11" s="49">
        <v>1545</v>
      </c>
      <c r="O11" s="50">
        <v>83449701</v>
      </c>
      <c r="P11" s="46">
        <f>J11-O11</f>
        <v>-83449649</v>
      </c>
    </row>
    <row r="12" spans="1:16" ht="24.75" customHeight="1">
      <c r="A12" s="17"/>
      <c r="B12" s="18" t="s">
        <v>24</v>
      </c>
      <c r="C12" s="47">
        <v>1884</v>
      </c>
      <c r="D12" s="47">
        <v>195</v>
      </c>
      <c r="E12" s="47">
        <v>195</v>
      </c>
      <c r="F12" s="47">
        <v>390</v>
      </c>
      <c r="G12" s="47">
        <v>193</v>
      </c>
      <c r="H12" s="47">
        <v>0</v>
      </c>
      <c r="I12" s="47">
        <v>0</v>
      </c>
      <c r="J12" s="47">
        <v>0</v>
      </c>
      <c r="K12" s="47">
        <v>0</v>
      </c>
      <c r="L12" s="47">
        <v>193</v>
      </c>
      <c r="M12" s="48">
        <v>49.48717948717949</v>
      </c>
      <c r="N12" s="49">
        <v>197</v>
      </c>
      <c r="O12" s="50">
        <v>12516174</v>
      </c>
      <c r="P12" s="46">
        <f>J12-O12</f>
        <v>-12516174</v>
      </c>
    </row>
    <row r="13" spans="1:16" ht="24.75" customHeight="1">
      <c r="A13" s="17"/>
      <c r="B13" s="18" t="s">
        <v>30</v>
      </c>
      <c r="C13" s="47">
        <v>34</v>
      </c>
      <c r="D13" s="47">
        <v>34</v>
      </c>
      <c r="E13" s="47">
        <v>0</v>
      </c>
      <c r="F13" s="47">
        <v>34</v>
      </c>
      <c r="G13" s="47">
        <v>9</v>
      </c>
      <c r="H13" s="47">
        <v>0</v>
      </c>
      <c r="I13" s="47">
        <v>0</v>
      </c>
      <c r="J13" s="47">
        <v>0</v>
      </c>
      <c r="K13" s="47">
        <v>0</v>
      </c>
      <c r="L13" s="47">
        <v>9</v>
      </c>
      <c r="M13" s="48">
        <v>26.47058823529412</v>
      </c>
      <c r="N13" s="49">
        <v>25</v>
      </c>
      <c r="O13" s="50">
        <v>1994096732</v>
      </c>
      <c r="P13" s="46">
        <f>J13-O13</f>
        <v>-1994096732</v>
      </c>
    </row>
    <row r="14" spans="1:16" ht="24.75" customHeight="1">
      <c r="A14" s="17"/>
      <c r="B14" s="18" t="s">
        <v>40</v>
      </c>
      <c r="C14" s="47">
        <v>4340</v>
      </c>
      <c r="D14" s="47">
        <v>2137</v>
      </c>
      <c r="E14" s="47">
        <v>1371</v>
      </c>
      <c r="F14" s="47">
        <v>3508</v>
      </c>
      <c r="G14" s="47">
        <v>1839</v>
      </c>
      <c r="H14" s="47">
        <v>241</v>
      </c>
      <c r="I14" s="47">
        <v>241</v>
      </c>
      <c r="J14" s="47">
        <v>706</v>
      </c>
      <c r="K14" s="47">
        <v>1189</v>
      </c>
      <c r="L14" s="47">
        <v>3028</v>
      </c>
      <c r="M14" s="48">
        <v>86.3169897377423</v>
      </c>
      <c r="N14" s="49">
        <v>480</v>
      </c>
      <c r="O14" s="50">
        <v>2975028524</v>
      </c>
      <c r="P14" s="46">
        <f>J14-O14</f>
        <v>-2975027818</v>
      </c>
    </row>
    <row r="15" spans="1:16" ht="24.75" customHeight="1">
      <c r="A15" s="23" t="s">
        <v>45</v>
      </c>
      <c r="B15" s="24"/>
      <c r="C15" s="11">
        <v>2439044</v>
      </c>
      <c r="D15" s="11">
        <v>706926</v>
      </c>
      <c r="E15" s="11">
        <v>173495</v>
      </c>
      <c r="F15" s="11">
        <v>880421</v>
      </c>
      <c r="G15" s="11">
        <v>38041</v>
      </c>
      <c r="H15" s="43">
        <v>16039</v>
      </c>
      <c r="I15" s="43">
        <v>24850</v>
      </c>
      <c r="J15" s="43">
        <v>26052</v>
      </c>
      <c r="K15" s="43">
        <v>66943</v>
      </c>
      <c r="L15" s="43">
        <v>104985</v>
      </c>
      <c r="M15" s="44">
        <v>11.924408890746587</v>
      </c>
      <c r="N15" s="42">
        <v>775436</v>
      </c>
      <c r="O15" s="25" t="e">
        <f>SUM(O16,O17,O18,O19,#REF!)</f>
        <v>#REF!</v>
      </c>
      <c r="P15" s="26">
        <f>SUM(P16:P19)</f>
        <v>-16460521177</v>
      </c>
    </row>
    <row r="16" spans="1:16" ht="24.75" customHeight="1">
      <c r="A16" s="17"/>
      <c r="B16" s="18" t="s">
        <v>46</v>
      </c>
      <c r="C16" s="47">
        <v>8314</v>
      </c>
      <c r="D16" s="47">
        <v>7168</v>
      </c>
      <c r="E16" s="47">
        <v>875</v>
      </c>
      <c r="F16" s="47">
        <v>8043</v>
      </c>
      <c r="G16" s="47">
        <v>2225</v>
      </c>
      <c r="H16" s="47">
        <v>273</v>
      </c>
      <c r="I16" s="47">
        <v>129</v>
      </c>
      <c r="J16" s="47">
        <v>43</v>
      </c>
      <c r="K16" s="47">
        <v>446</v>
      </c>
      <c r="L16" s="47">
        <v>2671</v>
      </c>
      <c r="M16" s="48">
        <v>33.20900161631232</v>
      </c>
      <c r="N16" s="49">
        <v>5372</v>
      </c>
      <c r="O16" s="51">
        <v>86892382</v>
      </c>
      <c r="P16" s="46">
        <f>J16-O16</f>
        <v>-86892339</v>
      </c>
    </row>
    <row r="17" spans="1:16" ht="24.75" customHeight="1">
      <c r="A17" s="17"/>
      <c r="B17" s="18" t="s">
        <v>47</v>
      </c>
      <c r="C17" s="47">
        <v>335172</v>
      </c>
      <c r="D17" s="47">
        <v>153994</v>
      </c>
      <c r="E17" s="47">
        <v>36912</v>
      </c>
      <c r="F17" s="47">
        <v>190906</v>
      </c>
      <c r="G17" s="47">
        <v>13724</v>
      </c>
      <c r="H17" s="47">
        <v>12375</v>
      </c>
      <c r="I17" s="47">
        <v>8300</v>
      </c>
      <c r="J17" s="47">
        <v>2441</v>
      </c>
      <c r="K17" s="47">
        <v>23117</v>
      </c>
      <c r="L17" s="47">
        <v>36841</v>
      </c>
      <c r="M17" s="48">
        <v>19.297979110137973</v>
      </c>
      <c r="N17" s="49">
        <v>154065</v>
      </c>
      <c r="O17" s="51">
        <v>1347951237</v>
      </c>
      <c r="P17" s="46">
        <f>J17-O17</f>
        <v>-1347948796</v>
      </c>
    </row>
    <row r="18" spans="1:16" ht="24.75" customHeight="1">
      <c r="A18" s="17"/>
      <c r="B18" s="18" t="s">
        <v>48</v>
      </c>
      <c r="C18" s="47">
        <v>1199084</v>
      </c>
      <c r="D18" s="47">
        <v>257174</v>
      </c>
      <c r="E18" s="47">
        <v>135708</v>
      </c>
      <c r="F18" s="47">
        <v>392882</v>
      </c>
      <c r="G18" s="47">
        <v>22092</v>
      </c>
      <c r="H18" s="47">
        <v>3391</v>
      </c>
      <c r="I18" s="47">
        <v>16420</v>
      </c>
      <c r="J18" s="47">
        <v>20408</v>
      </c>
      <c r="K18" s="47">
        <v>40219</v>
      </c>
      <c r="L18" s="47">
        <v>62311</v>
      </c>
      <c r="M18" s="48">
        <v>15.859978314099399</v>
      </c>
      <c r="N18" s="49">
        <v>330571</v>
      </c>
      <c r="O18" s="51">
        <v>8966500146</v>
      </c>
      <c r="P18" s="46">
        <f>J18-O18</f>
        <v>-8966479738</v>
      </c>
    </row>
    <row r="19" spans="1:16" ht="24.75" customHeight="1">
      <c r="A19" s="17"/>
      <c r="B19" s="18" t="s">
        <v>49</v>
      </c>
      <c r="C19" s="47">
        <v>896474</v>
      </c>
      <c r="D19" s="47">
        <v>288590</v>
      </c>
      <c r="E19" s="47">
        <v>0</v>
      </c>
      <c r="F19" s="47">
        <v>288590</v>
      </c>
      <c r="G19" s="47">
        <v>0</v>
      </c>
      <c r="H19" s="47">
        <v>0</v>
      </c>
      <c r="I19" s="47">
        <v>0</v>
      </c>
      <c r="J19" s="47">
        <v>3159</v>
      </c>
      <c r="K19" s="47">
        <v>3159</v>
      </c>
      <c r="L19" s="47">
        <v>3159</v>
      </c>
      <c r="M19" s="48">
        <v>1.094632523649468</v>
      </c>
      <c r="N19" s="49">
        <v>285431</v>
      </c>
      <c r="O19" s="51">
        <v>6059203463</v>
      </c>
      <c r="P19" s="46">
        <f>J19-O19</f>
        <v>-6059200304</v>
      </c>
    </row>
    <row r="20" spans="1:16" ht="24.75" customHeight="1">
      <c r="A20" s="55" t="s">
        <v>55</v>
      </c>
      <c r="B20" s="55"/>
      <c r="C20" s="11">
        <v>688400</v>
      </c>
      <c r="D20" s="11">
        <v>62044</v>
      </c>
      <c r="E20" s="11">
        <v>222001</v>
      </c>
      <c r="F20" s="11">
        <v>284045</v>
      </c>
      <c r="G20" s="11">
        <v>62044</v>
      </c>
      <c r="H20" s="43">
        <v>64287</v>
      </c>
      <c r="I20" s="43">
        <v>46553</v>
      </c>
      <c r="J20" s="43">
        <v>57589</v>
      </c>
      <c r="K20" s="43">
        <v>168429</v>
      </c>
      <c r="L20" s="43">
        <v>230473</v>
      </c>
      <c r="M20" s="44">
        <v>81.13960816067876</v>
      </c>
      <c r="N20" s="42">
        <v>53572</v>
      </c>
      <c r="O20" s="28">
        <f>SUM(O21:O21)</f>
        <v>8474890910</v>
      </c>
      <c r="P20" s="29" t="e">
        <f>SUM(#REF!)</f>
        <v>#REF!</v>
      </c>
    </row>
    <row r="21" spans="1:18" ht="24.75" customHeight="1">
      <c r="A21" s="17"/>
      <c r="B21" s="18" t="s">
        <v>56</v>
      </c>
      <c r="C21" s="47">
        <v>688400</v>
      </c>
      <c r="D21" s="47">
        <v>62044</v>
      </c>
      <c r="E21" s="47">
        <v>222001</v>
      </c>
      <c r="F21" s="47">
        <v>284045</v>
      </c>
      <c r="G21" s="47">
        <v>62044</v>
      </c>
      <c r="H21" s="47">
        <v>64287</v>
      </c>
      <c r="I21" s="47">
        <v>46553</v>
      </c>
      <c r="J21" s="47">
        <v>57589</v>
      </c>
      <c r="K21" s="47">
        <v>168429</v>
      </c>
      <c r="L21" s="47">
        <v>230473</v>
      </c>
      <c r="M21" s="48">
        <v>81.13960816067876</v>
      </c>
      <c r="N21" s="49">
        <v>53572</v>
      </c>
      <c r="O21" s="51">
        <v>8474890910</v>
      </c>
      <c r="P21" s="52">
        <f>J21-O21</f>
        <v>-8474833321</v>
      </c>
      <c r="R21" s="31"/>
    </row>
    <row r="22" spans="1:16" ht="24.75" customHeight="1">
      <c r="A22" s="55" t="s">
        <v>74</v>
      </c>
      <c r="B22" s="55"/>
      <c r="C22" s="11">
        <v>12701187</v>
      </c>
      <c r="D22" s="11">
        <v>1806828</v>
      </c>
      <c r="E22" s="11">
        <v>6848633</v>
      </c>
      <c r="F22" s="11">
        <v>8655461</v>
      </c>
      <c r="G22" s="11">
        <v>627657</v>
      </c>
      <c r="H22" s="43">
        <v>232370</v>
      </c>
      <c r="I22" s="43">
        <v>238604</v>
      </c>
      <c r="J22" s="43">
        <v>1009553</v>
      </c>
      <c r="K22" s="43">
        <v>1480528</v>
      </c>
      <c r="L22" s="43">
        <v>2108186</v>
      </c>
      <c r="M22" s="44">
        <v>24.356715373103754</v>
      </c>
      <c r="N22" s="42">
        <v>6547275</v>
      </c>
      <c r="O22" s="28">
        <f>SUM(O23:O33)</f>
        <v>107021471087</v>
      </c>
      <c r="P22" s="29">
        <f>SUM(P23:P33)</f>
        <v>-107020461537</v>
      </c>
    </row>
    <row r="23" spans="1:16" ht="24.75" customHeight="1">
      <c r="A23" s="17"/>
      <c r="B23" s="18" t="s">
        <v>21</v>
      </c>
      <c r="C23" s="47">
        <v>1526</v>
      </c>
      <c r="D23" s="47">
        <v>1526</v>
      </c>
      <c r="E23" s="47">
        <v>0</v>
      </c>
      <c r="F23" s="47">
        <v>1526</v>
      </c>
      <c r="G23" s="47">
        <v>678</v>
      </c>
      <c r="H23" s="47">
        <v>319</v>
      </c>
      <c r="I23" s="47">
        <v>172</v>
      </c>
      <c r="J23" s="47">
        <v>171</v>
      </c>
      <c r="K23" s="47">
        <v>662</v>
      </c>
      <c r="L23" s="47">
        <v>1341</v>
      </c>
      <c r="M23" s="48">
        <v>87.87680209698559</v>
      </c>
      <c r="N23" s="49">
        <v>185</v>
      </c>
      <c r="O23" s="51">
        <v>451698835</v>
      </c>
      <c r="P23" s="46">
        <f aca="true" t="shared" si="0" ref="P23:P33">J23-O23</f>
        <v>-451698664</v>
      </c>
    </row>
    <row r="24" spans="1:18" ht="24.75" customHeight="1">
      <c r="A24" s="17"/>
      <c r="B24" s="18" t="s">
        <v>53</v>
      </c>
      <c r="C24" s="47">
        <v>1086057</v>
      </c>
      <c r="D24" s="47">
        <v>736870</v>
      </c>
      <c r="E24" s="47">
        <v>334292</v>
      </c>
      <c r="F24" s="47">
        <v>1071162</v>
      </c>
      <c r="G24" s="47">
        <v>563224</v>
      </c>
      <c r="H24" s="47">
        <v>147119</v>
      </c>
      <c r="I24" s="47">
        <v>112675</v>
      </c>
      <c r="J24" s="47">
        <v>127506</v>
      </c>
      <c r="K24" s="47">
        <v>387302</v>
      </c>
      <c r="L24" s="47">
        <v>950526</v>
      </c>
      <c r="M24" s="48">
        <v>88.73783797408795</v>
      </c>
      <c r="N24" s="49">
        <v>120636</v>
      </c>
      <c r="O24" s="51">
        <v>2508053465</v>
      </c>
      <c r="P24" s="46">
        <f t="shared" si="0"/>
        <v>-2507925959</v>
      </c>
      <c r="R24" s="31"/>
    </row>
    <row r="25" spans="1:16" ht="24.75" customHeight="1">
      <c r="A25" s="17"/>
      <c r="B25" s="18" t="s">
        <v>63</v>
      </c>
      <c r="C25" s="47">
        <v>81325</v>
      </c>
      <c r="D25" s="47">
        <v>15071</v>
      </c>
      <c r="E25" s="47">
        <v>38401</v>
      </c>
      <c r="F25" s="47">
        <v>53472</v>
      </c>
      <c r="G25" s="47">
        <v>6210</v>
      </c>
      <c r="H25" s="47">
        <v>6198</v>
      </c>
      <c r="I25" s="47">
        <v>477</v>
      </c>
      <c r="J25" s="47">
        <v>1730</v>
      </c>
      <c r="K25" s="47">
        <v>8405</v>
      </c>
      <c r="L25" s="47">
        <v>14616</v>
      </c>
      <c r="M25" s="48">
        <v>27.333931777378815</v>
      </c>
      <c r="N25" s="49">
        <v>38856</v>
      </c>
      <c r="O25" s="51">
        <v>541699980</v>
      </c>
      <c r="P25" s="46">
        <f t="shared" si="0"/>
        <v>-541698250</v>
      </c>
    </row>
    <row r="26" spans="1:16" ht="24.75" customHeight="1">
      <c r="A26" s="17"/>
      <c r="B26" s="18" t="s">
        <v>75</v>
      </c>
      <c r="C26" s="47">
        <v>974</v>
      </c>
      <c r="D26" s="47">
        <v>974</v>
      </c>
      <c r="E26" s="47">
        <v>0</v>
      </c>
      <c r="F26" s="47">
        <v>974</v>
      </c>
      <c r="G26" s="47">
        <v>390</v>
      </c>
      <c r="H26" s="47">
        <v>21</v>
      </c>
      <c r="I26" s="47">
        <v>337</v>
      </c>
      <c r="J26" s="47">
        <v>23</v>
      </c>
      <c r="K26" s="47">
        <v>382</v>
      </c>
      <c r="L26" s="47">
        <v>772</v>
      </c>
      <c r="M26" s="48">
        <v>79.26078028747433</v>
      </c>
      <c r="N26" s="49">
        <v>202</v>
      </c>
      <c r="O26" s="51">
        <v>1294563725</v>
      </c>
      <c r="P26" s="46">
        <f t="shared" si="0"/>
        <v>-1294563702</v>
      </c>
    </row>
    <row r="27" spans="1:16" ht="24.75" customHeight="1">
      <c r="A27" s="17"/>
      <c r="B27" s="18" t="s">
        <v>33</v>
      </c>
      <c r="C27" s="47">
        <v>151918</v>
      </c>
      <c r="D27" s="47">
        <v>3727</v>
      </c>
      <c r="E27" s="47">
        <v>51571</v>
      </c>
      <c r="F27" s="47">
        <v>55298</v>
      </c>
      <c r="G27" s="47">
        <v>1793</v>
      </c>
      <c r="H27" s="47">
        <v>740</v>
      </c>
      <c r="I27" s="47">
        <v>51736</v>
      </c>
      <c r="J27" s="47">
        <v>735</v>
      </c>
      <c r="K27" s="47">
        <v>53212</v>
      </c>
      <c r="L27" s="47">
        <v>55006</v>
      </c>
      <c r="M27" s="48">
        <v>99.47195196932981</v>
      </c>
      <c r="N27" s="49">
        <v>292</v>
      </c>
      <c r="O27" s="51">
        <v>5961258866</v>
      </c>
      <c r="P27" s="46">
        <f t="shared" si="0"/>
        <v>-5961258131</v>
      </c>
    </row>
    <row r="28" spans="1:16" ht="24.75" customHeight="1">
      <c r="A28" s="17"/>
      <c r="B28" s="18" t="s">
        <v>76</v>
      </c>
      <c r="C28" s="47">
        <v>1821270</v>
      </c>
      <c r="D28" s="47">
        <v>13503</v>
      </c>
      <c r="E28" s="47">
        <v>1788181</v>
      </c>
      <c r="F28" s="47">
        <v>1801684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8">
        <v>0</v>
      </c>
      <c r="N28" s="49">
        <v>1801684</v>
      </c>
      <c r="O28" s="51">
        <v>33511171450</v>
      </c>
      <c r="P28" s="46">
        <f t="shared" si="0"/>
        <v>-33511171450</v>
      </c>
    </row>
    <row r="29" spans="1:16" ht="24.75" customHeight="1">
      <c r="A29" s="17"/>
      <c r="B29" s="18" t="s">
        <v>77</v>
      </c>
      <c r="C29" s="47">
        <v>6583911</v>
      </c>
      <c r="D29" s="47">
        <v>314980</v>
      </c>
      <c r="E29" s="47">
        <v>3037005</v>
      </c>
      <c r="F29" s="47">
        <v>3351985</v>
      </c>
      <c r="G29" s="47">
        <v>31710</v>
      </c>
      <c r="H29" s="47">
        <v>70161</v>
      </c>
      <c r="I29" s="47">
        <v>50970</v>
      </c>
      <c r="J29" s="47">
        <v>45798</v>
      </c>
      <c r="K29" s="47">
        <v>166930</v>
      </c>
      <c r="L29" s="47">
        <v>198640</v>
      </c>
      <c r="M29" s="48">
        <v>5.926040838488239</v>
      </c>
      <c r="N29" s="49">
        <v>3153345</v>
      </c>
      <c r="O29" s="51">
        <v>47979478211</v>
      </c>
      <c r="P29" s="46">
        <f t="shared" si="0"/>
        <v>-47979432413</v>
      </c>
    </row>
    <row r="30" spans="1:16" ht="24.75" customHeight="1">
      <c r="A30" s="17"/>
      <c r="B30" s="18" t="s">
        <v>60</v>
      </c>
      <c r="C30" s="47">
        <v>145927</v>
      </c>
      <c r="D30" s="47">
        <v>236</v>
      </c>
      <c r="E30" s="47">
        <v>0</v>
      </c>
      <c r="F30" s="47">
        <v>236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8">
        <v>0</v>
      </c>
      <c r="N30" s="49">
        <v>236</v>
      </c>
      <c r="O30" s="51">
        <v>3968856861</v>
      </c>
      <c r="P30" s="46">
        <f t="shared" si="0"/>
        <v>-3968856861</v>
      </c>
    </row>
    <row r="31" spans="1:16" ht="24.75" customHeight="1">
      <c r="A31" s="17"/>
      <c r="B31" s="18" t="s">
        <v>84</v>
      </c>
      <c r="C31" s="47">
        <v>2504841</v>
      </c>
      <c r="D31" s="47">
        <v>689888</v>
      </c>
      <c r="E31" s="47">
        <v>1518978</v>
      </c>
      <c r="F31" s="47">
        <v>2208866</v>
      </c>
      <c r="G31" s="47">
        <v>0</v>
      </c>
      <c r="H31" s="47">
        <v>0</v>
      </c>
      <c r="I31" s="47">
        <v>0</v>
      </c>
      <c r="J31" s="47">
        <v>826836</v>
      </c>
      <c r="K31" s="47">
        <v>826836</v>
      </c>
      <c r="L31" s="47">
        <v>826836</v>
      </c>
      <c r="M31" s="48">
        <v>37.432601162768584</v>
      </c>
      <c r="N31" s="49">
        <v>1382030</v>
      </c>
      <c r="O31" s="51">
        <v>792173694</v>
      </c>
      <c r="P31" s="46">
        <f t="shared" si="0"/>
        <v>-791346858</v>
      </c>
    </row>
    <row r="32" spans="1:18" ht="24.75" customHeight="1">
      <c r="A32" s="17"/>
      <c r="B32" s="18" t="s">
        <v>85</v>
      </c>
      <c r="C32" s="47">
        <v>29311</v>
      </c>
      <c r="D32" s="47">
        <v>4111</v>
      </c>
      <c r="E32" s="47">
        <v>12980</v>
      </c>
      <c r="F32" s="47">
        <v>17091</v>
      </c>
      <c r="G32" s="47">
        <v>0</v>
      </c>
      <c r="H32" s="47">
        <v>0</v>
      </c>
      <c r="I32" s="47">
        <v>8497</v>
      </c>
      <c r="J32" s="47">
        <v>2428</v>
      </c>
      <c r="K32" s="47">
        <v>10925</v>
      </c>
      <c r="L32" s="47">
        <v>10925</v>
      </c>
      <c r="M32" s="48">
        <v>63.922532326955704</v>
      </c>
      <c r="N32" s="49">
        <v>6166</v>
      </c>
      <c r="O32" s="51">
        <v>9272440000</v>
      </c>
      <c r="P32" s="52">
        <f t="shared" si="0"/>
        <v>-9272437572</v>
      </c>
      <c r="R32" s="31"/>
    </row>
    <row r="33" spans="1:16" ht="24.75" customHeight="1">
      <c r="A33" s="17"/>
      <c r="B33" s="18" t="s">
        <v>56</v>
      </c>
      <c r="C33" s="47">
        <v>294127</v>
      </c>
      <c r="D33" s="47">
        <v>25942</v>
      </c>
      <c r="E33" s="47">
        <v>67225</v>
      </c>
      <c r="F33" s="47">
        <v>93167</v>
      </c>
      <c r="G33" s="47">
        <v>23650</v>
      </c>
      <c r="H33" s="47">
        <v>7812</v>
      </c>
      <c r="I33" s="47">
        <v>13737</v>
      </c>
      <c r="J33" s="47">
        <v>4323</v>
      </c>
      <c r="K33" s="47">
        <v>25872</v>
      </c>
      <c r="L33" s="47">
        <v>49522</v>
      </c>
      <c r="M33" s="48">
        <v>53.15401376023699</v>
      </c>
      <c r="N33" s="49">
        <v>43645</v>
      </c>
      <c r="O33" s="51">
        <v>740076000</v>
      </c>
      <c r="P33" s="52">
        <f t="shared" si="0"/>
        <v>-740071677</v>
      </c>
    </row>
    <row r="34" spans="1:16" ht="24.75" customHeight="1" thickBot="1">
      <c r="A34" s="56" t="s">
        <v>86</v>
      </c>
      <c r="B34" s="56"/>
      <c r="C34" s="11">
        <v>15879891</v>
      </c>
      <c r="D34" s="11">
        <v>2597674</v>
      </c>
      <c r="E34" s="11">
        <v>7255257</v>
      </c>
      <c r="F34" s="11">
        <v>9852931</v>
      </c>
      <c r="G34" s="11">
        <v>746154</v>
      </c>
      <c r="H34" s="43">
        <v>315602</v>
      </c>
      <c r="I34" s="43">
        <v>312453</v>
      </c>
      <c r="J34" s="43">
        <v>1099697</v>
      </c>
      <c r="K34" s="43">
        <v>1727753</v>
      </c>
      <c r="L34" s="43">
        <v>2473908</v>
      </c>
      <c r="M34" s="44">
        <v>25.108345932799082</v>
      </c>
      <c r="N34" s="42">
        <v>7379023</v>
      </c>
      <c r="O34" s="25" t="e">
        <f>#REF!</f>
        <v>#REF!</v>
      </c>
      <c r="P34" s="33" t="e">
        <f>#REF!</f>
        <v>#REF!</v>
      </c>
    </row>
    <row r="35" ht="15" thickTop="1"/>
    <row r="36" ht="14.25">
      <c r="A36" s="53" t="s">
        <v>87</v>
      </c>
    </row>
    <row r="37" ht="14.25">
      <c r="A37" s="53" t="s">
        <v>88</v>
      </c>
    </row>
    <row r="38" ht="14.25">
      <c r="A38" s="53" t="s">
        <v>89</v>
      </c>
    </row>
  </sheetData>
  <sheetProtection/>
  <mergeCells count="18">
    <mergeCell ref="O4:O5"/>
    <mergeCell ref="A2:N2"/>
    <mergeCell ref="A3:B3"/>
    <mergeCell ref="A4:B5"/>
    <mergeCell ref="C4:C5"/>
    <mergeCell ref="D4:D5"/>
    <mergeCell ref="E4:E5"/>
    <mergeCell ref="F4:F5"/>
    <mergeCell ref="P4:P5"/>
    <mergeCell ref="A6:B6"/>
    <mergeCell ref="A20:B20"/>
    <mergeCell ref="A22:B22"/>
    <mergeCell ref="A34:B34"/>
    <mergeCell ref="G4:G5"/>
    <mergeCell ref="H4:K4"/>
    <mergeCell ref="L4:L5"/>
    <mergeCell ref="M4:M5"/>
    <mergeCell ref="N4:N5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2022-07-28T06:17:10Z</dcterms:created>
  <dcterms:modified xsi:type="dcterms:W3CDTF">2022-07-28T06:17:10Z</dcterms:modified>
  <cp:category/>
  <cp:version/>
  <cp:contentType/>
  <cp:contentStatus/>
</cp:coreProperties>
</file>