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508" tabRatio="954" activeTab="0"/>
  </bookViews>
  <sheets>
    <sheet name="【様式】対応表（総括）（別紙１）" sheetId="1" r:id="rId1"/>
    <sheet name="【様式】対応表(個表一般）（別紙２）" sheetId="2" r:id="rId2"/>
    <sheet name="【様式】対応表(交付税特会)（別紙３）" sheetId="3" r:id="rId3"/>
    <sheet name="【様式】対応表(復興特会)（別紙３）" sheetId="4" r:id="rId4"/>
  </sheets>
  <definedNames>
    <definedName name="_xlnm.Print_Area" localSheetId="1">'【様式】対応表(個表一般）（別紙２）'!$B$1:$M$84</definedName>
    <definedName name="_xlnm.Print_Area" localSheetId="2">'【様式】対応表(交付税特会)（別紙３）'!$B$1:$M$21</definedName>
    <definedName name="_xlnm.Print_Area" localSheetId="0">'【様式】対応表（総括）（別紙１）'!$B$1:$Q$32</definedName>
    <definedName name="_xlnm.Print_Area" localSheetId="3">'【様式】対応表(復興特会)（別紙３）'!$B$1:$M$61</definedName>
    <definedName name="_xlnm.Print_Titles" localSheetId="1">'【様式】対応表(個表一般）（別紙２）'!$3:$7</definedName>
    <definedName name="_xlnm.Print_Titles" localSheetId="2">'【様式】対応表(交付税特会)（別紙３）'!$3:$7</definedName>
    <definedName name="_xlnm.Print_Titles" localSheetId="0">'【様式】対応表（総括）（別紙１）'!$3:$7</definedName>
    <definedName name="_xlnm.Print_Titles" localSheetId="3">'【様式】対応表(復興特会)（別紙３）'!$3:$7</definedName>
  </definedNames>
  <calcPr calcMode="manual" fullCalcOnLoad="1"/>
</workbook>
</file>

<file path=xl/sharedStrings.xml><?xml version="1.0" encoding="utf-8"?>
<sst xmlns="http://schemas.openxmlformats.org/spreadsheetml/2006/main" count="379" uniqueCount="76">
  <si>
    <t>（単位：千円）</t>
  </si>
  <si>
    <t>政策評価体系</t>
  </si>
  <si>
    <t>一般会計</t>
  </si>
  <si>
    <t>特別会計</t>
  </si>
  <si>
    <t>備考</t>
  </si>
  <si>
    <t>比較増△減額</t>
  </si>
  <si>
    <t>の内数</t>
  </si>
  <si>
    <t>（注）</t>
  </si>
  <si>
    <t>政策ごとの予算との対応について（個別表）　【一般会計】</t>
  </si>
  <si>
    <t>組織</t>
  </si>
  <si>
    <t>項</t>
  </si>
  <si>
    <t>事項</t>
  </si>
  <si>
    <t>政策ごとの予算との対応について（個別表）　【特別会計】</t>
  </si>
  <si>
    <t>(所管）</t>
  </si>
  <si>
    <t>計</t>
  </si>
  <si>
    <t>政策ごとの予算との対応について（総括表）</t>
  </si>
  <si>
    <t>１．政策評価の対象となる予算及び政策評価の対象外の予算で政策に関連付けられるものを掲記している。</t>
  </si>
  <si>
    <t>２．下段&lt;　&gt;外書きは、複数の政策にまたがる予算 （例：施設整備費等）及び複数の政策にまたがると整理できる予算であり、</t>
  </si>
  <si>
    <t>２．下段&lt;　&gt;外書きは、複数の政策にまたがる予算 （例：施設整備費等）及び複数の政策にまたがると整理できる予算であり、総額の「内数」で掲記し、</t>
  </si>
  <si>
    <t>勘定・組織</t>
  </si>
  <si>
    <r>
      <rPr>
        <sz val="11"/>
        <rFont val="ＭＳ Ｐゴシック"/>
        <family val="3"/>
      </rPr>
      <t>2</t>
    </r>
    <r>
      <rPr>
        <sz val="11"/>
        <rFont val="ＭＳ Ｐゴシック"/>
        <family val="3"/>
      </rPr>
      <t>7</t>
    </r>
    <r>
      <rPr>
        <sz val="11"/>
        <rFont val="ＭＳ Ｐゴシック"/>
        <family val="3"/>
      </rPr>
      <t>年度予算額</t>
    </r>
  </si>
  <si>
    <t>市民生活の安全と平穏の確保</t>
  </si>
  <si>
    <t>犯罪捜査の的確な推進</t>
  </si>
  <si>
    <t>組織犯罪対策の強化</t>
  </si>
  <si>
    <t>安全かつ快適な交通の確保</t>
  </si>
  <si>
    <t>国の公安の維持</t>
  </si>
  <si>
    <t>犯罪被害者等の支援の充実</t>
  </si>
  <si>
    <t>安心できるＩＴ社会の実現</t>
  </si>
  <si>
    <t>警察庁</t>
  </si>
  <si>
    <t>生活安全警察費</t>
  </si>
  <si>
    <t>市民生活の安全と平穏の確保に必要な経費</t>
  </si>
  <si>
    <t>船舶建造費</t>
  </si>
  <si>
    <t>船舶建造に必要な経費</t>
  </si>
  <si>
    <t>科学警察研究所</t>
  </si>
  <si>
    <t>研究・鑑定等に必要な経費</t>
  </si>
  <si>
    <t>警察活動基盤整備費</t>
  </si>
  <si>
    <t>警察活動基盤の整備に必要な経費</t>
  </si>
  <si>
    <t>刑事警察費</t>
  </si>
  <si>
    <t>犯罪捜査の的確な推進に必要な経費</t>
  </si>
  <si>
    <t>組織犯罪対策費</t>
  </si>
  <si>
    <t>組織犯罪対策の強化に必要な経費</t>
  </si>
  <si>
    <t>交通警察費</t>
  </si>
  <si>
    <t>安全かつ快適な交通の確保に必要な経費</t>
  </si>
  <si>
    <t>交通反則者納金財源交通安全対策特別交付金等交付税及び譲与税配付金特別会計へ繰入</t>
  </si>
  <si>
    <t>交通反則者納金財源の交通安全対策特別交付金等に係る交付税及び譲与税配付金特別会計へ繰入れに必要な経費</t>
  </si>
  <si>
    <t>警備警察費</t>
  </si>
  <si>
    <t>国の公安の維持に必要な経費</t>
  </si>
  <si>
    <t>皇宮警察本部</t>
  </si>
  <si>
    <t>護衛・警備に必要な経費</t>
  </si>
  <si>
    <t>犯罪被害給付費</t>
  </si>
  <si>
    <t>犯罪被害給付に必要な経費</t>
  </si>
  <si>
    <t>情報技術犯罪対策費</t>
  </si>
  <si>
    <t>情報技術犯罪対策に必要な経費</t>
  </si>
  <si>
    <t>　　 合計欄において本書きに含めている。</t>
  </si>
  <si>
    <t>交通安全対策特別交付金</t>
  </si>
  <si>
    <t>交通安全対策特別交付金に必要な経費</t>
  </si>
  <si>
    <t>復興庁</t>
  </si>
  <si>
    <t>治安復興政策費</t>
  </si>
  <si>
    <t>治安復興事業費</t>
  </si>
  <si>
    <t>　　 総額の「内数」で掲記し、合計欄において本書きに含めている。</t>
  </si>
  <si>
    <t>安心できるＩＴ社会の実現</t>
  </si>
  <si>
    <t>政策ごとの予算との対応について（個別表）　【東日本大震災復興特別会計】</t>
  </si>
  <si>
    <t>（会計）東日本大震災復興特別会計</t>
  </si>
  <si>
    <t>３．復興庁所管分のうち警察庁関係のみ掲記している。</t>
  </si>
  <si>
    <t>安心できるＩＴ社会の実現</t>
  </si>
  <si>
    <t>内閣府（警察庁）</t>
  </si>
  <si>
    <t xml:space="preserve">    合計欄において本書きに含めている。</t>
  </si>
  <si>
    <t>内閣府、総務省及び財務省</t>
  </si>
  <si>
    <t>（会計）交付税及び譲与税配付金特別会計</t>
  </si>
  <si>
    <t>２．内閣府、総務省及び財務省所管分のうち警察庁関係のみ掲記している。</t>
  </si>
  <si>
    <t>３．東日本大震災復興特別会計については復興庁所管分のうち警察庁関係のみ、交付税及び譲与税配付金特別会計については内閣府、総務省及び</t>
  </si>
  <si>
    <t>　　財務省所管分のうち警察庁関係のみ掲記している。</t>
  </si>
  <si>
    <r>
      <rPr>
        <sz val="11"/>
        <rFont val="ＭＳ Ｐゴシック"/>
        <family val="3"/>
      </rPr>
      <t>2</t>
    </r>
    <r>
      <rPr>
        <sz val="11"/>
        <rFont val="ＭＳ Ｐゴシック"/>
        <family val="3"/>
      </rPr>
      <t>8</t>
    </r>
    <r>
      <rPr>
        <sz val="11"/>
        <rFont val="ＭＳ Ｐゴシック"/>
        <family val="3"/>
      </rPr>
      <t>年度予算額</t>
    </r>
  </si>
  <si>
    <t>３．27年度予算額は、当初予算額である。</t>
  </si>
  <si>
    <t>４．27年度予算額は、当初予算額である。</t>
  </si>
  <si>
    <t>４．27年度予算額は、当初予算額である。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</si>
</sst>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0"/>
    <numFmt numFmtId="183" formatCode="0_);[Red]\(0\)"/>
    <numFmt numFmtId="184" formatCode="0.0%"/>
    <numFmt numFmtId="185" formatCode="#,##0_);[Red]\(#,##0\)"/>
    <numFmt numFmtId="186" formatCode="0;[Red]0"/>
    <numFmt numFmtId="187" formatCode="#,##0_ "/>
    <numFmt numFmtId="188" formatCode="#,##0.0;[Red]\-#,##0.0"/>
    <numFmt numFmtId="189" formatCode="&quot;目標&quot;General"/>
    <numFmt numFmtId="190" formatCode="#,##0.0_ "/>
    <numFmt numFmtId="191" formatCode="0_ "/>
    <numFmt numFmtId="192" formatCode="0.0_ "/>
    <numFmt numFmtId="193" formatCode="0.0_);[Red]\(0.0\)"/>
    <numFmt numFmtId="194" formatCode="&quot;p. &quot;###"/>
    <numFmt numFmtId="195" formatCode="#,###&quot;両&quot;"/>
    <numFmt numFmtId="196" formatCode="#,###&quot;ha&quot;"/>
    <numFmt numFmtId="197" formatCode="#&quot;件&quot;"/>
    <numFmt numFmtId="198" formatCode="&quot;’&quot;#&quot;’&quot;&quot;件&quot;"/>
    <numFmt numFmtId="199" formatCode="General&quot;km'&quot;"/>
    <numFmt numFmtId="200" formatCode="########&quot;km'&quot;"/>
    <numFmt numFmtId="201" formatCode="#,##0;&quot;△ &quot;#,##0"/>
    <numFmt numFmtId="202" formatCode="#,##0;&quot;△&quot;#,##0"/>
    <numFmt numFmtId="203" formatCode="0.00_ "/>
    <numFmt numFmtId="204" formatCode="#,##0;[Red]&quot;△&quot;#,##0"/>
    <numFmt numFmtId="205" formatCode="[&lt;=999]000;[&lt;=99999]000\-00;000\-0000"/>
    <numFmt numFmtId="206" formatCode="0.E+00"/>
    <numFmt numFmtId="207" formatCode="#,##0;[Red]#,##0"/>
    <numFmt numFmtId="208" formatCode="#,##0.000;[Red]\-#,##0.000"/>
    <numFmt numFmtId="209" formatCode="#,##0.0000;[Red]\-#,##0.0000"/>
    <numFmt numFmtId="210" formatCode="0.000_ "/>
    <numFmt numFmtId="211" formatCode="0.0000_ "/>
    <numFmt numFmtId="212" formatCode="0.00000_ "/>
    <numFmt numFmtId="213" formatCode="#,##0.0_ ;[Red]\-#,##0.0\ "/>
    <numFmt numFmtId="214" formatCode="#,##0_);\(#,##0\)"/>
    <numFmt numFmtId="215" formatCode="#,##0.0;&quot;△ &quot;#,##0.0"/>
    <numFmt numFmtId="216" formatCode="#,##0_ ;[Red]\-#,##0\ "/>
    <numFmt numFmtId="217" formatCode="#,##0;&quot;▲ &quot;#,##0"/>
    <numFmt numFmtId="218" formatCode="#,##0;&quot;▲&quot;#,##0"/>
    <numFmt numFmtId="219" formatCode="#,##0.00;[Red]&quot;△&quot;#,##0.00"/>
    <numFmt numFmtId="220" formatCode="00"/>
    <numFmt numFmtId="221" formatCode="\(#,##0\)"/>
    <numFmt numFmtId="222" formatCode="&quot;(&quot;#,##0&quot;)&quot;"/>
    <numFmt numFmtId="223" formatCode="_ * #,##0.0_ ;_ * \-#,##0.0_ ;_ * &quot;-&quot;?_ ;_ @_ "/>
    <numFmt numFmtId="224" formatCode="0_ ;[Red]\-0\ "/>
    <numFmt numFmtId="225" formatCode="\$#,##0_);[Red]\(&quot;△&quot;#,##0\)"/>
    <numFmt numFmtId="226" formatCode="&quot;〈&quot;#,##0&quot;〉&quot;"/>
    <numFmt numFmtId="227" formatCode="\$#,##0_〉;[Red]&quot;〈&quot;&quot;△&quot;#,##0&quot;〉&quot;"/>
    <numFmt numFmtId="228" formatCode="&quot;〈&quot;#,##0&quot;〉&quot;;[Red]&quot;〈&quot;&quot;△&quot;#,##0&quot;〉&quot;"/>
    <numFmt numFmtId="229" formatCode="&quot;（&quot;#,##0&quot;)&quot;;[Red]&quot;(&quot;&quot;△&quot;#,##0&quot;)&quot;"/>
    <numFmt numFmtId="230" formatCode="&quot;&quot;#,##0&quot;&quot;;[Red]&quot;&quot;&quot;△&quot;#,##0&quot;&quot;"/>
    <numFmt numFmtId="231" formatCode="&quot;〈&quot;#,##0&quot;〉&quot;;[Black]&quot;〈&quot;&quot;△&quot;#,##0&quot;〉&quot;"/>
    <numFmt numFmtId="232" formatCode="[$-411]yyyy&quot;年&quot;m&quot;月&quot;d&quot;日&quot;\ dddd"/>
    <numFmt numFmtId="233" formatCode="[&lt;=999]000;[&lt;=9999]000\-00;000\-0000"/>
    <numFmt numFmtId="234" formatCode="0\ "/>
    <numFmt numFmtId="235" formatCode="#,##0\ "/>
    <numFmt numFmtId="236" formatCode="#,##0.000;[Red]&quot;△&quot;#,##0.000"/>
    <numFmt numFmtId="237" formatCode="#,##0.0;[Red]&quot;△&quot;#,##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24"/>
      <name val="ＭＳ Ｐゴシック"/>
      <family val="3"/>
    </font>
    <font>
      <b/>
      <i/>
      <sz val="11"/>
      <name val="ＭＳ Ｐゴシック"/>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style="thin"/>
      <right style="thin"/>
      <top style="thin"/>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thin"/>
      <top style="hair"/>
      <bottom>
        <color indexed="63"/>
      </bottom>
    </border>
    <border>
      <left>
        <color indexed="63"/>
      </left>
      <right style="thin"/>
      <top style="double"/>
      <bottom style="double"/>
    </border>
    <border>
      <left style="thin"/>
      <right>
        <color indexed="63"/>
      </right>
      <top style="double"/>
      <bottom style="double"/>
    </border>
    <border>
      <left style="thin"/>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52">
    <xf numFmtId="0" fontId="0" fillId="0" borderId="0" xfId="0" applyAlignment="1">
      <alignment vertical="center"/>
    </xf>
    <xf numFmtId="0" fontId="4" fillId="0" borderId="0" xfId="0" applyFont="1" applyAlignment="1">
      <alignment vertical="center"/>
    </xf>
    <xf numFmtId="38" fontId="0" fillId="0" borderId="0" xfId="49" applyAlignment="1">
      <alignment horizontal="right" vertical="center"/>
    </xf>
    <xf numFmtId="226" fontId="5" fillId="0" borderId="10" xfId="49" applyNumberFormat="1" applyFont="1" applyBorder="1" applyAlignment="1">
      <alignment horizontal="right" vertical="center"/>
    </xf>
    <xf numFmtId="38" fontId="5" fillId="0" borderId="11" xfId="49" applyFont="1" applyBorder="1" applyAlignment="1">
      <alignment horizontal="righ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38" fontId="0" fillId="0" borderId="0" xfId="0" applyNumberFormat="1" applyAlignment="1">
      <alignment vertical="center"/>
    </xf>
    <xf numFmtId="0" fontId="0" fillId="0" borderId="15" xfId="0" applyBorder="1" applyAlignment="1">
      <alignment horizontal="center" vertical="center"/>
    </xf>
    <xf numFmtId="38" fontId="0" fillId="0" borderId="10" xfId="49" applyFont="1" applyBorder="1" applyAlignment="1">
      <alignment horizontal="right" vertical="center"/>
    </xf>
    <xf numFmtId="221" fontId="0" fillId="0" borderId="0" xfId="0" applyNumberFormat="1" applyAlignment="1">
      <alignment vertical="center"/>
    </xf>
    <xf numFmtId="38" fontId="0" fillId="0" borderId="11" xfId="49" applyFont="1"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230" fontId="5" fillId="0" borderId="18" xfId="0" applyNumberFormat="1" applyFont="1" applyBorder="1" applyAlignment="1">
      <alignment vertical="center" wrapText="1"/>
    </xf>
    <xf numFmtId="226" fontId="0" fillId="0" borderId="10" xfId="49" applyNumberFormat="1" applyFont="1"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226" fontId="5" fillId="0" borderId="10" xfId="49" applyNumberFormat="1" applyFont="1" applyFill="1" applyBorder="1" applyAlignment="1">
      <alignment horizontal="right" vertical="center"/>
    </xf>
    <xf numFmtId="226" fontId="0" fillId="0" borderId="11" xfId="49" applyNumberFormat="1" applyFont="1"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38" fontId="0" fillId="0" borderId="22" xfId="49" applyBorder="1" applyAlignment="1">
      <alignment horizontal="right" vertical="center"/>
    </xf>
    <xf numFmtId="229" fontId="0" fillId="0" borderId="0" xfId="0" applyNumberFormat="1" applyAlignment="1">
      <alignment vertical="center"/>
    </xf>
    <xf numFmtId="0" fontId="6" fillId="0" borderId="0" xfId="0" applyFont="1" applyAlignment="1">
      <alignment vertical="center"/>
    </xf>
    <xf numFmtId="0" fontId="6" fillId="0" borderId="0" xfId="0" applyFont="1" applyAlignment="1">
      <alignment horizontal="right" vertical="center"/>
    </xf>
    <xf numFmtId="228" fontId="0" fillId="0" borderId="23" xfId="0" applyNumberFormat="1" applyBorder="1" applyAlignment="1">
      <alignment vertical="center" wrapText="1"/>
    </xf>
    <xf numFmtId="230" fontId="0" fillId="0" borderId="24" xfId="0" applyNumberFormat="1" applyBorder="1" applyAlignment="1">
      <alignment vertical="center" wrapText="1"/>
    </xf>
    <xf numFmtId="0" fontId="0" fillId="0" borderId="25" xfId="0" applyBorder="1" applyAlignment="1">
      <alignment vertical="center"/>
    </xf>
    <xf numFmtId="229" fontId="5" fillId="0" borderId="26" xfId="0" applyNumberFormat="1" applyFont="1" applyBorder="1" applyAlignment="1">
      <alignment vertical="center" wrapText="1"/>
    </xf>
    <xf numFmtId="230" fontId="5" fillId="0" borderId="27" xfId="0" applyNumberFormat="1" applyFont="1" applyBorder="1" applyAlignment="1">
      <alignment vertical="center" wrapText="1"/>
    </xf>
    <xf numFmtId="230" fontId="0" fillId="0" borderId="26" xfId="0" applyNumberFormat="1" applyBorder="1" applyAlignment="1">
      <alignment vertical="center" wrapText="1"/>
    </xf>
    <xf numFmtId="230" fontId="5" fillId="0" borderId="26" xfId="0" applyNumberFormat="1" applyFont="1" applyBorder="1" applyAlignment="1">
      <alignment vertical="center" wrapText="1"/>
    </xf>
    <xf numFmtId="230" fontId="5" fillId="0" borderId="28" xfId="0" applyNumberFormat="1" applyFont="1" applyBorder="1" applyAlignment="1">
      <alignment vertical="center"/>
    </xf>
    <xf numFmtId="38" fontId="5" fillId="0" borderId="29" xfId="49" applyFont="1" applyBorder="1" applyAlignment="1">
      <alignment horizontal="right" vertical="center"/>
    </xf>
    <xf numFmtId="230" fontId="5" fillId="0" borderId="30" xfId="0" applyNumberFormat="1" applyFont="1" applyBorder="1" applyAlignment="1">
      <alignment vertical="center"/>
    </xf>
    <xf numFmtId="228" fontId="5" fillId="0" borderId="31" xfId="49" applyNumberFormat="1" applyFont="1" applyBorder="1" applyAlignment="1">
      <alignment horizontal="right" vertical="center"/>
    </xf>
    <xf numFmtId="228" fontId="5" fillId="0" borderId="31" xfId="49" applyNumberFormat="1" applyFont="1" applyFill="1" applyBorder="1" applyAlignment="1">
      <alignment horizontal="right" vertical="center"/>
    </xf>
    <xf numFmtId="226" fontId="5" fillId="0" borderId="32" xfId="49" applyNumberFormat="1" applyFont="1" applyBorder="1" applyAlignment="1">
      <alignment horizontal="right" vertical="center"/>
    </xf>
    <xf numFmtId="230" fontId="5" fillId="0" borderId="33" xfId="61" applyNumberFormat="1" applyFont="1" applyBorder="1" applyAlignment="1">
      <alignment vertical="top" wrapText="1"/>
      <protection/>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230" fontId="5" fillId="0" borderId="36" xfId="0" applyNumberFormat="1" applyFont="1" applyBorder="1" applyAlignment="1">
      <alignment vertical="center"/>
    </xf>
    <xf numFmtId="38" fontId="5" fillId="0" borderId="36" xfId="49" applyFont="1" applyBorder="1" applyAlignment="1">
      <alignment horizontal="right" vertical="center"/>
    </xf>
    <xf numFmtId="0" fontId="0" fillId="0" borderId="35" xfId="0" applyBorder="1" applyAlignment="1">
      <alignment vertical="center"/>
    </xf>
    <xf numFmtId="0" fontId="0" fillId="0" borderId="36" xfId="0" applyBorder="1" applyAlignment="1">
      <alignment vertical="center"/>
    </xf>
    <xf numFmtId="38" fontId="0" fillId="0" borderId="36" xfId="49" applyBorder="1" applyAlignment="1">
      <alignment horizontal="right" vertical="center"/>
    </xf>
    <xf numFmtId="0" fontId="0" fillId="0" borderId="37" xfId="0" applyBorder="1" applyAlignment="1">
      <alignment vertical="center"/>
    </xf>
    <xf numFmtId="226" fontId="5" fillId="0" borderId="38" xfId="0" applyNumberFormat="1" applyFont="1" applyBorder="1" applyAlignment="1">
      <alignment vertical="center" wrapText="1"/>
    </xf>
    <xf numFmtId="201" fontId="5" fillId="0" borderId="27" xfId="0" applyNumberFormat="1" applyFont="1" applyBorder="1" applyAlignment="1">
      <alignment vertical="center" wrapText="1"/>
    </xf>
    <xf numFmtId="201" fontId="5" fillId="0" borderId="39" xfId="0" applyNumberFormat="1" applyFont="1" applyBorder="1" applyAlignment="1">
      <alignment vertical="center" wrapText="1"/>
    </xf>
    <xf numFmtId="226" fontId="0" fillId="0" borderId="38" xfId="0" applyNumberFormat="1" applyBorder="1" applyAlignment="1">
      <alignment vertical="center" wrapText="1"/>
    </xf>
    <xf numFmtId="201" fontId="5" fillId="0" borderId="23" xfId="0" applyNumberFormat="1" applyFont="1" applyBorder="1" applyAlignment="1">
      <alignment vertical="center" wrapText="1"/>
    </xf>
    <xf numFmtId="226" fontId="5" fillId="0" borderId="24" xfId="0" applyNumberFormat="1" applyFont="1" applyBorder="1" applyAlignment="1">
      <alignment vertical="center" wrapText="1"/>
    </xf>
    <xf numFmtId="201" fontId="5" fillId="0" borderId="40" xfId="0" applyNumberFormat="1" applyFont="1" applyBorder="1" applyAlignment="1">
      <alignment vertical="center" wrapText="1"/>
    </xf>
    <xf numFmtId="201" fontId="0" fillId="0" borderId="40" xfId="0" applyNumberFormat="1" applyBorder="1" applyAlignment="1">
      <alignment vertical="center" wrapText="1"/>
    </xf>
    <xf numFmtId="201" fontId="5" fillId="0" borderId="33" xfId="61" applyNumberFormat="1" applyFont="1" applyBorder="1" applyAlignment="1">
      <alignment vertical="top" wrapText="1"/>
      <protection/>
    </xf>
    <xf numFmtId="230" fontId="5" fillId="0" borderId="39" xfId="0" applyNumberFormat="1" applyFont="1" applyBorder="1" applyAlignment="1">
      <alignment vertical="center" wrapText="1"/>
    </xf>
    <xf numFmtId="201" fontId="0" fillId="0" borderId="23" xfId="0" applyNumberFormat="1" applyBorder="1" applyAlignment="1">
      <alignment vertical="center" wrapText="1"/>
    </xf>
    <xf numFmtId="226" fontId="0" fillId="0" borderId="24" xfId="0" applyNumberFormat="1" applyBorder="1" applyAlignment="1">
      <alignment vertical="center" wrapText="1"/>
    </xf>
    <xf numFmtId="38" fontId="5" fillId="0" borderId="37" xfId="49" applyFont="1" applyBorder="1" applyAlignment="1">
      <alignment horizontal="right" vertical="center"/>
    </xf>
    <xf numFmtId="38" fontId="0" fillId="0" borderId="41" xfId="49" applyBorder="1" applyAlignment="1">
      <alignment horizontal="right" vertical="center"/>
    </xf>
    <xf numFmtId="0" fontId="7" fillId="0" borderId="0" xfId="0" applyFont="1" applyAlignment="1">
      <alignment vertical="center"/>
    </xf>
    <xf numFmtId="228" fontId="0" fillId="0" borderId="24" xfId="0" applyNumberFormat="1" applyBorder="1" applyAlignment="1">
      <alignment vertical="center" wrapText="1"/>
    </xf>
    <xf numFmtId="38" fontId="0" fillId="0" borderId="11" xfId="49" applyFont="1" applyBorder="1" applyAlignment="1">
      <alignment horizontal="right" vertical="center"/>
    </xf>
    <xf numFmtId="0" fontId="0" fillId="0" borderId="17" xfId="0" applyBorder="1" applyAlignment="1">
      <alignment vertical="center" wrapText="1"/>
    </xf>
    <xf numFmtId="0" fontId="0" fillId="0" borderId="13" xfId="0" applyBorder="1" applyAlignment="1">
      <alignment vertical="center" wrapText="1"/>
    </xf>
    <xf numFmtId="228" fontId="5" fillId="0" borderId="38" xfId="0" applyNumberFormat="1" applyFont="1" applyBorder="1" applyAlignment="1">
      <alignment vertical="center" wrapText="1"/>
    </xf>
    <xf numFmtId="230" fontId="0" fillId="0" borderId="23" xfId="0" applyNumberFormat="1" applyBorder="1" applyAlignment="1">
      <alignment vertical="center" wrapText="1"/>
    </xf>
    <xf numFmtId="228" fontId="0" fillId="0" borderId="38" xfId="0" applyNumberFormat="1" applyBorder="1" applyAlignment="1">
      <alignment vertical="center" wrapText="1"/>
    </xf>
    <xf numFmtId="38" fontId="0" fillId="0" borderId="11" xfId="49" applyFont="1" applyFill="1" applyBorder="1" applyAlignment="1">
      <alignment horizontal="right" vertical="center"/>
    </xf>
    <xf numFmtId="0" fontId="0" fillId="0" borderId="13" xfId="0" applyFont="1" applyBorder="1" applyAlignment="1">
      <alignment vertical="center"/>
    </xf>
    <xf numFmtId="204" fontId="5" fillId="0" borderId="40" xfId="0" applyNumberFormat="1" applyFont="1" applyBorder="1" applyAlignment="1">
      <alignment vertical="center" wrapText="1"/>
    </xf>
    <xf numFmtId="230" fontId="0" fillId="0" borderId="40" xfId="0" applyNumberFormat="1" applyBorder="1" applyAlignment="1">
      <alignment vertical="center" wrapText="1"/>
    </xf>
    <xf numFmtId="204" fontId="0" fillId="0" borderId="40" xfId="0" applyNumberFormat="1" applyBorder="1" applyAlignment="1">
      <alignment vertical="center" wrapText="1"/>
    </xf>
    <xf numFmtId="0" fontId="0" fillId="0" borderId="42" xfId="0" applyFont="1" applyBorder="1" applyAlignment="1">
      <alignment vertical="center"/>
    </xf>
    <xf numFmtId="204" fontId="5" fillId="0" borderId="33" xfId="61" applyNumberFormat="1" applyFont="1" applyBorder="1" applyAlignment="1">
      <alignment vertical="top" wrapText="1"/>
      <protection/>
    </xf>
    <xf numFmtId="230" fontId="5" fillId="0" borderId="40" xfId="0" applyNumberFormat="1" applyFont="1" applyBorder="1" applyAlignment="1">
      <alignment vertical="center" wrapText="1"/>
    </xf>
    <xf numFmtId="201" fontId="43" fillId="0" borderId="39" xfId="0" applyNumberFormat="1" applyFont="1" applyBorder="1" applyAlignment="1">
      <alignment vertical="center" wrapText="1"/>
    </xf>
    <xf numFmtId="0" fontId="0" fillId="0" borderId="43" xfId="0" applyFill="1" applyBorder="1" applyAlignment="1">
      <alignment vertical="center"/>
    </xf>
    <xf numFmtId="0" fontId="0" fillId="0" borderId="16"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3" xfId="0" applyFont="1" applyFill="1" applyBorder="1" applyAlignment="1">
      <alignment vertical="center"/>
    </xf>
    <xf numFmtId="0" fontId="0" fillId="0" borderId="16" xfId="0" applyFill="1" applyBorder="1" applyAlignment="1">
      <alignment vertical="center" wrapText="1"/>
    </xf>
    <xf numFmtId="0" fontId="0" fillId="0" borderId="0" xfId="0" applyFill="1" applyBorder="1" applyAlignment="1">
      <alignment vertical="center" wrapText="1"/>
    </xf>
    <xf numFmtId="201" fontId="5" fillId="0" borderId="39" xfId="0" applyNumberFormat="1" applyFont="1" applyFill="1" applyBorder="1" applyAlignment="1">
      <alignment vertical="center" wrapText="1"/>
    </xf>
    <xf numFmtId="230" fontId="5" fillId="0" borderId="28" xfId="0" applyNumberFormat="1" applyFont="1" applyFill="1" applyBorder="1" applyAlignment="1">
      <alignment vertical="center"/>
    </xf>
    <xf numFmtId="38" fontId="5" fillId="0" borderId="29" xfId="49" applyFont="1" applyFill="1" applyBorder="1" applyAlignment="1">
      <alignment horizontal="right" vertical="center"/>
    </xf>
    <xf numFmtId="226" fontId="5" fillId="0" borderId="24" xfId="0" applyNumberFormat="1" applyFont="1" applyFill="1" applyBorder="1" applyAlignment="1">
      <alignment vertical="center" wrapText="1"/>
    </xf>
    <xf numFmtId="38" fontId="5" fillId="0" borderId="11" xfId="49" applyFont="1" applyFill="1" applyBorder="1" applyAlignment="1">
      <alignment horizontal="right" vertical="center"/>
    </xf>
    <xf numFmtId="226" fontId="5" fillId="0" borderId="38" xfId="0" applyNumberFormat="1" applyFont="1" applyFill="1" applyBorder="1" applyAlignment="1">
      <alignment vertical="center" wrapText="1"/>
    </xf>
    <xf numFmtId="226" fontId="0" fillId="0" borderId="24" xfId="0" applyNumberFormat="1" applyFill="1" applyBorder="1" applyAlignment="1">
      <alignment vertical="center" wrapText="1"/>
    </xf>
    <xf numFmtId="226" fontId="0" fillId="0" borderId="11" xfId="49" applyNumberFormat="1" applyFont="1" applyFill="1" applyBorder="1" applyAlignment="1">
      <alignment horizontal="right" vertical="center"/>
    </xf>
    <xf numFmtId="226" fontId="0" fillId="0" borderId="38" xfId="0" applyNumberFormat="1" applyFill="1" applyBorder="1" applyAlignment="1">
      <alignment vertical="center" wrapText="1"/>
    </xf>
    <xf numFmtId="201" fontId="5" fillId="0" borderId="23" xfId="0" applyNumberFormat="1" applyFont="1" applyFill="1" applyBorder="1" applyAlignment="1">
      <alignment vertical="center" wrapText="1"/>
    </xf>
    <xf numFmtId="204" fontId="5" fillId="0" borderId="40" xfId="0" applyNumberFormat="1" applyFont="1" applyFill="1" applyBorder="1" applyAlignment="1">
      <alignment vertical="center" wrapText="1"/>
    </xf>
    <xf numFmtId="201" fontId="0" fillId="0" borderId="23" xfId="0" applyNumberFormat="1" applyFill="1" applyBorder="1" applyAlignment="1">
      <alignment vertical="center" wrapText="1"/>
    </xf>
    <xf numFmtId="38" fontId="0" fillId="0" borderId="10" xfId="49" applyFont="1" applyFill="1" applyBorder="1" applyAlignment="1">
      <alignment horizontal="right" vertical="center"/>
    </xf>
    <xf numFmtId="204" fontId="0" fillId="0" borderId="40" xfId="0" applyNumberFormat="1" applyFill="1" applyBorder="1" applyAlignment="1">
      <alignment vertical="center" wrapText="1"/>
    </xf>
    <xf numFmtId="230" fontId="5" fillId="0" borderId="36" xfId="0" applyNumberFormat="1" applyFont="1" applyFill="1" applyBorder="1" applyAlignment="1">
      <alignment vertical="center"/>
    </xf>
    <xf numFmtId="38" fontId="5" fillId="0" borderId="36" xfId="49" applyFont="1" applyFill="1" applyBorder="1" applyAlignment="1">
      <alignment horizontal="right" vertical="center"/>
    </xf>
    <xf numFmtId="230" fontId="5" fillId="0" borderId="33" xfId="61" applyNumberFormat="1" applyFont="1" applyFill="1" applyBorder="1" applyAlignment="1">
      <alignment vertical="top" wrapText="1"/>
      <protection/>
    </xf>
    <xf numFmtId="226" fontId="5" fillId="0" borderId="32" xfId="49" applyNumberFormat="1" applyFont="1" applyFill="1" applyBorder="1" applyAlignment="1">
      <alignment horizontal="right" vertical="center"/>
    </xf>
    <xf numFmtId="204" fontId="5" fillId="0" borderId="33" xfId="61" applyNumberFormat="1" applyFont="1" applyFill="1" applyBorder="1" applyAlignment="1">
      <alignment vertical="top" wrapText="1"/>
      <protection/>
    </xf>
    <xf numFmtId="201" fontId="5" fillId="0" borderId="27" xfId="0" applyNumberFormat="1" applyFont="1" applyFill="1" applyBorder="1" applyAlignment="1">
      <alignment vertical="center" wrapText="1"/>
    </xf>
    <xf numFmtId="228" fontId="5" fillId="0" borderId="38" xfId="0" applyNumberFormat="1" applyFont="1" applyFill="1" applyBorder="1" applyAlignment="1">
      <alignment vertical="center" wrapText="1"/>
    </xf>
    <xf numFmtId="0" fontId="0" fillId="0" borderId="36" xfId="0" applyFill="1" applyBorder="1" applyAlignment="1">
      <alignment vertical="center"/>
    </xf>
    <xf numFmtId="38" fontId="0" fillId="0" borderId="36" xfId="49" applyFill="1" applyBorder="1" applyAlignment="1">
      <alignment horizontal="right" vertical="center"/>
    </xf>
    <xf numFmtId="230" fontId="5" fillId="0" borderId="27" xfId="0" applyNumberFormat="1" applyFont="1" applyFill="1" applyBorder="1" applyAlignment="1">
      <alignment vertical="center" wrapText="1"/>
    </xf>
    <xf numFmtId="38" fontId="0" fillId="0" borderId="21" xfId="49" applyFont="1" applyBorder="1" applyAlignment="1">
      <alignment horizontal="center" vertical="center"/>
    </xf>
    <xf numFmtId="38" fontId="0" fillId="0" borderId="41" xfId="49" applyFont="1" applyBorder="1" applyAlignment="1">
      <alignment horizontal="center" vertical="center"/>
    </xf>
    <xf numFmtId="38" fontId="0" fillId="0" borderId="21" xfId="49" applyFont="1"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left" vertical="top"/>
    </xf>
    <xf numFmtId="0" fontId="0" fillId="0" borderId="45" xfId="0" applyBorder="1" applyAlignment="1">
      <alignment horizontal="left" vertical="top"/>
    </xf>
    <xf numFmtId="0" fontId="0" fillId="0" borderId="42" xfId="0" applyBorder="1" applyAlignment="1">
      <alignment horizontal="left" vertical="top"/>
    </xf>
    <xf numFmtId="0" fontId="0" fillId="0" borderId="25" xfId="0" applyBorder="1" applyAlignment="1">
      <alignment horizontal="left" vertical="center"/>
    </xf>
    <xf numFmtId="0" fontId="0" fillId="0" borderId="42" xfId="0" applyBorder="1" applyAlignment="1">
      <alignment horizontal="left" vertical="center"/>
    </xf>
    <xf numFmtId="38" fontId="0" fillId="0" borderId="43" xfId="49" applyFont="1" applyBorder="1" applyAlignment="1">
      <alignment horizontal="center" vertical="center"/>
    </xf>
    <xf numFmtId="38" fontId="0" fillId="0" borderId="17" xfId="49" applyFont="1" applyBorder="1" applyAlignment="1">
      <alignment horizontal="center" vertical="center"/>
    </xf>
    <xf numFmtId="38" fontId="0" fillId="0" borderId="19" xfId="49" applyFont="1" applyBorder="1" applyAlignment="1">
      <alignment horizontal="center" vertical="center"/>
    </xf>
    <xf numFmtId="38" fontId="0" fillId="0" borderId="13" xfId="49" applyFont="1" applyBorder="1" applyAlignment="1">
      <alignment horizontal="center" vertical="center"/>
    </xf>
    <xf numFmtId="38" fontId="0" fillId="0" borderId="43" xfId="49" applyFont="1" applyBorder="1" applyAlignment="1">
      <alignment horizontal="center" vertical="center"/>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left" vertical="top" wrapText="1"/>
    </xf>
    <xf numFmtId="0" fontId="0" fillId="0" borderId="42" xfId="0"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706 別紙2（経済産業省）"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85" zoomScaleSheetLayoutView="85" zoomScalePageLayoutView="0" workbookViewId="0" topLeftCell="A1">
      <selection activeCell="P28" sqref="P28"/>
    </sheetView>
  </sheetViews>
  <sheetFormatPr defaultColWidth="9.00390625" defaultRowHeight="13.5"/>
  <cols>
    <col min="1" max="1" width="3.50390625" style="0" bestFit="1" customWidth="1"/>
    <col min="2" max="2" width="2.625" style="0" customWidth="1"/>
    <col min="3" max="3" width="2.75390625" style="0" customWidth="1"/>
    <col min="4" max="4" width="26.25390625" style="0" customWidth="1"/>
    <col min="5" max="5" width="17.25390625" style="0" customWidth="1"/>
    <col min="6" max="6" width="6.625" style="2" customWidth="1"/>
    <col min="7" max="7" width="14.875" style="2" customWidth="1"/>
    <col min="8" max="8" width="7.00390625" style="2" customWidth="1"/>
    <col min="9" max="9" width="17.625" style="2" customWidth="1"/>
    <col min="10" max="10" width="7.00390625" style="2" customWidth="1"/>
    <col min="11" max="11" width="17.25390625" style="0" customWidth="1"/>
    <col min="12" max="12" width="6.625" style="2" customWidth="1"/>
    <col min="13" max="13" width="14.875" style="2" customWidth="1"/>
    <col min="14" max="14" width="7.00390625" style="2" customWidth="1"/>
    <col min="15" max="15" width="17.625" style="2" customWidth="1"/>
    <col min="16" max="16" width="7.00390625" style="2" customWidth="1"/>
    <col min="17" max="17" width="18.00390625" style="0" customWidth="1"/>
    <col min="18" max="18" width="13.00390625" style="0" bestFit="1" customWidth="1"/>
  </cols>
  <sheetData>
    <row r="1" ht="21">
      <c r="B1" s="65"/>
    </row>
    <row r="2" ht="20.25" customHeight="1"/>
    <row r="3" ht="27.75">
      <c r="B3" s="1" t="s">
        <v>15</v>
      </c>
    </row>
    <row r="4" ht="20.25" customHeight="1"/>
    <row r="5" spans="2:17" ht="12.75">
      <c r="B5" t="s">
        <v>13</v>
      </c>
      <c r="D5" t="s">
        <v>65</v>
      </c>
      <c r="Q5" s="2" t="s">
        <v>0</v>
      </c>
    </row>
    <row r="6" spans="2:17" ht="12.75">
      <c r="B6" s="124" t="s">
        <v>1</v>
      </c>
      <c r="C6" s="125"/>
      <c r="D6" s="126"/>
      <c r="E6" s="130" t="s">
        <v>2</v>
      </c>
      <c r="F6" s="131"/>
      <c r="G6" s="131"/>
      <c r="H6" s="131"/>
      <c r="I6" s="131"/>
      <c r="J6" s="132"/>
      <c r="K6" s="130" t="s">
        <v>3</v>
      </c>
      <c r="L6" s="131"/>
      <c r="M6" s="131"/>
      <c r="N6" s="131"/>
      <c r="O6" s="131"/>
      <c r="P6" s="132"/>
      <c r="Q6" s="119" t="s">
        <v>4</v>
      </c>
    </row>
    <row r="7" spans="2:17" ht="12.75">
      <c r="B7" s="127"/>
      <c r="C7" s="128"/>
      <c r="D7" s="129"/>
      <c r="E7" s="116" t="s">
        <v>20</v>
      </c>
      <c r="F7" s="117"/>
      <c r="G7" s="116" t="s">
        <v>72</v>
      </c>
      <c r="H7" s="117"/>
      <c r="I7" s="118" t="s">
        <v>5</v>
      </c>
      <c r="J7" s="117"/>
      <c r="K7" s="116" t="s">
        <v>20</v>
      </c>
      <c r="L7" s="117"/>
      <c r="M7" s="116" t="s">
        <v>72</v>
      </c>
      <c r="N7" s="117"/>
      <c r="O7" s="118" t="s">
        <v>5</v>
      </c>
      <c r="P7" s="117"/>
      <c r="Q7" s="120"/>
    </row>
    <row r="8" spans="2:18" ht="12.75">
      <c r="B8" s="5">
        <v>1</v>
      </c>
      <c r="C8" s="6"/>
      <c r="D8" s="8" t="s">
        <v>21</v>
      </c>
      <c r="E8" s="52">
        <v>124391</v>
      </c>
      <c r="F8" s="38"/>
      <c r="G8" s="52">
        <v>69117</v>
      </c>
      <c r="H8" s="38"/>
      <c r="I8" s="32">
        <f aca="true" t="shared" si="0" ref="I8:I21">G8-E8</f>
        <v>-55274</v>
      </c>
      <c r="J8" s="38"/>
      <c r="K8" s="52">
        <v>0</v>
      </c>
      <c r="L8" s="38"/>
      <c r="M8" s="52">
        <v>0</v>
      </c>
      <c r="N8" s="38"/>
      <c r="O8" s="52">
        <f aca="true" t="shared" si="1" ref="O8:O20">M8-K8</f>
        <v>0</v>
      </c>
      <c r="P8" s="38"/>
      <c r="Q8" s="34"/>
      <c r="R8" s="12"/>
    </row>
    <row r="9" spans="1:18" ht="12.75">
      <c r="A9">
        <v>47</v>
      </c>
      <c r="B9" s="18"/>
      <c r="C9" s="19"/>
      <c r="D9" s="7"/>
      <c r="E9" s="51">
        <v>115352503</v>
      </c>
      <c r="F9" s="4" t="s">
        <v>6</v>
      </c>
      <c r="G9" s="51">
        <v>123786103</v>
      </c>
      <c r="H9" s="4" t="s">
        <v>6</v>
      </c>
      <c r="I9" s="51">
        <f t="shared" si="0"/>
        <v>8433600</v>
      </c>
      <c r="J9" s="4"/>
      <c r="K9" s="51">
        <v>1629269</v>
      </c>
      <c r="L9" s="4" t="s">
        <v>6</v>
      </c>
      <c r="M9" s="51">
        <v>1310335</v>
      </c>
      <c r="N9" s="4" t="s">
        <v>6</v>
      </c>
      <c r="O9" s="70">
        <f>M9-K9</f>
        <v>-318934</v>
      </c>
      <c r="P9" s="4" t="s">
        <v>6</v>
      </c>
      <c r="Q9" s="16"/>
      <c r="R9" s="9"/>
    </row>
    <row r="10" spans="2:18" ht="12.75">
      <c r="B10" s="5">
        <v>2</v>
      </c>
      <c r="C10" s="6"/>
      <c r="D10" s="8" t="s">
        <v>22</v>
      </c>
      <c r="E10" s="53">
        <v>214883</v>
      </c>
      <c r="F10" s="39"/>
      <c r="G10" s="53">
        <v>153286</v>
      </c>
      <c r="H10" s="39"/>
      <c r="I10" s="32">
        <f t="shared" si="0"/>
        <v>-61597</v>
      </c>
      <c r="J10" s="39"/>
      <c r="K10" s="53">
        <v>0</v>
      </c>
      <c r="L10" s="39"/>
      <c r="M10" s="53">
        <v>0</v>
      </c>
      <c r="N10" s="39"/>
      <c r="O10" s="52">
        <f t="shared" si="1"/>
        <v>0</v>
      </c>
      <c r="P10" s="39"/>
      <c r="Q10" s="31"/>
      <c r="R10" s="12"/>
    </row>
    <row r="11" spans="1:18" ht="12.75">
      <c r="A11">
        <v>66</v>
      </c>
      <c r="B11" s="18"/>
      <c r="C11" s="19"/>
      <c r="D11" s="7"/>
      <c r="E11" s="51">
        <v>115352503</v>
      </c>
      <c r="F11" s="4" t="s">
        <v>6</v>
      </c>
      <c r="G11" s="51">
        <v>123786103</v>
      </c>
      <c r="H11" s="4" t="s">
        <v>6</v>
      </c>
      <c r="I11" s="51">
        <f t="shared" si="0"/>
        <v>8433600</v>
      </c>
      <c r="J11" s="4"/>
      <c r="K11" s="51">
        <v>1629269</v>
      </c>
      <c r="L11" s="4" t="s">
        <v>6</v>
      </c>
      <c r="M11" s="51">
        <v>1310335</v>
      </c>
      <c r="N11" s="4" t="s">
        <v>6</v>
      </c>
      <c r="O11" s="70">
        <f>M11-K11</f>
        <v>-318934</v>
      </c>
      <c r="P11" s="4" t="s">
        <v>6</v>
      </c>
      <c r="Q11" s="16"/>
      <c r="R11" s="9"/>
    </row>
    <row r="12" spans="2:18" ht="12.75">
      <c r="B12" s="5">
        <v>3</v>
      </c>
      <c r="C12" s="6"/>
      <c r="D12" s="8" t="s">
        <v>23</v>
      </c>
      <c r="E12" s="52">
        <v>94389</v>
      </c>
      <c r="F12" s="38"/>
      <c r="G12" s="52">
        <v>79790</v>
      </c>
      <c r="H12" s="38"/>
      <c r="I12" s="81">
        <f t="shared" si="0"/>
        <v>-14599</v>
      </c>
      <c r="J12" s="38"/>
      <c r="K12" s="52">
        <v>0</v>
      </c>
      <c r="L12" s="38"/>
      <c r="M12" s="52">
        <v>0</v>
      </c>
      <c r="N12" s="38"/>
      <c r="O12" s="53">
        <f t="shared" si="1"/>
        <v>0</v>
      </c>
      <c r="P12" s="38"/>
      <c r="Q12" s="33"/>
      <c r="R12" s="9"/>
    </row>
    <row r="13" spans="1:18" ht="12.75">
      <c r="A13">
        <v>70</v>
      </c>
      <c r="B13" s="18"/>
      <c r="C13" s="19"/>
      <c r="D13" s="7"/>
      <c r="E13" s="51">
        <v>115352503</v>
      </c>
      <c r="F13" s="4" t="s">
        <v>6</v>
      </c>
      <c r="G13" s="51">
        <v>123786103</v>
      </c>
      <c r="H13" s="4" t="s">
        <v>6</v>
      </c>
      <c r="I13" s="51">
        <f t="shared" si="0"/>
        <v>8433600</v>
      </c>
      <c r="J13" s="4"/>
      <c r="K13" s="51">
        <v>1629269</v>
      </c>
      <c r="L13" s="4" t="s">
        <v>6</v>
      </c>
      <c r="M13" s="51">
        <v>1310335</v>
      </c>
      <c r="N13" s="4" t="s">
        <v>6</v>
      </c>
      <c r="O13" s="70">
        <f>M13-K13</f>
        <v>-318934</v>
      </c>
      <c r="P13" s="4" t="s">
        <v>6</v>
      </c>
      <c r="Q13" s="16"/>
      <c r="R13" s="9"/>
    </row>
    <row r="14" spans="2:18" ht="12.75">
      <c r="B14" s="5">
        <v>4</v>
      </c>
      <c r="C14" s="6"/>
      <c r="D14" s="8" t="s">
        <v>24</v>
      </c>
      <c r="E14" s="53">
        <v>85249804</v>
      </c>
      <c r="F14" s="39"/>
      <c r="G14" s="52">
        <v>81942471</v>
      </c>
      <c r="H14" s="39"/>
      <c r="I14" s="32">
        <f t="shared" si="0"/>
        <v>-3307333</v>
      </c>
      <c r="J14" s="38"/>
      <c r="K14" s="92">
        <v>67575752</v>
      </c>
      <c r="L14" s="39"/>
      <c r="M14" s="111">
        <v>64403947</v>
      </c>
      <c r="N14" s="39"/>
      <c r="O14" s="115">
        <f>M14-K14</f>
        <v>-3171805</v>
      </c>
      <c r="P14" s="39"/>
      <c r="Q14" s="34"/>
      <c r="R14" s="12"/>
    </row>
    <row r="15" spans="1:18" ht="12.75">
      <c r="A15">
        <v>47</v>
      </c>
      <c r="B15" s="18"/>
      <c r="C15" s="19"/>
      <c r="D15" s="7"/>
      <c r="E15" s="51">
        <v>115166743</v>
      </c>
      <c r="F15" s="4" t="s">
        <v>6</v>
      </c>
      <c r="G15" s="51">
        <v>123786103</v>
      </c>
      <c r="H15" s="4" t="s">
        <v>6</v>
      </c>
      <c r="I15" s="51">
        <f t="shared" si="0"/>
        <v>8619360</v>
      </c>
      <c r="J15" s="4"/>
      <c r="K15" s="51">
        <v>1629269</v>
      </c>
      <c r="L15" s="4" t="s">
        <v>6</v>
      </c>
      <c r="M15" s="97">
        <v>1310335</v>
      </c>
      <c r="N15" s="96" t="s">
        <v>6</v>
      </c>
      <c r="O15" s="112">
        <f>M15-K15</f>
        <v>-318934</v>
      </c>
      <c r="P15" s="4" t="s">
        <v>6</v>
      </c>
      <c r="Q15" s="16"/>
      <c r="R15" s="9"/>
    </row>
    <row r="16" spans="2:18" ht="12.75">
      <c r="B16" s="5">
        <v>5</v>
      </c>
      <c r="C16" s="6"/>
      <c r="D16" s="8" t="s">
        <v>25</v>
      </c>
      <c r="E16" s="52">
        <v>12917480</v>
      </c>
      <c r="F16" s="38"/>
      <c r="G16" s="53">
        <v>13011035</v>
      </c>
      <c r="H16" s="38"/>
      <c r="I16" s="32">
        <f t="shared" si="0"/>
        <v>93555</v>
      </c>
      <c r="J16" s="39"/>
      <c r="K16" s="52">
        <v>0</v>
      </c>
      <c r="L16" s="38"/>
      <c r="M16" s="92">
        <v>0</v>
      </c>
      <c r="N16" s="39"/>
      <c r="O16" s="111">
        <f t="shared" si="1"/>
        <v>0</v>
      </c>
      <c r="P16" s="38"/>
      <c r="Q16" s="31"/>
      <c r="R16" s="12"/>
    </row>
    <row r="17" spans="1:18" ht="12.75">
      <c r="A17">
        <v>66</v>
      </c>
      <c r="B17" s="18"/>
      <c r="C17" s="19"/>
      <c r="D17" s="7"/>
      <c r="E17" s="51">
        <v>115352503</v>
      </c>
      <c r="F17" s="4" t="s">
        <v>6</v>
      </c>
      <c r="G17" s="51">
        <v>123786103</v>
      </c>
      <c r="H17" s="4" t="s">
        <v>6</v>
      </c>
      <c r="I17" s="51">
        <f t="shared" si="0"/>
        <v>8433600</v>
      </c>
      <c r="J17" s="4"/>
      <c r="K17" s="51">
        <v>1629269</v>
      </c>
      <c r="L17" s="4" t="s">
        <v>6</v>
      </c>
      <c r="M17" s="97">
        <v>1310335</v>
      </c>
      <c r="N17" s="96" t="s">
        <v>6</v>
      </c>
      <c r="O17" s="112">
        <f>M17-K17</f>
        <v>-318934</v>
      </c>
      <c r="P17" s="4" t="s">
        <v>6</v>
      </c>
      <c r="Q17" s="16"/>
      <c r="R17" s="9"/>
    </row>
    <row r="18" spans="2:18" ht="12.75">
      <c r="B18" s="5">
        <v>6</v>
      </c>
      <c r="C18" s="6"/>
      <c r="D18" s="8" t="s">
        <v>26</v>
      </c>
      <c r="E18" s="53">
        <v>1439148</v>
      </c>
      <c r="F18" s="39"/>
      <c r="G18" s="53">
        <v>1377214</v>
      </c>
      <c r="H18" s="39"/>
      <c r="I18" s="32">
        <f t="shared" si="0"/>
        <v>-61934</v>
      </c>
      <c r="J18" s="39"/>
      <c r="K18" s="53">
        <v>0</v>
      </c>
      <c r="L18" s="39"/>
      <c r="M18" s="92">
        <v>0</v>
      </c>
      <c r="N18" s="39"/>
      <c r="O18" s="111">
        <f t="shared" si="1"/>
        <v>0</v>
      </c>
      <c r="P18" s="39"/>
      <c r="Q18" s="31"/>
      <c r="R18" s="12"/>
    </row>
    <row r="19" spans="1:18" ht="12.75">
      <c r="A19">
        <v>66</v>
      </c>
      <c r="B19" s="18"/>
      <c r="C19" s="19"/>
      <c r="D19" s="7"/>
      <c r="E19" s="51">
        <v>115166743</v>
      </c>
      <c r="F19" s="4" t="s">
        <v>6</v>
      </c>
      <c r="G19" s="51">
        <v>123786103</v>
      </c>
      <c r="H19" s="4" t="s">
        <v>6</v>
      </c>
      <c r="I19" s="51">
        <f t="shared" si="0"/>
        <v>8619360</v>
      </c>
      <c r="J19" s="4"/>
      <c r="K19" s="51">
        <v>1629269</v>
      </c>
      <c r="L19" s="4" t="s">
        <v>6</v>
      </c>
      <c r="M19" s="97">
        <v>1310335</v>
      </c>
      <c r="N19" s="96" t="s">
        <v>6</v>
      </c>
      <c r="O19" s="112">
        <f>M19-K19</f>
        <v>-318934</v>
      </c>
      <c r="P19" s="4" t="s">
        <v>6</v>
      </c>
      <c r="Q19" s="16"/>
      <c r="R19" s="9"/>
    </row>
    <row r="20" spans="2:18" ht="12.75">
      <c r="B20" s="5">
        <v>7</v>
      </c>
      <c r="C20" s="6"/>
      <c r="D20" s="68" t="s">
        <v>27</v>
      </c>
      <c r="E20" s="52">
        <v>229703</v>
      </c>
      <c r="F20" s="38"/>
      <c r="G20" s="52">
        <v>185282</v>
      </c>
      <c r="H20" s="38"/>
      <c r="I20" s="60">
        <f t="shared" si="0"/>
        <v>-44421</v>
      </c>
      <c r="J20" s="38"/>
      <c r="K20" s="52">
        <v>0</v>
      </c>
      <c r="L20" s="38"/>
      <c r="M20" s="111">
        <v>0</v>
      </c>
      <c r="N20" s="39"/>
      <c r="O20" s="92">
        <f t="shared" si="1"/>
        <v>0</v>
      </c>
      <c r="P20" s="38"/>
      <c r="Q20" s="33"/>
      <c r="R20" s="9"/>
    </row>
    <row r="21" spans="1:18" ht="12.75">
      <c r="A21">
        <v>70</v>
      </c>
      <c r="B21" s="18"/>
      <c r="C21" s="19"/>
      <c r="D21" s="69"/>
      <c r="E21" s="51">
        <v>115166743</v>
      </c>
      <c r="F21" s="4" t="s">
        <v>6</v>
      </c>
      <c r="G21" s="51">
        <v>123786103</v>
      </c>
      <c r="H21" s="4" t="s">
        <v>6</v>
      </c>
      <c r="I21" s="51">
        <f t="shared" si="0"/>
        <v>8619360</v>
      </c>
      <c r="J21" s="4"/>
      <c r="K21" s="51">
        <v>1629269</v>
      </c>
      <c r="L21" s="4" t="s">
        <v>6</v>
      </c>
      <c r="M21" s="97">
        <v>1310335</v>
      </c>
      <c r="N21" s="96" t="s">
        <v>6</v>
      </c>
      <c r="O21" s="112">
        <f>M21-K21</f>
        <v>-318934</v>
      </c>
      <c r="P21" s="4" t="s">
        <v>6</v>
      </c>
      <c r="Q21" s="16"/>
      <c r="R21" s="9"/>
    </row>
    <row r="22" spans="2:17" ht="9" customHeight="1" thickBot="1">
      <c r="B22" s="47"/>
      <c r="C22" s="48"/>
      <c r="D22" s="48"/>
      <c r="E22" s="48"/>
      <c r="F22" s="49"/>
      <c r="G22" s="48"/>
      <c r="H22" s="49"/>
      <c r="I22" s="48"/>
      <c r="J22" s="49"/>
      <c r="K22" s="48"/>
      <c r="L22" s="49"/>
      <c r="M22" s="113"/>
      <c r="N22" s="114"/>
      <c r="O22" s="113"/>
      <c r="P22" s="49"/>
      <c r="Q22" s="50"/>
    </row>
    <row r="23" spans="2:17" ht="14.25" thickBot="1" thickTop="1">
      <c r="B23" s="121"/>
      <c r="C23" s="122"/>
      <c r="D23" s="123"/>
      <c r="E23" s="35">
        <f>SUM(E8+E9+E10+E12+E14+E16+E18+E20)</f>
        <v>215622301</v>
      </c>
      <c r="F23" s="36"/>
      <c r="G23" s="35">
        <f>SUM(G8+G9+G10+G12+G14+G16+G18+G20)</f>
        <v>220604298</v>
      </c>
      <c r="H23" s="36"/>
      <c r="I23" s="35">
        <f>G23-E23</f>
        <v>4981997</v>
      </c>
      <c r="J23" s="36"/>
      <c r="K23" s="93">
        <f>SUM(K9+K14)</f>
        <v>69205021</v>
      </c>
      <c r="L23" s="94"/>
      <c r="M23" s="93">
        <f>SUM(M9+M14)</f>
        <v>65714282</v>
      </c>
      <c r="N23" s="94"/>
      <c r="O23" s="93">
        <f>M23-K23</f>
        <v>-3490739</v>
      </c>
      <c r="P23" s="36"/>
      <c r="Q23" s="37"/>
    </row>
    <row r="24" ht="13.5" thickTop="1"/>
    <row r="25" spans="2:4" ht="15.75">
      <c r="B25" s="26"/>
      <c r="C25" s="27" t="s">
        <v>7</v>
      </c>
      <c r="D25" s="26" t="s">
        <v>16</v>
      </c>
    </row>
    <row r="26" spans="2:4" ht="15.75">
      <c r="B26" s="26"/>
      <c r="C26" s="26"/>
      <c r="D26" s="26" t="s">
        <v>18</v>
      </c>
    </row>
    <row r="27" spans="2:4" ht="15.75">
      <c r="B27" s="26"/>
      <c r="C27" s="26"/>
      <c r="D27" s="26" t="s">
        <v>66</v>
      </c>
    </row>
    <row r="28" spans="2:4" ht="15.75">
      <c r="B28" s="26"/>
      <c r="C28" s="26"/>
      <c r="D28" s="26" t="s">
        <v>70</v>
      </c>
    </row>
    <row r="29" spans="2:4" ht="15.75">
      <c r="B29" s="26"/>
      <c r="C29" s="26"/>
      <c r="D29" s="26" t="s">
        <v>71</v>
      </c>
    </row>
    <row r="30" spans="2:4" ht="15.75">
      <c r="B30" s="26"/>
      <c r="C30" s="26"/>
      <c r="D30" s="26" t="s">
        <v>75</v>
      </c>
    </row>
    <row r="31" spans="2:5" ht="15.75">
      <c r="B31" s="26"/>
      <c r="D31" s="26"/>
      <c r="E31" s="25"/>
    </row>
    <row r="32" spans="2:4" ht="15.75">
      <c r="B32" s="26"/>
      <c r="C32" s="26"/>
      <c r="D32" s="26"/>
    </row>
    <row r="33" ht="15.75">
      <c r="D33" s="26"/>
    </row>
    <row r="34" ht="16.5" customHeight="1"/>
    <row r="35" ht="16.5" customHeight="1"/>
    <row r="36" ht="16.5" customHeight="1"/>
    <row r="37" ht="16.5" customHeight="1"/>
    <row r="38" ht="16.5" customHeight="1"/>
  </sheetData>
  <sheetProtection/>
  <mergeCells count="11">
    <mergeCell ref="I7:J7"/>
    <mergeCell ref="K7:L7"/>
    <mergeCell ref="M7:N7"/>
    <mergeCell ref="O7:P7"/>
    <mergeCell ref="Q6:Q7"/>
    <mergeCell ref="B23:D23"/>
    <mergeCell ref="B6:D7"/>
    <mergeCell ref="E6:J6"/>
    <mergeCell ref="K6:P6"/>
    <mergeCell ref="E7:F7"/>
    <mergeCell ref="G7:H7"/>
  </mergeCells>
  <printOptions/>
  <pageMargins left="0.62" right="0.15748031496062992" top="0.77" bottom="0.2755905511811024" header="0.4" footer="0.1968503937007874"/>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N84"/>
  <sheetViews>
    <sheetView view="pageBreakPreview" zoomScale="85" zoomScaleSheetLayoutView="85" zoomScalePageLayoutView="0" workbookViewId="0" topLeftCell="A16">
      <selection activeCell="A15" sqref="A15"/>
    </sheetView>
  </sheetViews>
  <sheetFormatPr defaultColWidth="9.00390625" defaultRowHeight="13.5"/>
  <cols>
    <col min="1" max="1" width="3.50390625" style="0" bestFit="1" customWidth="1"/>
    <col min="2" max="2" width="2.625" style="0" customWidth="1"/>
    <col min="3" max="3" width="2.75390625" style="0" customWidth="1"/>
    <col min="4" max="6" width="26.25390625" style="0" customWidth="1"/>
    <col min="7" max="7" width="28.875" style="0" customWidth="1"/>
    <col min="8" max="8" width="17.875" style="0" customWidth="1"/>
    <col min="9" max="9" width="6.625" style="2" customWidth="1"/>
    <col min="10" max="10" width="15.875" style="2" customWidth="1"/>
    <col min="11" max="11" width="7.00390625" style="2" customWidth="1"/>
    <col min="12" max="12" width="19.50390625" style="2" customWidth="1"/>
    <col min="13" max="13" width="7.00390625" style="2" customWidth="1"/>
    <col min="14" max="14" width="13.00390625" style="0" bestFit="1" customWidth="1"/>
  </cols>
  <sheetData>
    <row r="1" ht="21" customHeight="1">
      <c r="B1" s="65"/>
    </row>
    <row r="2" ht="21" customHeight="1"/>
    <row r="3" ht="27.75">
      <c r="B3" s="1" t="s">
        <v>8</v>
      </c>
    </row>
    <row r="4" ht="25.5" customHeight="1"/>
    <row r="5" spans="2:13" ht="12.75">
      <c r="B5" t="s">
        <v>13</v>
      </c>
      <c r="D5" t="s">
        <v>65</v>
      </c>
      <c r="M5" s="2" t="s">
        <v>0</v>
      </c>
    </row>
    <row r="6" spans="2:13" ht="12.75">
      <c r="B6" s="124" t="s">
        <v>1</v>
      </c>
      <c r="C6" s="125"/>
      <c r="D6" s="126"/>
      <c r="E6" s="119" t="s">
        <v>9</v>
      </c>
      <c r="F6" s="119" t="s">
        <v>10</v>
      </c>
      <c r="G6" s="119" t="s">
        <v>11</v>
      </c>
      <c r="H6" s="142" t="s">
        <v>20</v>
      </c>
      <c r="I6" s="139"/>
      <c r="J6" s="142" t="s">
        <v>72</v>
      </c>
      <c r="K6" s="139"/>
      <c r="L6" s="138" t="s">
        <v>5</v>
      </c>
      <c r="M6" s="139"/>
    </row>
    <row r="7" spans="2:13" ht="12.75">
      <c r="B7" s="127"/>
      <c r="C7" s="128"/>
      <c r="D7" s="129"/>
      <c r="E7" s="120"/>
      <c r="F7" s="120"/>
      <c r="G7" s="120"/>
      <c r="H7" s="140"/>
      <c r="I7" s="141"/>
      <c r="J7" s="140"/>
      <c r="K7" s="141"/>
      <c r="L7" s="140"/>
      <c r="M7" s="141"/>
    </row>
    <row r="8" spans="2:14" ht="12.75">
      <c r="B8" s="82">
        <v>1</v>
      </c>
      <c r="C8" s="83"/>
      <c r="D8" s="83" t="s">
        <v>21</v>
      </c>
      <c r="E8" s="14"/>
      <c r="F8" s="14"/>
      <c r="G8" s="15"/>
      <c r="H8" s="55">
        <f>SUM(H10,H12,H14,H16)</f>
        <v>124391</v>
      </c>
      <c r="I8" s="3"/>
      <c r="J8" s="55">
        <f>SUM(J10,J12,J14,J16)</f>
        <v>69117</v>
      </c>
      <c r="K8" s="3"/>
      <c r="L8" s="80">
        <f aca="true" t="shared" si="0" ref="L8:L39">J8-H8</f>
        <v>-55274</v>
      </c>
      <c r="M8" s="3"/>
      <c r="N8" s="9"/>
    </row>
    <row r="9" spans="1:14" ht="12.75">
      <c r="A9">
        <v>47</v>
      </c>
      <c r="B9" s="84"/>
      <c r="C9" s="85"/>
      <c r="D9" s="85"/>
      <c r="E9" s="19"/>
      <c r="F9" s="19"/>
      <c r="G9" s="7"/>
      <c r="H9" s="56">
        <f>SUM(H11,H13,H15,H17)</f>
        <v>115352503</v>
      </c>
      <c r="I9" s="4" t="s">
        <v>6</v>
      </c>
      <c r="J9" s="56">
        <f>SUM(J11,J13,J15,J17)</f>
        <v>123786103</v>
      </c>
      <c r="K9" s="4" t="s">
        <v>6</v>
      </c>
      <c r="L9" s="70">
        <f t="shared" si="0"/>
        <v>8433600</v>
      </c>
      <c r="M9" s="4" t="s">
        <v>6</v>
      </c>
      <c r="N9" s="9"/>
    </row>
    <row r="10" spans="2:14" ht="12.75">
      <c r="B10" s="84"/>
      <c r="C10" s="85"/>
      <c r="D10" s="86"/>
      <c r="E10" s="133" t="s">
        <v>28</v>
      </c>
      <c r="F10" s="136" t="s">
        <v>29</v>
      </c>
      <c r="G10" s="143" t="s">
        <v>30</v>
      </c>
      <c r="H10" s="71">
        <v>124391</v>
      </c>
      <c r="I10" s="17"/>
      <c r="J10" s="71">
        <v>69117</v>
      </c>
      <c r="K10" s="17"/>
      <c r="L10" s="76">
        <f t="shared" si="0"/>
        <v>-55274</v>
      </c>
      <c r="M10" s="17"/>
      <c r="N10" s="9"/>
    </row>
    <row r="11" spans="1:14" ht="12.75">
      <c r="A11">
        <v>77</v>
      </c>
      <c r="B11" s="84"/>
      <c r="C11" s="85"/>
      <c r="D11" s="86"/>
      <c r="E11" s="134"/>
      <c r="F11" s="137"/>
      <c r="G11" s="144"/>
      <c r="H11" s="29"/>
      <c r="I11" s="13"/>
      <c r="J11" s="29"/>
      <c r="K11" s="13"/>
      <c r="L11" s="72">
        <f t="shared" si="0"/>
        <v>0</v>
      </c>
      <c r="M11" s="13"/>
      <c r="N11" s="9"/>
    </row>
    <row r="12" spans="2:14" ht="12.75">
      <c r="B12" s="84"/>
      <c r="C12" s="85"/>
      <c r="D12" s="86"/>
      <c r="E12" s="134"/>
      <c r="F12" s="136" t="s">
        <v>31</v>
      </c>
      <c r="G12" s="136" t="s">
        <v>32</v>
      </c>
      <c r="H12" s="28"/>
      <c r="I12" s="17"/>
      <c r="J12" s="28"/>
      <c r="K12" s="17"/>
      <c r="L12" s="58">
        <f t="shared" si="0"/>
        <v>0</v>
      </c>
      <c r="M12" s="17"/>
      <c r="N12" s="9"/>
    </row>
    <row r="13" spans="1:14" ht="12.75">
      <c r="A13">
        <v>79</v>
      </c>
      <c r="B13" s="84"/>
      <c r="C13" s="85"/>
      <c r="D13" s="86"/>
      <c r="E13" s="134"/>
      <c r="F13" s="137"/>
      <c r="G13" s="137"/>
      <c r="H13" s="66">
        <v>185760</v>
      </c>
      <c r="I13" s="67" t="s">
        <v>6</v>
      </c>
      <c r="J13" s="66">
        <v>0</v>
      </c>
      <c r="K13" s="67" t="s">
        <v>6</v>
      </c>
      <c r="L13" s="72">
        <f t="shared" si="0"/>
        <v>-185760</v>
      </c>
      <c r="M13" s="67" t="s">
        <v>6</v>
      </c>
      <c r="N13" s="9"/>
    </row>
    <row r="14" spans="2:13" ht="12.75">
      <c r="B14" s="84"/>
      <c r="C14" s="85"/>
      <c r="D14" s="86"/>
      <c r="E14" s="134"/>
      <c r="F14" s="136" t="s">
        <v>33</v>
      </c>
      <c r="G14" s="136" t="s">
        <v>34</v>
      </c>
      <c r="H14" s="28"/>
      <c r="I14" s="17"/>
      <c r="J14" s="28"/>
      <c r="K14" s="17"/>
      <c r="L14" s="58">
        <f t="shared" si="0"/>
        <v>0</v>
      </c>
      <c r="M14" s="20"/>
    </row>
    <row r="15" spans="1:14" ht="12.75">
      <c r="A15">
        <v>66</v>
      </c>
      <c r="B15" s="84"/>
      <c r="C15" s="85"/>
      <c r="D15" s="86"/>
      <c r="E15" s="134"/>
      <c r="F15" s="137"/>
      <c r="G15" s="137"/>
      <c r="H15" s="66">
        <v>825816</v>
      </c>
      <c r="I15" s="67" t="s">
        <v>6</v>
      </c>
      <c r="J15" s="66">
        <v>810664</v>
      </c>
      <c r="K15" s="67" t="s">
        <v>6</v>
      </c>
      <c r="L15" s="72">
        <f t="shared" si="0"/>
        <v>-15152</v>
      </c>
      <c r="M15" s="73" t="s">
        <v>6</v>
      </c>
      <c r="N15" s="9"/>
    </row>
    <row r="16" spans="2:14" ht="13.5" customHeight="1">
      <c r="B16" s="84"/>
      <c r="C16" s="85"/>
      <c r="D16" s="86"/>
      <c r="E16" s="134"/>
      <c r="F16" s="136" t="s">
        <v>35</v>
      </c>
      <c r="G16" s="143" t="s">
        <v>36</v>
      </c>
      <c r="H16" s="28"/>
      <c r="I16" s="17"/>
      <c r="J16" s="28"/>
      <c r="K16" s="17"/>
      <c r="L16" s="58">
        <f t="shared" si="0"/>
        <v>0</v>
      </c>
      <c r="M16" s="11"/>
      <c r="N16" s="9"/>
    </row>
    <row r="17" spans="2:14" ht="13.5" customHeight="1">
      <c r="B17" s="87"/>
      <c r="C17" s="88"/>
      <c r="D17" s="89"/>
      <c r="E17" s="135"/>
      <c r="F17" s="137"/>
      <c r="G17" s="144"/>
      <c r="H17" s="66">
        <v>114340927</v>
      </c>
      <c r="I17" s="67" t="s">
        <v>6</v>
      </c>
      <c r="J17" s="66">
        <v>122975439</v>
      </c>
      <c r="K17" s="67" t="s">
        <v>6</v>
      </c>
      <c r="L17" s="72">
        <f t="shared" si="0"/>
        <v>8634512</v>
      </c>
      <c r="M17" s="73" t="s">
        <v>6</v>
      </c>
      <c r="N17" s="9"/>
    </row>
    <row r="18" spans="2:14" ht="12.75">
      <c r="B18" s="82">
        <v>2</v>
      </c>
      <c r="C18" s="83"/>
      <c r="D18" s="83" t="s">
        <v>22</v>
      </c>
      <c r="E18" s="14"/>
      <c r="F18" s="14"/>
      <c r="G18" s="15"/>
      <c r="H18" s="55">
        <f>SUM(H20,H22,H24,H26)</f>
        <v>214883</v>
      </c>
      <c r="I18" s="3"/>
      <c r="J18" s="55">
        <f>SUM(J20,J22,J24,J26)</f>
        <v>153286</v>
      </c>
      <c r="K18" s="3"/>
      <c r="L18" s="75">
        <f t="shared" si="0"/>
        <v>-61597</v>
      </c>
      <c r="M18" s="3"/>
      <c r="N18" s="9"/>
    </row>
    <row r="19" spans="1:14" ht="12.75">
      <c r="A19">
        <v>47</v>
      </c>
      <c r="B19" s="84"/>
      <c r="C19" s="85"/>
      <c r="D19" s="85"/>
      <c r="E19" s="19"/>
      <c r="F19" s="19"/>
      <c r="G19" s="7"/>
      <c r="H19" s="56">
        <f>SUM(H21,H23,H25,H27)</f>
        <v>115352503</v>
      </c>
      <c r="I19" s="4" t="s">
        <v>6</v>
      </c>
      <c r="J19" s="56">
        <f>SUM(J21,J23,J25,J27)</f>
        <v>123786103</v>
      </c>
      <c r="K19" s="4" t="s">
        <v>6</v>
      </c>
      <c r="L19" s="70">
        <f t="shared" si="0"/>
        <v>8433600</v>
      </c>
      <c r="M19" s="4" t="s">
        <v>6</v>
      </c>
      <c r="N19" s="9"/>
    </row>
    <row r="20" spans="2:14" ht="12.75">
      <c r="B20" s="84"/>
      <c r="C20" s="85"/>
      <c r="D20" s="86"/>
      <c r="E20" s="133" t="s">
        <v>28</v>
      </c>
      <c r="F20" s="136" t="s">
        <v>37</v>
      </c>
      <c r="G20" s="143" t="s">
        <v>38</v>
      </c>
      <c r="H20" s="71">
        <v>214883</v>
      </c>
      <c r="I20" s="17"/>
      <c r="J20" s="71">
        <v>153286</v>
      </c>
      <c r="K20" s="17"/>
      <c r="L20" s="77">
        <f t="shared" si="0"/>
        <v>-61597</v>
      </c>
      <c r="M20" s="17"/>
      <c r="N20" s="9"/>
    </row>
    <row r="21" spans="1:14" ht="12.75">
      <c r="A21">
        <v>77</v>
      </c>
      <c r="B21" s="84"/>
      <c r="C21" s="85"/>
      <c r="D21" s="86"/>
      <c r="E21" s="134"/>
      <c r="F21" s="137"/>
      <c r="G21" s="144"/>
      <c r="H21" s="29"/>
      <c r="I21" s="13"/>
      <c r="J21" s="29"/>
      <c r="K21" s="13"/>
      <c r="L21" s="72">
        <f t="shared" si="0"/>
        <v>0</v>
      </c>
      <c r="M21" s="13"/>
      <c r="N21" s="9"/>
    </row>
    <row r="22" spans="2:14" ht="12.75">
      <c r="B22" s="84"/>
      <c r="C22" s="85"/>
      <c r="D22" s="86"/>
      <c r="E22" s="134"/>
      <c r="F22" s="136" t="s">
        <v>31</v>
      </c>
      <c r="G22" s="136" t="s">
        <v>32</v>
      </c>
      <c r="H22" s="28"/>
      <c r="I22" s="17"/>
      <c r="J22" s="28"/>
      <c r="K22" s="17"/>
      <c r="L22" s="58">
        <f t="shared" si="0"/>
        <v>0</v>
      </c>
      <c r="M22" s="11"/>
      <c r="N22" s="9"/>
    </row>
    <row r="23" spans="1:14" ht="12.75">
      <c r="A23">
        <v>79</v>
      </c>
      <c r="B23" s="84"/>
      <c r="C23" s="85"/>
      <c r="D23" s="86"/>
      <c r="E23" s="134"/>
      <c r="F23" s="137"/>
      <c r="G23" s="137"/>
      <c r="H23" s="66">
        <v>185760</v>
      </c>
      <c r="I23" s="67" t="s">
        <v>6</v>
      </c>
      <c r="J23" s="66">
        <v>0</v>
      </c>
      <c r="K23" s="67" t="s">
        <v>6</v>
      </c>
      <c r="L23" s="72">
        <f t="shared" si="0"/>
        <v>-185760</v>
      </c>
      <c r="M23" s="73" t="s">
        <v>6</v>
      </c>
      <c r="N23" s="9"/>
    </row>
    <row r="24" spans="2:13" ht="12.75">
      <c r="B24" s="84"/>
      <c r="C24" s="85"/>
      <c r="D24" s="86"/>
      <c r="E24" s="134"/>
      <c r="F24" s="136" t="s">
        <v>33</v>
      </c>
      <c r="G24" s="136" t="s">
        <v>34</v>
      </c>
      <c r="H24" s="28"/>
      <c r="I24" s="17"/>
      <c r="J24" s="28"/>
      <c r="K24" s="17"/>
      <c r="L24" s="58">
        <f t="shared" si="0"/>
        <v>0</v>
      </c>
      <c r="M24" s="11"/>
    </row>
    <row r="25" spans="1:14" ht="12.75">
      <c r="A25">
        <v>66</v>
      </c>
      <c r="B25" s="84"/>
      <c r="C25" s="85"/>
      <c r="D25" s="86"/>
      <c r="E25" s="134"/>
      <c r="F25" s="137"/>
      <c r="G25" s="137"/>
      <c r="H25" s="66">
        <v>825816</v>
      </c>
      <c r="I25" s="67" t="s">
        <v>6</v>
      </c>
      <c r="J25" s="66">
        <v>810664</v>
      </c>
      <c r="K25" s="67" t="s">
        <v>6</v>
      </c>
      <c r="L25" s="72">
        <f t="shared" si="0"/>
        <v>-15152</v>
      </c>
      <c r="M25" s="73" t="s">
        <v>6</v>
      </c>
      <c r="N25" s="9"/>
    </row>
    <row r="26" spans="2:14" ht="13.5" customHeight="1">
      <c r="B26" s="84"/>
      <c r="C26" s="85"/>
      <c r="D26" s="86"/>
      <c r="E26" s="134"/>
      <c r="F26" s="136" t="s">
        <v>35</v>
      </c>
      <c r="G26" s="143" t="s">
        <v>36</v>
      </c>
      <c r="H26" s="28"/>
      <c r="I26" s="17"/>
      <c r="J26" s="28"/>
      <c r="K26" s="17"/>
      <c r="L26" s="58">
        <f t="shared" si="0"/>
        <v>0</v>
      </c>
      <c r="M26" s="11"/>
      <c r="N26" s="9"/>
    </row>
    <row r="27" spans="2:14" ht="13.5" customHeight="1">
      <c r="B27" s="87"/>
      <c r="C27" s="88"/>
      <c r="D27" s="89"/>
      <c r="E27" s="135"/>
      <c r="F27" s="137"/>
      <c r="G27" s="144"/>
      <c r="H27" s="66">
        <v>114340927</v>
      </c>
      <c r="I27" s="67" t="s">
        <v>6</v>
      </c>
      <c r="J27" s="66">
        <v>122975439</v>
      </c>
      <c r="K27" s="67" t="s">
        <v>6</v>
      </c>
      <c r="L27" s="54">
        <f t="shared" si="0"/>
        <v>8634512</v>
      </c>
      <c r="M27" s="73" t="s">
        <v>6</v>
      </c>
      <c r="N27" s="9"/>
    </row>
    <row r="28" spans="2:14" ht="12.75">
      <c r="B28" s="82">
        <v>3</v>
      </c>
      <c r="C28" s="83"/>
      <c r="D28" s="83" t="s">
        <v>23</v>
      </c>
      <c r="E28" s="14"/>
      <c r="F28" s="14"/>
      <c r="G28" s="15"/>
      <c r="H28" s="55">
        <f>SUM(H30,H32,H34,H36)</f>
        <v>94389</v>
      </c>
      <c r="I28" s="3"/>
      <c r="J28" s="55">
        <f>SUM(J30,J32,J34,J36)</f>
        <v>79790</v>
      </c>
      <c r="K28" s="3"/>
      <c r="L28" s="75">
        <f t="shared" si="0"/>
        <v>-14599</v>
      </c>
      <c r="M28" s="3"/>
      <c r="N28" s="9"/>
    </row>
    <row r="29" spans="1:14" ht="12.75">
      <c r="A29">
        <v>47</v>
      </c>
      <c r="B29" s="84"/>
      <c r="C29" s="85"/>
      <c r="D29" s="85"/>
      <c r="E29" s="19"/>
      <c r="F29" s="19"/>
      <c r="G29" s="7"/>
      <c r="H29" s="56">
        <f>SUM(H31,H33,H35,H37)</f>
        <v>115352503</v>
      </c>
      <c r="I29" s="4" t="s">
        <v>6</v>
      </c>
      <c r="J29" s="56">
        <f>SUM(J31,J33,J35,J37)</f>
        <v>123786103</v>
      </c>
      <c r="K29" s="4" t="s">
        <v>6</v>
      </c>
      <c r="L29" s="70">
        <f t="shared" si="0"/>
        <v>8433600</v>
      </c>
      <c r="M29" s="4" t="s">
        <v>6</v>
      </c>
      <c r="N29" s="9"/>
    </row>
    <row r="30" spans="2:14" ht="12.75">
      <c r="B30" s="84"/>
      <c r="C30" s="85"/>
      <c r="D30" s="86"/>
      <c r="E30" s="133" t="s">
        <v>28</v>
      </c>
      <c r="F30" s="136" t="s">
        <v>39</v>
      </c>
      <c r="G30" s="143" t="s">
        <v>40</v>
      </c>
      <c r="H30" s="71">
        <v>94389</v>
      </c>
      <c r="I30" s="17"/>
      <c r="J30" s="71">
        <v>79790</v>
      </c>
      <c r="K30" s="17"/>
      <c r="L30" s="76">
        <f t="shared" si="0"/>
        <v>-14599</v>
      </c>
      <c r="M30" s="17"/>
      <c r="N30" s="9"/>
    </row>
    <row r="31" spans="1:14" ht="12.75">
      <c r="A31">
        <v>77</v>
      </c>
      <c r="B31" s="84"/>
      <c r="C31" s="85"/>
      <c r="D31" s="86"/>
      <c r="E31" s="134"/>
      <c r="F31" s="137"/>
      <c r="G31" s="144"/>
      <c r="H31" s="29"/>
      <c r="I31" s="13"/>
      <c r="J31" s="29"/>
      <c r="K31" s="13"/>
      <c r="L31" s="54">
        <f t="shared" si="0"/>
        <v>0</v>
      </c>
      <c r="M31" s="13"/>
      <c r="N31" s="9"/>
    </row>
    <row r="32" spans="2:14" ht="12.75">
      <c r="B32" s="84"/>
      <c r="C32" s="85"/>
      <c r="D32" s="86"/>
      <c r="E32" s="134"/>
      <c r="F32" s="136" t="s">
        <v>31</v>
      </c>
      <c r="G32" s="136" t="s">
        <v>32</v>
      </c>
      <c r="H32" s="28"/>
      <c r="I32" s="17"/>
      <c r="J32" s="28"/>
      <c r="K32" s="17"/>
      <c r="L32" s="76">
        <f t="shared" si="0"/>
        <v>0</v>
      </c>
      <c r="M32" s="11"/>
      <c r="N32" s="9"/>
    </row>
    <row r="33" spans="1:14" ht="12.75">
      <c r="A33">
        <v>79</v>
      </c>
      <c r="B33" s="84"/>
      <c r="C33" s="85"/>
      <c r="D33" s="86"/>
      <c r="E33" s="134"/>
      <c r="F33" s="137"/>
      <c r="G33" s="137"/>
      <c r="H33" s="66">
        <v>185760</v>
      </c>
      <c r="I33" s="67" t="s">
        <v>6</v>
      </c>
      <c r="J33" s="66">
        <v>0</v>
      </c>
      <c r="K33" s="67" t="s">
        <v>6</v>
      </c>
      <c r="L33" s="72">
        <f t="shared" si="0"/>
        <v>-185760</v>
      </c>
      <c r="M33" s="73" t="s">
        <v>6</v>
      </c>
      <c r="N33" s="9"/>
    </row>
    <row r="34" spans="2:13" ht="12.75">
      <c r="B34" s="84"/>
      <c r="C34" s="85"/>
      <c r="D34" s="86"/>
      <c r="E34" s="134"/>
      <c r="F34" s="136" t="s">
        <v>33</v>
      </c>
      <c r="G34" s="136" t="s">
        <v>34</v>
      </c>
      <c r="H34" s="28"/>
      <c r="I34" s="17"/>
      <c r="J34" s="28"/>
      <c r="K34" s="17"/>
      <c r="L34" s="76">
        <f t="shared" si="0"/>
        <v>0</v>
      </c>
      <c r="M34" s="11"/>
    </row>
    <row r="35" spans="1:14" ht="12.75">
      <c r="A35">
        <v>66</v>
      </c>
      <c r="B35" s="84"/>
      <c r="C35" s="85"/>
      <c r="D35" s="86"/>
      <c r="E35" s="134"/>
      <c r="F35" s="137"/>
      <c r="G35" s="137"/>
      <c r="H35" s="66">
        <v>825816</v>
      </c>
      <c r="I35" s="67" t="s">
        <v>6</v>
      </c>
      <c r="J35" s="66">
        <v>810664</v>
      </c>
      <c r="K35" s="67" t="s">
        <v>6</v>
      </c>
      <c r="L35" s="72">
        <f t="shared" si="0"/>
        <v>-15152</v>
      </c>
      <c r="M35" s="73" t="s">
        <v>6</v>
      </c>
      <c r="N35" s="9"/>
    </row>
    <row r="36" spans="2:14" ht="13.5" customHeight="1">
      <c r="B36" s="84"/>
      <c r="C36" s="85"/>
      <c r="D36" s="86"/>
      <c r="E36" s="134"/>
      <c r="F36" s="136" t="s">
        <v>35</v>
      </c>
      <c r="G36" s="143" t="s">
        <v>36</v>
      </c>
      <c r="H36" s="28"/>
      <c r="I36" s="17"/>
      <c r="J36" s="28"/>
      <c r="K36" s="17"/>
      <c r="L36" s="76">
        <f t="shared" si="0"/>
        <v>0</v>
      </c>
      <c r="M36" s="11"/>
      <c r="N36" s="9"/>
    </row>
    <row r="37" spans="2:14" ht="13.5" customHeight="1">
      <c r="B37" s="87"/>
      <c r="C37" s="88"/>
      <c r="D37" s="89"/>
      <c r="E37" s="135"/>
      <c r="F37" s="137"/>
      <c r="G37" s="144"/>
      <c r="H37" s="66">
        <v>114340927</v>
      </c>
      <c r="I37" s="67" t="s">
        <v>6</v>
      </c>
      <c r="J37" s="66">
        <v>122975439</v>
      </c>
      <c r="K37" s="67" t="s">
        <v>6</v>
      </c>
      <c r="L37" s="72">
        <f t="shared" si="0"/>
        <v>8634512</v>
      </c>
      <c r="M37" s="73" t="s">
        <v>6</v>
      </c>
      <c r="N37" s="9"/>
    </row>
    <row r="38" spans="2:14" ht="12.75">
      <c r="B38" s="82">
        <v>4</v>
      </c>
      <c r="C38" s="83"/>
      <c r="D38" s="83" t="s">
        <v>24</v>
      </c>
      <c r="E38" s="14"/>
      <c r="F38" s="14"/>
      <c r="G38" s="15"/>
      <c r="H38" s="55">
        <f>SUM(H40,H42,H44,H46)</f>
        <v>85249804</v>
      </c>
      <c r="I38" s="3"/>
      <c r="J38" s="55">
        <f>SUM(J40,J42,J44,J46)</f>
        <v>81942471</v>
      </c>
      <c r="K38" s="3"/>
      <c r="L38" s="75">
        <f t="shared" si="0"/>
        <v>-3307333</v>
      </c>
      <c r="M38" s="3"/>
      <c r="N38" s="9"/>
    </row>
    <row r="39" spans="1:14" ht="12.75">
      <c r="A39">
        <v>47</v>
      </c>
      <c r="B39" s="84"/>
      <c r="C39" s="85"/>
      <c r="D39" s="85"/>
      <c r="E39" s="19"/>
      <c r="F39" s="19"/>
      <c r="G39" s="7"/>
      <c r="H39" s="56">
        <f>SUM(H41,H43,H45,H47)</f>
        <v>115166743</v>
      </c>
      <c r="I39" s="4" t="s">
        <v>6</v>
      </c>
      <c r="J39" s="56">
        <f>SUM(J41,J43,J45,J47)</f>
        <v>123786103</v>
      </c>
      <c r="K39" s="4" t="s">
        <v>6</v>
      </c>
      <c r="L39" s="70">
        <f t="shared" si="0"/>
        <v>8619360</v>
      </c>
      <c r="M39" s="4" t="s">
        <v>6</v>
      </c>
      <c r="N39" s="9"/>
    </row>
    <row r="40" spans="2:14" ht="12.75">
      <c r="B40" s="84"/>
      <c r="C40" s="85"/>
      <c r="D40" s="86"/>
      <c r="E40" s="133" t="s">
        <v>28</v>
      </c>
      <c r="F40" s="136" t="s">
        <v>41</v>
      </c>
      <c r="G40" s="143" t="s">
        <v>42</v>
      </c>
      <c r="H40" s="71">
        <v>17902087</v>
      </c>
      <c r="I40" s="17"/>
      <c r="J40" s="71">
        <v>17365710</v>
      </c>
      <c r="K40" s="17"/>
      <c r="L40" s="76">
        <f aca="true" t="shared" si="1" ref="L40:L75">J40-H40</f>
        <v>-536377</v>
      </c>
      <c r="M40" s="17"/>
      <c r="N40" s="9"/>
    </row>
    <row r="41" spans="1:14" ht="12.75">
      <c r="A41">
        <v>77</v>
      </c>
      <c r="B41" s="84"/>
      <c r="C41" s="85"/>
      <c r="D41" s="86"/>
      <c r="E41" s="134"/>
      <c r="F41" s="137"/>
      <c r="G41" s="144"/>
      <c r="H41" s="29"/>
      <c r="I41" s="13"/>
      <c r="J41" s="29"/>
      <c r="K41" s="13"/>
      <c r="L41" s="72">
        <f t="shared" si="1"/>
        <v>0</v>
      </c>
      <c r="M41" s="13"/>
      <c r="N41" s="9"/>
    </row>
    <row r="42" spans="2:14" ht="27" customHeight="1">
      <c r="B42" s="84"/>
      <c r="C42" s="85"/>
      <c r="D42" s="86"/>
      <c r="E42" s="134"/>
      <c r="F42" s="143" t="s">
        <v>43</v>
      </c>
      <c r="G42" s="143" t="s">
        <v>44</v>
      </c>
      <c r="H42" s="71">
        <v>67347717</v>
      </c>
      <c r="I42" s="17"/>
      <c r="J42" s="71">
        <v>64576761</v>
      </c>
      <c r="K42" s="17"/>
      <c r="L42" s="76">
        <f t="shared" si="1"/>
        <v>-2770956</v>
      </c>
      <c r="M42" s="17"/>
      <c r="N42" s="9"/>
    </row>
    <row r="43" spans="1:14" ht="27" customHeight="1">
      <c r="A43">
        <v>77</v>
      </c>
      <c r="B43" s="84"/>
      <c r="C43" s="85"/>
      <c r="D43" s="86"/>
      <c r="E43" s="134"/>
      <c r="F43" s="144"/>
      <c r="G43" s="144"/>
      <c r="H43" s="29"/>
      <c r="I43" s="13"/>
      <c r="J43" s="29"/>
      <c r="K43" s="13"/>
      <c r="L43" s="72">
        <f t="shared" si="1"/>
        <v>0</v>
      </c>
      <c r="M43" s="13"/>
      <c r="N43" s="9"/>
    </row>
    <row r="44" spans="2:13" ht="12.75">
      <c r="B44" s="84"/>
      <c r="C44" s="85"/>
      <c r="D44" s="86"/>
      <c r="E44" s="134"/>
      <c r="F44" s="136" t="s">
        <v>33</v>
      </c>
      <c r="G44" s="136" t="s">
        <v>34</v>
      </c>
      <c r="H44" s="28"/>
      <c r="I44" s="17"/>
      <c r="J44" s="28"/>
      <c r="K44" s="17"/>
      <c r="L44" s="76">
        <f t="shared" si="1"/>
        <v>0</v>
      </c>
      <c r="M44" s="11"/>
    </row>
    <row r="45" spans="1:14" ht="12.75">
      <c r="A45">
        <v>66</v>
      </c>
      <c r="B45" s="84"/>
      <c r="C45" s="85"/>
      <c r="D45" s="86"/>
      <c r="E45" s="134"/>
      <c r="F45" s="137"/>
      <c r="G45" s="137"/>
      <c r="H45" s="66">
        <v>825816</v>
      </c>
      <c r="I45" s="67" t="s">
        <v>6</v>
      </c>
      <c r="J45" s="66">
        <v>810664</v>
      </c>
      <c r="K45" s="67" t="s">
        <v>6</v>
      </c>
      <c r="L45" s="72">
        <f t="shared" si="1"/>
        <v>-15152</v>
      </c>
      <c r="M45" s="73" t="s">
        <v>6</v>
      </c>
      <c r="N45" s="9"/>
    </row>
    <row r="46" spans="2:14" ht="13.5" customHeight="1">
      <c r="B46" s="84"/>
      <c r="C46" s="85"/>
      <c r="D46" s="86"/>
      <c r="E46" s="134"/>
      <c r="F46" s="136" t="s">
        <v>35</v>
      </c>
      <c r="G46" s="143" t="s">
        <v>36</v>
      </c>
      <c r="H46" s="28"/>
      <c r="I46" s="17"/>
      <c r="J46" s="28"/>
      <c r="K46" s="17"/>
      <c r="L46" s="76">
        <f t="shared" si="1"/>
        <v>0</v>
      </c>
      <c r="M46" s="11"/>
      <c r="N46" s="9"/>
    </row>
    <row r="47" spans="2:14" ht="13.5" customHeight="1">
      <c r="B47" s="87"/>
      <c r="C47" s="88"/>
      <c r="D47" s="89"/>
      <c r="E47" s="135"/>
      <c r="F47" s="137"/>
      <c r="G47" s="144"/>
      <c r="H47" s="66">
        <v>114340927</v>
      </c>
      <c r="I47" s="67" t="s">
        <v>6</v>
      </c>
      <c r="J47" s="66">
        <v>122975439</v>
      </c>
      <c r="K47" s="67" t="s">
        <v>6</v>
      </c>
      <c r="L47" s="72">
        <f t="shared" si="1"/>
        <v>8634512</v>
      </c>
      <c r="M47" s="73" t="s">
        <v>6</v>
      </c>
      <c r="N47" s="9"/>
    </row>
    <row r="48" spans="2:14" ht="12.75">
      <c r="B48" s="82">
        <v>5</v>
      </c>
      <c r="C48" s="83"/>
      <c r="D48" s="83" t="s">
        <v>25</v>
      </c>
      <c r="E48" s="14"/>
      <c r="F48" s="14"/>
      <c r="G48" s="15"/>
      <c r="H48" s="55">
        <f>SUM(H50,H52,H54,H56,H58)</f>
        <v>12917480</v>
      </c>
      <c r="I48" s="3"/>
      <c r="J48" s="55">
        <f>SUM(J50,J52,J54,J56,J58)</f>
        <v>13011035</v>
      </c>
      <c r="K48" s="3"/>
      <c r="L48" s="57">
        <f t="shared" si="1"/>
        <v>93555</v>
      </c>
      <c r="M48" s="3"/>
      <c r="N48" s="9"/>
    </row>
    <row r="49" spans="1:14" ht="12.75">
      <c r="A49">
        <v>47</v>
      </c>
      <c r="B49" s="84"/>
      <c r="C49" s="85"/>
      <c r="D49" s="85"/>
      <c r="E49" s="19"/>
      <c r="F49" s="19"/>
      <c r="G49" s="7"/>
      <c r="H49" s="56">
        <f>SUM(H51,H53,H55,H57,H59)</f>
        <v>115352503</v>
      </c>
      <c r="I49" s="4" t="s">
        <v>6</v>
      </c>
      <c r="J49" s="56">
        <f>SUM(J51,J53,J55,J57,J59)</f>
        <v>123786103</v>
      </c>
      <c r="K49" s="4" t="s">
        <v>6</v>
      </c>
      <c r="L49" s="70">
        <f t="shared" si="1"/>
        <v>8433600</v>
      </c>
      <c r="M49" s="4" t="s">
        <v>6</v>
      </c>
      <c r="N49" s="9"/>
    </row>
    <row r="50" spans="2:14" ht="12.75">
      <c r="B50" s="84"/>
      <c r="C50" s="85"/>
      <c r="D50" s="86"/>
      <c r="E50" s="133" t="s">
        <v>28</v>
      </c>
      <c r="F50" s="136" t="s">
        <v>45</v>
      </c>
      <c r="G50" s="143" t="s">
        <v>46</v>
      </c>
      <c r="H50" s="71">
        <v>12182880</v>
      </c>
      <c r="I50" s="17"/>
      <c r="J50" s="71">
        <v>12309624</v>
      </c>
      <c r="K50" s="17"/>
      <c r="L50" s="76">
        <f t="shared" si="1"/>
        <v>126744</v>
      </c>
      <c r="M50" s="17"/>
      <c r="N50" s="9"/>
    </row>
    <row r="51" spans="1:14" ht="12.75">
      <c r="A51">
        <v>77</v>
      </c>
      <c r="B51" s="84"/>
      <c r="C51" s="85"/>
      <c r="D51" s="86"/>
      <c r="E51" s="134"/>
      <c r="F51" s="137"/>
      <c r="G51" s="144"/>
      <c r="H51" s="29"/>
      <c r="I51" s="13"/>
      <c r="J51" s="29"/>
      <c r="K51" s="13"/>
      <c r="L51" s="72">
        <f t="shared" si="1"/>
        <v>0</v>
      </c>
      <c r="M51" s="13"/>
      <c r="N51" s="9"/>
    </row>
    <row r="52" spans="2:14" ht="12.75">
      <c r="B52" s="84"/>
      <c r="C52" s="85"/>
      <c r="D52" s="86"/>
      <c r="E52" s="134"/>
      <c r="F52" s="136" t="s">
        <v>47</v>
      </c>
      <c r="G52" s="136" t="s">
        <v>48</v>
      </c>
      <c r="H52" s="71">
        <v>734600</v>
      </c>
      <c r="I52" s="17"/>
      <c r="J52" s="71">
        <v>701411</v>
      </c>
      <c r="K52" s="17"/>
      <c r="L52" s="76">
        <f t="shared" si="1"/>
        <v>-33189</v>
      </c>
      <c r="M52" s="17"/>
      <c r="N52" s="9"/>
    </row>
    <row r="53" spans="1:14" ht="12.75">
      <c r="A53">
        <v>79</v>
      </c>
      <c r="B53" s="84"/>
      <c r="C53" s="85"/>
      <c r="D53" s="86"/>
      <c r="E53" s="134"/>
      <c r="F53" s="137"/>
      <c r="G53" s="137"/>
      <c r="H53" s="29"/>
      <c r="I53" s="13"/>
      <c r="J53" s="29"/>
      <c r="K53" s="13"/>
      <c r="L53" s="72">
        <f t="shared" si="1"/>
        <v>0</v>
      </c>
      <c r="M53" s="13"/>
      <c r="N53" s="9"/>
    </row>
    <row r="54" spans="2:14" ht="12.75">
      <c r="B54" s="84"/>
      <c r="C54" s="85"/>
      <c r="D54" s="86"/>
      <c r="E54" s="134"/>
      <c r="F54" s="136" t="s">
        <v>31</v>
      </c>
      <c r="G54" s="136" t="s">
        <v>32</v>
      </c>
      <c r="H54" s="28"/>
      <c r="I54" s="17"/>
      <c r="J54" s="28"/>
      <c r="K54" s="17"/>
      <c r="L54" s="76">
        <f t="shared" si="1"/>
        <v>0</v>
      </c>
      <c r="M54" s="11"/>
      <c r="N54" s="9"/>
    </row>
    <row r="55" spans="1:14" ht="12.75">
      <c r="A55">
        <v>79</v>
      </c>
      <c r="B55" s="84"/>
      <c r="C55" s="85"/>
      <c r="D55" s="86"/>
      <c r="E55" s="134"/>
      <c r="F55" s="137"/>
      <c r="G55" s="137"/>
      <c r="H55" s="66">
        <v>185760</v>
      </c>
      <c r="I55" s="67" t="s">
        <v>6</v>
      </c>
      <c r="J55" s="66">
        <v>0</v>
      </c>
      <c r="K55" s="67" t="s">
        <v>6</v>
      </c>
      <c r="L55" s="72">
        <f t="shared" si="1"/>
        <v>-185760</v>
      </c>
      <c r="M55" s="73" t="s">
        <v>6</v>
      </c>
      <c r="N55" s="9"/>
    </row>
    <row r="56" spans="2:13" ht="12.75">
      <c r="B56" s="84"/>
      <c r="C56" s="85"/>
      <c r="D56" s="86"/>
      <c r="E56" s="134"/>
      <c r="F56" s="136" t="s">
        <v>33</v>
      </c>
      <c r="G56" s="136" t="s">
        <v>34</v>
      </c>
      <c r="H56" s="28"/>
      <c r="I56" s="17"/>
      <c r="J56" s="28"/>
      <c r="K56" s="17"/>
      <c r="L56" s="76">
        <f t="shared" si="1"/>
        <v>0</v>
      </c>
      <c r="M56" s="11"/>
    </row>
    <row r="57" spans="1:14" ht="12.75">
      <c r="A57">
        <v>66</v>
      </c>
      <c r="B57" s="84"/>
      <c r="C57" s="85"/>
      <c r="D57" s="86"/>
      <c r="E57" s="134"/>
      <c r="F57" s="137"/>
      <c r="G57" s="137"/>
      <c r="H57" s="66">
        <v>825816</v>
      </c>
      <c r="I57" s="67" t="s">
        <v>6</v>
      </c>
      <c r="J57" s="66">
        <v>810664</v>
      </c>
      <c r="K57" s="67" t="s">
        <v>6</v>
      </c>
      <c r="L57" s="72">
        <f t="shared" si="1"/>
        <v>-15152</v>
      </c>
      <c r="M57" s="73" t="s">
        <v>6</v>
      </c>
      <c r="N57" s="9"/>
    </row>
    <row r="58" spans="2:14" ht="13.5" customHeight="1">
      <c r="B58" s="84"/>
      <c r="C58" s="85"/>
      <c r="D58" s="86"/>
      <c r="E58" s="134"/>
      <c r="F58" s="136" t="s">
        <v>35</v>
      </c>
      <c r="G58" s="143" t="s">
        <v>36</v>
      </c>
      <c r="H58" s="28"/>
      <c r="I58" s="17"/>
      <c r="J58" s="28"/>
      <c r="K58" s="17"/>
      <c r="L58" s="76">
        <f t="shared" si="1"/>
        <v>0</v>
      </c>
      <c r="M58" s="11"/>
      <c r="N58" s="9"/>
    </row>
    <row r="59" spans="2:14" ht="13.5" customHeight="1">
      <c r="B59" s="87"/>
      <c r="C59" s="88"/>
      <c r="D59" s="89"/>
      <c r="E59" s="135"/>
      <c r="F59" s="137"/>
      <c r="G59" s="144"/>
      <c r="H59" s="66">
        <v>114340927</v>
      </c>
      <c r="I59" s="67" t="s">
        <v>6</v>
      </c>
      <c r="J59" s="66">
        <v>122975439</v>
      </c>
      <c r="K59" s="67" t="s">
        <v>6</v>
      </c>
      <c r="L59" s="72">
        <f t="shared" si="1"/>
        <v>8634512</v>
      </c>
      <c r="M59" s="73" t="s">
        <v>6</v>
      </c>
      <c r="N59" s="9"/>
    </row>
    <row r="60" spans="2:14" ht="12.75">
      <c r="B60" s="82">
        <v>6</v>
      </c>
      <c r="C60" s="83"/>
      <c r="D60" s="83" t="s">
        <v>26</v>
      </c>
      <c r="E60" s="14"/>
      <c r="F60" s="14"/>
      <c r="G60" s="15"/>
      <c r="H60" s="55">
        <f>SUM(H62,H64,H66)</f>
        <v>1439148</v>
      </c>
      <c r="I60" s="3"/>
      <c r="J60" s="55">
        <f>SUM(J62,J64,J66)</f>
        <v>1377214</v>
      </c>
      <c r="K60" s="3"/>
      <c r="L60" s="75">
        <f t="shared" si="1"/>
        <v>-61934</v>
      </c>
      <c r="M60" s="3"/>
      <c r="N60" s="9"/>
    </row>
    <row r="61" spans="1:14" ht="12.75">
      <c r="A61">
        <v>47</v>
      </c>
      <c r="B61" s="84"/>
      <c r="C61" s="85"/>
      <c r="D61" s="85"/>
      <c r="E61" s="19"/>
      <c r="F61" s="19"/>
      <c r="G61" s="7"/>
      <c r="H61" s="56">
        <f>SUM(H63,H65,H67)</f>
        <v>115166743</v>
      </c>
      <c r="I61" s="4" t="s">
        <v>6</v>
      </c>
      <c r="J61" s="56">
        <f>SUM(J63,J65,J67)</f>
        <v>123786103</v>
      </c>
      <c r="K61" s="4" t="s">
        <v>6</v>
      </c>
      <c r="L61" s="70">
        <f t="shared" si="1"/>
        <v>8619360</v>
      </c>
      <c r="M61" s="4" t="s">
        <v>6</v>
      </c>
      <c r="N61" s="9"/>
    </row>
    <row r="62" spans="2:14" ht="12.75">
      <c r="B62" s="84"/>
      <c r="C62" s="85"/>
      <c r="D62" s="86"/>
      <c r="E62" s="133" t="s">
        <v>28</v>
      </c>
      <c r="F62" s="136" t="s">
        <v>49</v>
      </c>
      <c r="G62" s="143" t="s">
        <v>50</v>
      </c>
      <c r="H62" s="71">
        <v>1439148</v>
      </c>
      <c r="I62" s="17"/>
      <c r="J62" s="71">
        <v>1377214</v>
      </c>
      <c r="K62" s="17"/>
      <c r="L62" s="76">
        <f t="shared" si="1"/>
        <v>-61934</v>
      </c>
      <c r="M62" s="17"/>
      <c r="N62" s="9"/>
    </row>
    <row r="63" spans="1:14" ht="12.75">
      <c r="A63">
        <v>77</v>
      </c>
      <c r="B63" s="84"/>
      <c r="C63" s="85"/>
      <c r="D63" s="86"/>
      <c r="E63" s="134"/>
      <c r="F63" s="137"/>
      <c r="G63" s="144"/>
      <c r="H63" s="29"/>
      <c r="I63" s="13"/>
      <c r="J63" s="29"/>
      <c r="K63" s="13"/>
      <c r="L63" s="72">
        <f t="shared" si="1"/>
        <v>0</v>
      </c>
      <c r="M63" s="13"/>
      <c r="N63" s="9"/>
    </row>
    <row r="64" spans="2:13" ht="12.75">
      <c r="B64" s="84"/>
      <c r="C64" s="85"/>
      <c r="D64" s="86"/>
      <c r="E64" s="134"/>
      <c r="F64" s="136" t="s">
        <v>33</v>
      </c>
      <c r="G64" s="136" t="s">
        <v>34</v>
      </c>
      <c r="H64" s="28"/>
      <c r="I64" s="17"/>
      <c r="J64" s="28"/>
      <c r="K64" s="17"/>
      <c r="L64" s="76">
        <f t="shared" si="1"/>
        <v>0</v>
      </c>
      <c r="M64" s="11"/>
    </row>
    <row r="65" spans="1:14" ht="12.75">
      <c r="A65">
        <v>66</v>
      </c>
      <c r="B65" s="84"/>
      <c r="C65" s="85"/>
      <c r="D65" s="86"/>
      <c r="E65" s="134"/>
      <c r="F65" s="137"/>
      <c r="G65" s="137"/>
      <c r="H65" s="66">
        <v>825816</v>
      </c>
      <c r="I65" s="67" t="s">
        <v>6</v>
      </c>
      <c r="J65" s="66">
        <v>810664</v>
      </c>
      <c r="K65" s="67" t="s">
        <v>6</v>
      </c>
      <c r="L65" s="72">
        <f t="shared" si="1"/>
        <v>-15152</v>
      </c>
      <c r="M65" s="73" t="s">
        <v>6</v>
      </c>
      <c r="N65" s="9"/>
    </row>
    <row r="66" spans="2:14" ht="13.5" customHeight="1">
      <c r="B66" s="84"/>
      <c r="C66" s="85"/>
      <c r="D66" s="86"/>
      <c r="E66" s="134"/>
      <c r="F66" s="136" t="s">
        <v>35</v>
      </c>
      <c r="G66" s="143" t="s">
        <v>36</v>
      </c>
      <c r="H66" s="28"/>
      <c r="I66" s="17"/>
      <c r="J66" s="28"/>
      <c r="K66" s="17"/>
      <c r="L66" s="76">
        <f t="shared" si="1"/>
        <v>0</v>
      </c>
      <c r="M66" s="11"/>
      <c r="N66" s="9"/>
    </row>
    <row r="67" spans="2:14" ht="13.5" customHeight="1">
      <c r="B67" s="87"/>
      <c r="C67" s="88"/>
      <c r="D67" s="89"/>
      <c r="E67" s="135"/>
      <c r="F67" s="137"/>
      <c r="G67" s="144"/>
      <c r="H67" s="66">
        <v>114340927</v>
      </c>
      <c r="I67" s="67" t="s">
        <v>6</v>
      </c>
      <c r="J67" s="66">
        <v>122975439</v>
      </c>
      <c r="K67" s="67" t="s">
        <v>6</v>
      </c>
      <c r="L67" s="72">
        <f t="shared" si="1"/>
        <v>8634512</v>
      </c>
      <c r="M67" s="73" t="s">
        <v>6</v>
      </c>
      <c r="N67" s="9"/>
    </row>
    <row r="68" spans="2:14" ht="12.75">
      <c r="B68" s="82">
        <v>7</v>
      </c>
      <c r="C68" s="83"/>
      <c r="D68" s="90" t="s">
        <v>64</v>
      </c>
      <c r="E68" s="14"/>
      <c r="F68" s="14"/>
      <c r="G68" s="15"/>
      <c r="H68" s="55">
        <f>SUM(H70,H72,H74)</f>
        <v>229703</v>
      </c>
      <c r="I68" s="3"/>
      <c r="J68" s="55">
        <f>SUM(J70,J72,J74)</f>
        <v>185282</v>
      </c>
      <c r="K68" s="3"/>
      <c r="L68" s="75">
        <f t="shared" si="1"/>
        <v>-44421</v>
      </c>
      <c r="M68" s="3"/>
      <c r="N68" s="9"/>
    </row>
    <row r="69" spans="1:14" ht="12.75">
      <c r="A69">
        <v>47</v>
      </c>
      <c r="B69" s="84"/>
      <c r="C69" s="85"/>
      <c r="D69" s="91"/>
      <c r="E69" s="19"/>
      <c r="F69" s="19"/>
      <c r="G69" s="7"/>
      <c r="H69" s="56">
        <f>SUM(H71,H73,H75)</f>
        <v>115166743</v>
      </c>
      <c r="I69" s="4" t="s">
        <v>6</v>
      </c>
      <c r="J69" s="56">
        <f>SUM(J71,J73,J75)</f>
        <v>123786103</v>
      </c>
      <c r="K69" s="4" t="s">
        <v>6</v>
      </c>
      <c r="L69" s="70">
        <f t="shared" si="1"/>
        <v>8619360</v>
      </c>
      <c r="M69" s="4" t="s">
        <v>6</v>
      </c>
      <c r="N69" s="9"/>
    </row>
    <row r="70" spans="2:14" ht="12.75">
      <c r="B70" s="84"/>
      <c r="C70" s="85"/>
      <c r="D70" s="86"/>
      <c r="E70" s="133" t="s">
        <v>28</v>
      </c>
      <c r="F70" s="136" t="s">
        <v>51</v>
      </c>
      <c r="G70" s="143" t="s">
        <v>52</v>
      </c>
      <c r="H70" s="71">
        <v>229703</v>
      </c>
      <c r="I70" s="17"/>
      <c r="J70" s="71">
        <v>185282</v>
      </c>
      <c r="K70" s="17"/>
      <c r="L70" s="76">
        <f t="shared" si="1"/>
        <v>-44421</v>
      </c>
      <c r="M70" s="17"/>
      <c r="N70" s="9"/>
    </row>
    <row r="71" spans="1:14" ht="12.75">
      <c r="A71">
        <v>77</v>
      </c>
      <c r="B71" s="84"/>
      <c r="C71" s="85"/>
      <c r="D71" s="86"/>
      <c r="E71" s="134"/>
      <c r="F71" s="137"/>
      <c r="G71" s="144"/>
      <c r="H71" s="29"/>
      <c r="I71" s="13"/>
      <c r="J71" s="29"/>
      <c r="K71" s="13"/>
      <c r="L71" s="72">
        <f t="shared" si="1"/>
        <v>0</v>
      </c>
      <c r="M71" s="13"/>
      <c r="N71" s="9"/>
    </row>
    <row r="72" spans="2:13" ht="12.75">
      <c r="B72" s="84"/>
      <c r="C72" s="85"/>
      <c r="D72" s="86"/>
      <c r="E72" s="134"/>
      <c r="F72" s="136" t="s">
        <v>33</v>
      </c>
      <c r="G72" s="136" t="s">
        <v>34</v>
      </c>
      <c r="H72" s="28"/>
      <c r="I72" s="17"/>
      <c r="J72" s="28"/>
      <c r="K72" s="17"/>
      <c r="L72" s="76">
        <f t="shared" si="1"/>
        <v>0</v>
      </c>
      <c r="M72" s="11"/>
    </row>
    <row r="73" spans="1:14" ht="12.75">
      <c r="A73">
        <v>66</v>
      </c>
      <c r="B73" s="84"/>
      <c r="C73" s="85"/>
      <c r="D73" s="86"/>
      <c r="E73" s="134"/>
      <c r="F73" s="137"/>
      <c r="G73" s="137"/>
      <c r="H73" s="66">
        <v>825816</v>
      </c>
      <c r="I73" s="67" t="s">
        <v>6</v>
      </c>
      <c r="J73" s="66">
        <v>810664</v>
      </c>
      <c r="K73" s="67" t="s">
        <v>6</v>
      </c>
      <c r="L73" s="72">
        <f t="shared" si="1"/>
        <v>-15152</v>
      </c>
      <c r="M73" s="73" t="s">
        <v>6</v>
      </c>
      <c r="N73" s="9"/>
    </row>
    <row r="74" spans="2:14" ht="13.5" customHeight="1">
      <c r="B74" s="84"/>
      <c r="C74" s="85"/>
      <c r="D74" s="86"/>
      <c r="E74" s="134"/>
      <c r="F74" s="136" t="s">
        <v>35</v>
      </c>
      <c r="G74" s="143" t="s">
        <v>36</v>
      </c>
      <c r="H74" s="28"/>
      <c r="I74" s="17"/>
      <c r="J74" s="28"/>
      <c r="K74" s="17"/>
      <c r="L74" s="76">
        <f t="shared" si="1"/>
        <v>0</v>
      </c>
      <c r="M74" s="11"/>
      <c r="N74" s="9"/>
    </row>
    <row r="75" spans="2:14" ht="13.5" customHeight="1">
      <c r="B75" s="87"/>
      <c r="C75" s="88"/>
      <c r="D75" s="89"/>
      <c r="E75" s="135"/>
      <c r="F75" s="137"/>
      <c r="G75" s="144"/>
      <c r="H75" s="66">
        <v>114340927</v>
      </c>
      <c r="I75" s="67" t="s">
        <v>6</v>
      </c>
      <c r="J75" s="66">
        <v>122975439</v>
      </c>
      <c r="K75" s="67" t="s">
        <v>6</v>
      </c>
      <c r="L75" s="72">
        <f t="shared" si="1"/>
        <v>8634512</v>
      </c>
      <c r="M75" s="73" t="s">
        <v>6</v>
      </c>
      <c r="N75" s="9"/>
    </row>
    <row r="76" spans="2:13" ht="9" customHeight="1" thickBot="1">
      <c r="B76" s="22"/>
      <c r="C76" s="23"/>
      <c r="D76" s="23"/>
      <c r="E76" s="23"/>
      <c r="F76" s="23"/>
      <c r="G76" s="23"/>
      <c r="H76" s="23"/>
      <c r="I76" s="24"/>
      <c r="J76" s="23"/>
      <c r="K76" s="24"/>
      <c r="L76" s="23"/>
      <c r="M76" s="64"/>
    </row>
    <row r="77" spans="2:14" ht="14.25" thickBot="1" thickTop="1">
      <c r="B77" s="145" t="s">
        <v>14</v>
      </c>
      <c r="C77" s="146"/>
      <c r="D77" s="147"/>
      <c r="E77" s="10"/>
      <c r="F77" s="42"/>
      <c r="G77" s="10"/>
      <c r="H77" s="41">
        <f>SUM(H10,H13,H15,H17,H20,H30,H40,H42,H50,H52,H62,H70)</f>
        <v>215622301</v>
      </c>
      <c r="I77" s="40"/>
      <c r="J77" s="41">
        <f>SUM(J10,J13,J15,J17,J20,J30,J40,J42,J50,J52,J62,J70)</f>
        <v>220604298</v>
      </c>
      <c r="K77" s="40"/>
      <c r="L77" s="59">
        <f>J77-H77</f>
        <v>4981997</v>
      </c>
      <c r="M77" s="40"/>
      <c r="N77" s="9"/>
    </row>
    <row r="78" ht="13.5" thickTop="1"/>
    <row r="79" spans="2:7" ht="15.75">
      <c r="B79" s="26"/>
      <c r="C79" s="27" t="s">
        <v>7</v>
      </c>
      <c r="D79" s="26" t="s">
        <v>16</v>
      </c>
      <c r="F79" s="2"/>
      <c r="G79" s="26"/>
    </row>
    <row r="80" spans="2:8" ht="15.75">
      <c r="B80" s="26"/>
      <c r="C80" s="26"/>
      <c r="D80" s="26" t="s">
        <v>18</v>
      </c>
      <c r="F80" s="2"/>
      <c r="G80" s="26"/>
      <c r="H80" s="25"/>
    </row>
    <row r="81" spans="2:8" ht="15.75">
      <c r="B81" s="26"/>
      <c r="C81" s="26"/>
      <c r="D81" s="26" t="s">
        <v>53</v>
      </c>
      <c r="F81" s="2"/>
      <c r="G81" s="26"/>
      <c r="H81" s="25"/>
    </row>
    <row r="82" spans="2:8" ht="15.75">
      <c r="B82" s="26"/>
      <c r="C82" s="26"/>
      <c r="D82" s="26" t="s">
        <v>73</v>
      </c>
      <c r="F82" s="2"/>
      <c r="G82" s="26"/>
      <c r="H82" s="25"/>
    </row>
    <row r="83" ht="15.75">
      <c r="D83" s="26"/>
    </row>
    <row r="84" ht="16.5" customHeight="1">
      <c r="D84" s="26"/>
    </row>
  </sheetData>
  <sheetProtection/>
  <mergeCells count="69">
    <mergeCell ref="B77:D77"/>
    <mergeCell ref="E70:E75"/>
    <mergeCell ref="F70:F71"/>
    <mergeCell ref="G70:G71"/>
    <mergeCell ref="F72:F73"/>
    <mergeCell ref="G72:G73"/>
    <mergeCell ref="F74:F75"/>
    <mergeCell ref="G74:G75"/>
    <mergeCell ref="G58:G59"/>
    <mergeCell ref="E62:E67"/>
    <mergeCell ref="F62:F63"/>
    <mergeCell ref="G62:G63"/>
    <mergeCell ref="F64:F65"/>
    <mergeCell ref="G64:G65"/>
    <mergeCell ref="F66:F67"/>
    <mergeCell ref="G66:G67"/>
    <mergeCell ref="E50:E59"/>
    <mergeCell ref="F50:F51"/>
    <mergeCell ref="G50:G51"/>
    <mergeCell ref="F52:F53"/>
    <mergeCell ref="G52:G53"/>
    <mergeCell ref="F54:F55"/>
    <mergeCell ref="G54:G55"/>
    <mergeCell ref="F56:F57"/>
    <mergeCell ref="G56:G57"/>
    <mergeCell ref="F58:F59"/>
    <mergeCell ref="E40:E47"/>
    <mergeCell ref="F40:F41"/>
    <mergeCell ref="G40:G41"/>
    <mergeCell ref="F42:F43"/>
    <mergeCell ref="G42:G43"/>
    <mergeCell ref="F44:F45"/>
    <mergeCell ref="G44:G45"/>
    <mergeCell ref="F46:F47"/>
    <mergeCell ref="G46:G47"/>
    <mergeCell ref="E30:E37"/>
    <mergeCell ref="F30:F31"/>
    <mergeCell ref="G30:G31"/>
    <mergeCell ref="F32:F33"/>
    <mergeCell ref="G32:G33"/>
    <mergeCell ref="F34:F35"/>
    <mergeCell ref="G34:G35"/>
    <mergeCell ref="F36:F37"/>
    <mergeCell ref="G36:G37"/>
    <mergeCell ref="E20:E27"/>
    <mergeCell ref="F20:F21"/>
    <mergeCell ref="G20:G21"/>
    <mergeCell ref="F22:F23"/>
    <mergeCell ref="G22:G23"/>
    <mergeCell ref="F24:F25"/>
    <mergeCell ref="G24:G25"/>
    <mergeCell ref="F26:F27"/>
    <mergeCell ref="G26:G27"/>
    <mergeCell ref="F12:F13"/>
    <mergeCell ref="G12:G13"/>
    <mergeCell ref="F14:F15"/>
    <mergeCell ref="G14:G15"/>
    <mergeCell ref="F16:F17"/>
    <mergeCell ref="G16:G17"/>
    <mergeCell ref="E10:E17"/>
    <mergeCell ref="F10:F11"/>
    <mergeCell ref="L6:M7"/>
    <mergeCell ref="B6:D7"/>
    <mergeCell ref="E6:E7"/>
    <mergeCell ref="F6:F7"/>
    <mergeCell ref="G6:G7"/>
    <mergeCell ref="H6:I7"/>
    <mergeCell ref="J6:K7"/>
    <mergeCell ref="G10:G11"/>
  </mergeCells>
  <printOptions/>
  <pageMargins left="0.73" right="0.16" top="0.73" bottom="0.27" header="0.35" footer="0.2"/>
  <pageSetup horizontalDpi="600" verticalDpi="600" orientation="landscape" paperSize="9" scale="71" r:id="rId1"/>
  <rowBreaks count="1" manualBreakCount="1">
    <brk id="47" min="1" max="12" man="1"/>
  </rowBreaks>
</worksheet>
</file>

<file path=xl/worksheets/sheet3.xml><?xml version="1.0" encoding="utf-8"?>
<worksheet xmlns="http://schemas.openxmlformats.org/spreadsheetml/2006/main" xmlns:r="http://schemas.openxmlformats.org/officeDocument/2006/relationships">
  <dimension ref="A1:N20"/>
  <sheetViews>
    <sheetView view="pageBreakPreview" zoomScale="85" zoomScaleSheetLayoutView="85" zoomScalePageLayoutView="0" workbookViewId="0" topLeftCell="A1">
      <selection activeCell="G19" sqref="G19"/>
    </sheetView>
  </sheetViews>
  <sheetFormatPr defaultColWidth="9.00390625" defaultRowHeight="13.5"/>
  <cols>
    <col min="1" max="1" width="3.50390625" style="0" bestFit="1" customWidth="1"/>
    <col min="2" max="2" width="2.625" style="0" customWidth="1"/>
    <col min="3" max="3" width="2.75390625" style="0" customWidth="1"/>
    <col min="4" max="4" width="31.00390625" style="0" customWidth="1"/>
    <col min="5" max="6" width="26.25390625" style="0" customWidth="1"/>
    <col min="7" max="7" width="26.375" style="0" customWidth="1"/>
    <col min="8" max="8" width="17.25390625" style="0" customWidth="1"/>
    <col min="9" max="9" width="6.625" style="2" customWidth="1"/>
    <col min="10" max="10" width="14.875" style="2" customWidth="1"/>
    <col min="11" max="11" width="7.00390625" style="2" customWidth="1"/>
    <col min="12" max="12" width="17.625" style="2" customWidth="1"/>
    <col min="13" max="13" width="7.00390625" style="2" customWidth="1"/>
    <col min="14" max="14" width="13.00390625" style="0" bestFit="1" customWidth="1"/>
  </cols>
  <sheetData>
    <row r="1" ht="21">
      <c r="B1" s="65"/>
    </row>
    <row r="2" ht="21" customHeight="1"/>
    <row r="3" ht="27.75">
      <c r="B3" s="1" t="s">
        <v>12</v>
      </c>
    </row>
    <row r="4" ht="21" customHeight="1"/>
    <row r="5" spans="2:13" ht="12.75">
      <c r="B5" t="s">
        <v>13</v>
      </c>
      <c r="D5" t="s">
        <v>67</v>
      </c>
      <c r="E5" t="s">
        <v>68</v>
      </c>
      <c r="M5" s="2" t="s">
        <v>0</v>
      </c>
    </row>
    <row r="6" spans="2:13" ht="12.75">
      <c r="B6" s="124" t="s">
        <v>1</v>
      </c>
      <c r="C6" s="125"/>
      <c r="D6" s="126"/>
      <c r="E6" s="119" t="s">
        <v>19</v>
      </c>
      <c r="F6" s="125" t="s">
        <v>10</v>
      </c>
      <c r="G6" s="119" t="s">
        <v>11</v>
      </c>
      <c r="H6" s="142" t="s">
        <v>20</v>
      </c>
      <c r="I6" s="139"/>
      <c r="J6" s="142" t="s">
        <v>72</v>
      </c>
      <c r="K6" s="139"/>
      <c r="L6" s="138" t="s">
        <v>5</v>
      </c>
      <c r="M6" s="139"/>
    </row>
    <row r="7" spans="2:13" ht="12.75">
      <c r="B7" s="127"/>
      <c r="C7" s="128"/>
      <c r="D7" s="129"/>
      <c r="E7" s="120"/>
      <c r="F7" s="128"/>
      <c r="G7" s="120"/>
      <c r="H7" s="140"/>
      <c r="I7" s="141"/>
      <c r="J7" s="140"/>
      <c r="K7" s="141"/>
      <c r="L7" s="140"/>
      <c r="M7" s="141"/>
    </row>
    <row r="8" spans="2:13" ht="12.75">
      <c r="B8" s="5">
        <v>4</v>
      </c>
      <c r="C8" s="6"/>
      <c r="D8" s="6" t="s">
        <v>24</v>
      </c>
      <c r="E8" s="14"/>
      <c r="F8" s="14"/>
      <c r="G8" s="8"/>
      <c r="H8" s="55">
        <v>67240580</v>
      </c>
      <c r="I8" s="20"/>
      <c r="J8" s="101">
        <v>64239800</v>
      </c>
      <c r="K8" s="20"/>
      <c r="L8" s="102">
        <f>J8-H8</f>
        <v>-3000780</v>
      </c>
      <c r="M8" s="20"/>
    </row>
    <row r="9" spans="1:14" ht="12.75">
      <c r="A9">
        <v>66</v>
      </c>
      <c r="B9" s="5"/>
      <c r="C9" s="6"/>
      <c r="D9" s="6"/>
      <c r="E9" s="19"/>
      <c r="F9" s="19"/>
      <c r="G9" s="8"/>
      <c r="H9" s="56">
        <f>SUM(H11,H26)</f>
        <v>0</v>
      </c>
      <c r="I9" s="4"/>
      <c r="J9" s="95">
        <f>SUM(J11,J26)</f>
        <v>0</v>
      </c>
      <c r="K9" s="96"/>
      <c r="L9" s="97">
        <f>J9-H9</f>
        <v>0</v>
      </c>
      <c r="M9" s="4"/>
      <c r="N9" s="9"/>
    </row>
    <row r="10" spans="2:14" ht="13.5" customHeight="1">
      <c r="B10" s="5"/>
      <c r="C10" s="6"/>
      <c r="D10" s="8"/>
      <c r="E10" s="30" t="s">
        <v>28</v>
      </c>
      <c r="F10" s="148" t="s">
        <v>54</v>
      </c>
      <c r="G10" s="148" t="s">
        <v>55</v>
      </c>
      <c r="H10" s="61">
        <v>67240580</v>
      </c>
      <c r="I10" s="11"/>
      <c r="J10" s="103">
        <v>64239800</v>
      </c>
      <c r="K10" s="104"/>
      <c r="L10" s="105">
        <f>J10-H10</f>
        <v>-3000780</v>
      </c>
      <c r="M10" s="11"/>
      <c r="N10" s="9"/>
    </row>
    <row r="11" spans="2:14" ht="13.5" customHeight="1">
      <c r="B11" s="5"/>
      <c r="C11" s="6"/>
      <c r="D11" s="74"/>
      <c r="E11" s="78"/>
      <c r="F11" s="149"/>
      <c r="G11" s="149"/>
      <c r="H11" s="62">
        <v>0</v>
      </c>
      <c r="I11" s="21"/>
      <c r="J11" s="98">
        <v>0</v>
      </c>
      <c r="K11" s="99"/>
      <c r="L11" s="100">
        <f>J11-H11</f>
        <v>0</v>
      </c>
      <c r="M11" s="21"/>
      <c r="N11" s="9"/>
    </row>
    <row r="12" spans="2:13" ht="9" customHeight="1" thickBot="1">
      <c r="B12" s="43"/>
      <c r="C12" s="44"/>
      <c r="D12" s="44"/>
      <c r="E12" s="44"/>
      <c r="F12" s="44"/>
      <c r="G12" s="44"/>
      <c r="H12" s="45"/>
      <c r="I12" s="46"/>
      <c r="J12" s="106"/>
      <c r="K12" s="107"/>
      <c r="L12" s="106"/>
      <c r="M12" s="63"/>
    </row>
    <row r="13" spans="2:14" ht="14.25" thickBot="1" thickTop="1">
      <c r="B13" s="145" t="s">
        <v>14</v>
      </c>
      <c r="C13" s="146"/>
      <c r="D13" s="147"/>
      <c r="E13" s="10"/>
      <c r="F13" s="42"/>
      <c r="G13" s="10"/>
      <c r="H13" s="41">
        <f>H8+H9</f>
        <v>67240580</v>
      </c>
      <c r="I13" s="40"/>
      <c r="J13" s="108">
        <f>J8+J9</f>
        <v>64239800</v>
      </c>
      <c r="K13" s="109"/>
      <c r="L13" s="110">
        <f>J13-H13</f>
        <v>-3000780</v>
      </c>
      <c r="M13" s="40"/>
      <c r="N13" s="9"/>
    </row>
    <row r="14" ht="24.75" customHeight="1" thickTop="1"/>
    <row r="15" spans="2:8" ht="15.75">
      <c r="B15" s="26"/>
      <c r="C15" s="27" t="s">
        <v>7</v>
      </c>
      <c r="D15" s="26" t="s">
        <v>16</v>
      </c>
      <c r="F15" s="2"/>
      <c r="G15" s="2"/>
      <c r="H15" s="2"/>
    </row>
    <row r="16" spans="2:8" ht="15.75">
      <c r="B16" s="26"/>
      <c r="C16" s="26"/>
      <c r="D16" s="26" t="s">
        <v>69</v>
      </c>
      <c r="F16" s="2"/>
      <c r="G16" s="2"/>
      <c r="H16" s="2"/>
    </row>
    <row r="17" spans="2:8" ht="15.75">
      <c r="B17" s="26"/>
      <c r="C17" s="26"/>
      <c r="D17" s="26" t="s">
        <v>73</v>
      </c>
      <c r="F17" s="2"/>
      <c r="G17" s="2"/>
      <c r="H17" s="2"/>
    </row>
    <row r="18" spans="3:8" ht="15.75">
      <c r="C18" s="26"/>
      <c r="D18" s="26"/>
      <c r="F18" s="2"/>
      <c r="G18" s="2"/>
      <c r="H18" s="2"/>
    </row>
    <row r="19" spans="3:8" ht="15.75">
      <c r="C19" s="26"/>
      <c r="D19" s="26"/>
      <c r="F19" s="2"/>
      <c r="G19" s="2"/>
      <c r="H19" s="2"/>
    </row>
    <row r="20" ht="15.75">
      <c r="D20" s="26"/>
    </row>
    <row r="21" ht="17.25" customHeight="1"/>
  </sheetData>
  <sheetProtection/>
  <mergeCells count="10">
    <mergeCell ref="F10:F11"/>
    <mergeCell ref="G10:G11"/>
    <mergeCell ref="B13:D13"/>
    <mergeCell ref="H6:I7"/>
    <mergeCell ref="J6:K7"/>
    <mergeCell ref="L6:M7"/>
    <mergeCell ref="B6:D7"/>
    <mergeCell ref="E6:E7"/>
    <mergeCell ref="F6:F7"/>
    <mergeCell ref="G6:G7"/>
  </mergeCells>
  <printOptions/>
  <pageMargins left="0.62" right="0.16" top="0.75" bottom="0.27" header="0.41" footer="0.2"/>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N60"/>
  <sheetViews>
    <sheetView view="pageBreakPreview" zoomScale="85" zoomScaleSheetLayoutView="85" zoomScalePageLayoutView="0" workbookViewId="0" topLeftCell="A4">
      <selection activeCell="J26" sqref="J26"/>
    </sheetView>
  </sheetViews>
  <sheetFormatPr defaultColWidth="9.00390625" defaultRowHeight="13.5"/>
  <cols>
    <col min="1" max="1" width="3.50390625" style="0" bestFit="1" customWidth="1"/>
    <col min="2" max="2" width="2.625" style="0" customWidth="1"/>
    <col min="3" max="3" width="2.75390625" style="0" customWidth="1"/>
    <col min="4" max="4" width="31.00390625" style="0" customWidth="1"/>
    <col min="5" max="6" width="26.25390625" style="0" customWidth="1"/>
    <col min="7" max="7" width="26.375" style="0" customWidth="1"/>
    <col min="8" max="8" width="17.25390625" style="0" customWidth="1"/>
    <col min="9" max="9" width="6.625" style="2" customWidth="1"/>
    <col min="10" max="10" width="14.875" style="2" customWidth="1"/>
    <col min="11" max="11" width="7.00390625" style="2" customWidth="1"/>
    <col min="12" max="12" width="17.625" style="2" customWidth="1"/>
    <col min="13" max="13" width="7.00390625" style="2" customWidth="1"/>
    <col min="14" max="14" width="13.00390625" style="0" bestFit="1" customWidth="1"/>
  </cols>
  <sheetData>
    <row r="1" ht="21">
      <c r="B1" s="65"/>
    </row>
    <row r="2" ht="21" customHeight="1"/>
    <row r="3" ht="27.75">
      <c r="B3" s="1" t="s">
        <v>61</v>
      </c>
    </row>
    <row r="4" ht="21" customHeight="1"/>
    <row r="5" spans="2:13" ht="12.75">
      <c r="B5" t="s">
        <v>13</v>
      </c>
      <c r="D5" t="s">
        <v>56</v>
      </c>
      <c r="E5" t="s">
        <v>62</v>
      </c>
      <c r="M5" s="2" t="s">
        <v>0</v>
      </c>
    </row>
    <row r="6" spans="2:13" ht="12.75">
      <c r="B6" s="124" t="s">
        <v>1</v>
      </c>
      <c r="C6" s="125"/>
      <c r="D6" s="126"/>
      <c r="E6" s="119" t="s">
        <v>19</v>
      </c>
      <c r="F6" s="125" t="s">
        <v>10</v>
      </c>
      <c r="G6" s="119" t="s">
        <v>11</v>
      </c>
      <c r="H6" s="142" t="s">
        <v>20</v>
      </c>
      <c r="I6" s="139"/>
      <c r="J6" s="142" t="s">
        <v>72</v>
      </c>
      <c r="K6" s="139"/>
      <c r="L6" s="138" t="s">
        <v>5</v>
      </c>
      <c r="M6" s="139"/>
    </row>
    <row r="7" spans="2:13" ht="12.75">
      <c r="B7" s="127"/>
      <c r="C7" s="128"/>
      <c r="D7" s="129"/>
      <c r="E7" s="120"/>
      <c r="F7" s="128"/>
      <c r="G7" s="120"/>
      <c r="H7" s="140"/>
      <c r="I7" s="141"/>
      <c r="J7" s="140"/>
      <c r="K7" s="141"/>
      <c r="L7" s="140"/>
      <c r="M7" s="141"/>
    </row>
    <row r="8" spans="2:14" ht="12.75">
      <c r="B8" s="82">
        <v>1</v>
      </c>
      <c r="C8" s="83"/>
      <c r="D8" s="83" t="s">
        <v>21</v>
      </c>
      <c r="E8" s="14"/>
      <c r="F8" s="14"/>
      <c r="G8" s="15"/>
      <c r="H8" s="55">
        <f>SUM(H10,H12)</f>
        <v>0</v>
      </c>
      <c r="I8" s="3"/>
      <c r="J8" s="55">
        <f>SUM(J10,J12)</f>
        <v>0</v>
      </c>
      <c r="K8" s="3"/>
      <c r="L8" s="57">
        <f aca="true" t="shared" si="0" ref="L8:L13">J8-H8</f>
        <v>0</v>
      </c>
      <c r="M8" s="3"/>
      <c r="N8" s="9"/>
    </row>
    <row r="9" spans="1:14" ht="12.75">
      <c r="A9">
        <v>47</v>
      </c>
      <c r="B9" s="84"/>
      <c r="C9" s="85"/>
      <c r="D9" s="85"/>
      <c r="E9" s="19"/>
      <c r="F9" s="19"/>
      <c r="G9" s="7"/>
      <c r="H9" s="56">
        <f>SUM(H11,H13)</f>
        <v>1629269</v>
      </c>
      <c r="I9" s="4" t="s">
        <v>6</v>
      </c>
      <c r="J9" s="56">
        <f>SUM(J11,J13)</f>
        <v>1310335</v>
      </c>
      <c r="K9" s="4" t="s">
        <v>6</v>
      </c>
      <c r="L9" s="70">
        <f t="shared" si="0"/>
        <v>-318934</v>
      </c>
      <c r="M9" s="4" t="s">
        <v>6</v>
      </c>
      <c r="N9" s="9"/>
    </row>
    <row r="10" spans="2:14" ht="12.75">
      <c r="B10" s="84"/>
      <c r="C10" s="85"/>
      <c r="D10" s="86"/>
      <c r="E10" s="136" t="s">
        <v>56</v>
      </c>
      <c r="F10" s="136" t="s">
        <v>57</v>
      </c>
      <c r="G10" s="143" t="s">
        <v>36</v>
      </c>
      <c r="H10" s="71"/>
      <c r="I10" s="17"/>
      <c r="J10" s="71"/>
      <c r="K10" s="17"/>
      <c r="L10" s="58">
        <f t="shared" si="0"/>
        <v>0</v>
      </c>
      <c r="M10" s="17"/>
      <c r="N10" s="9"/>
    </row>
    <row r="11" spans="1:14" ht="12.75">
      <c r="A11">
        <v>79</v>
      </c>
      <c r="B11" s="84"/>
      <c r="C11" s="85"/>
      <c r="D11" s="86"/>
      <c r="E11" s="137"/>
      <c r="F11" s="137"/>
      <c r="G11" s="144"/>
      <c r="H11" s="66">
        <v>804140</v>
      </c>
      <c r="I11" s="67" t="s">
        <v>6</v>
      </c>
      <c r="J11" s="66">
        <v>739522</v>
      </c>
      <c r="K11" s="67" t="s">
        <v>6</v>
      </c>
      <c r="L11" s="72">
        <f t="shared" si="0"/>
        <v>-64618</v>
      </c>
      <c r="M11" s="67" t="s">
        <v>6</v>
      </c>
      <c r="N11" s="9"/>
    </row>
    <row r="12" spans="2:14" ht="13.5" customHeight="1">
      <c r="B12" s="84"/>
      <c r="C12" s="85"/>
      <c r="D12" s="86"/>
      <c r="E12" s="136" t="s">
        <v>56</v>
      </c>
      <c r="F12" s="136" t="s">
        <v>58</v>
      </c>
      <c r="G12" s="143" t="s">
        <v>36</v>
      </c>
      <c r="H12" s="28"/>
      <c r="I12" s="17"/>
      <c r="J12" s="28"/>
      <c r="K12" s="17"/>
      <c r="L12" s="58">
        <f t="shared" si="0"/>
        <v>0</v>
      </c>
      <c r="M12" s="11"/>
      <c r="N12" s="9"/>
    </row>
    <row r="13" spans="2:14" ht="13.5" customHeight="1">
      <c r="B13" s="87"/>
      <c r="C13" s="88"/>
      <c r="D13" s="89"/>
      <c r="E13" s="137"/>
      <c r="F13" s="137"/>
      <c r="G13" s="144"/>
      <c r="H13" s="66">
        <v>825129</v>
      </c>
      <c r="I13" s="67" t="s">
        <v>6</v>
      </c>
      <c r="J13" s="66">
        <v>570813</v>
      </c>
      <c r="K13" s="67" t="s">
        <v>6</v>
      </c>
      <c r="L13" s="72">
        <f t="shared" si="0"/>
        <v>-254316</v>
      </c>
      <c r="M13" s="73" t="s">
        <v>6</v>
      </c>
      <c r="N13" s="9"/>
    </row>
    <row r="14" spans="2:14" ht="12.75">
      <c r="B14" s="82">
        <v>2</v>
      </c>
      <c r="C14" s="83"/>
      <c r="D14" s="83" t="s">
        <v>22</v>
      </c>
      <c r="E14" s="14"/>
      <c r="F14" s="14"/>
      <c r="G14" s="15"/>
      <c r="H14" s="55">
        <f>SUM(H16,H18)</f>
        <v>0</v>
      </c>
      <c r="I14" s="3"/>
      <c r="J14" s="55">
        <f>SUM(J16,J18)</f>
        <v>0</v>
      </c>
      <c r="K14" s="3"/>
      <c r="L14" s="57">
        <f aca="true" t="shared" si="1" ref="L14:L24">J14-H14</f>
        <v>0</v>
      </c>
      <c r="M14" s="3"/>
      <c r="N14" s="9"/>
    </row>
    <row r="15" spans="1:14" ht="12.75">
      <c r="A15">
        <v>47</v>
      </c>
      <c r="B15" s="84"/>
      <c r="C15" s="85"/>
      <c r="D15" s="85"/>
      <c r="E15" s="19"/>
      <c r="F15" s="19"/>
      <c r="G15" s="7"/>
      <c r="H15" s="56">
        <f>SUM(H17,H19)</f>
        <v>1629269</v>
      </c>
      <c r="I15" s="4" t="s">
        <v>6</v>
      </c>
      <c r="J15" s="56">
        <f>SUM(J17,J19)</f>
        <v>1310335</v>
      </c>
      <c r="K15" s="4" t="s">
        <v>6</v>
      </c>
      <c r="L15" s="70">
        <f>J15-H15</f>
        <v>-318934</v>
      </c>
      <c r="M15" s="4" t="s">
        <v>6</v>
      </c>
      <c r="N15" s="9"/>
    </row>
    <row r="16" spans="2:14" ht="12.75">
      <c r="B16" s="84"/>
      <c r="C16" s="85"/>
      <c r="D16" s="86"/>
      <c r="E16" s="136" t="s">
        <v>56</v>
      </c>
      <c r="F16" s="136" t="s">
        <v>57</v>
      </c>
      <c r="G16" s="143" t="s">
        <v>36</v>
      </c>
      <c r="H16" s="71"/>
      <c r="I16" s="17"/>
      <c r="J16" s="71"/>
      <c r="K16" s="17"/>
      <c r="L16" s="58">
        <f t="shared" si="1"/>
        <v>0</v>
      </c>
      <c r="M16" s="17"/>
      <c r="N16" s="9"/>
    </row>
    <row r="17" spans="1:14" ht="12.75">
      <c r="A17">
        <v>79</v>
      </c>
      <c r="B17" s="84"/>
      <c r="C17" s="85"/>
      <c r="D17" s="86"/>
      <c r="E17" s="137"/>
      <c r="F17" s="137"/>
      <c r="G17" s="144"/>
      <c r="H17" s="66">
        <v>804140</v>
      </c>
      <c r="I17" s="67" t="s">
        <v>6</v>
      </c>
      <c r="J17" s="66">
        <v>739522</v>
      </c>
      <c r="K17" s="67" t="s">
        <v>6</v>
      </c>
      <c r="L17" s="72">
        <f>J17-H17</f>
        <v>-64618</v>
      </c>
      <c r="M17" s="67" t="s">
        <v>6</v>
      </c>
      <c r="N17" s="9"/>
    </row>
    <row r="18" spans="2:14" ht="13.5" customHeight="1">
      <c r="B18" s="84"/>
      <c r="C18" s="85"/>
      <c r="D18" s="86"/>
      <c r="E18" s="136" t="s">
        <v>56</v>
      </c>
      <c r="F18" s="136" t="s">
        <v>58</v>
      </c>
      <c r="G18" s="143" t="s">
        <v>36</v>
      </c>
      <c r="H18" s="28"/>
      <c r="I18" s="17"/>
      <c r="J18" s="28"/>
      <c r="K18" s="17"/>
      <c r="L18" s="58">
        <f t="shared" si="1"/>
        <v>0</v>
      </c>
      <c r="M18" s="11"/>
      <c r="N18" s="9"/>
    </row>
    <row r="19" spans="2:14" ht="13.5" customHeight="1">
      <c r="B19" s="87"/>
      <c r="C19" s="88"/>
      <c r="D19" s="89"/>
      <c r="E19" s="137"/>
      <c r="F19" s="137"/>
      <c r="G19" s="144"/>
      <c r="H19" s="66">
        <v>825129</v>
      </c>
      <c r="I19" s="67" t="s">
        <v>6</v>
      </c>
      <c r="J19" s="66">
        <v>570813</v>
      </c>
      <c r="K19" s="67" t="s">
        <v>6</v>
      </c>
      <c r="L19" s="72">
        <f>J19-H19</f>
        <v>-254316</v>
      </c>
      <c r="M19" s="73" t="s">
        <v>6</v>
      </c>
      <c r="N19" s="9"/>
    </row>
    <row r="20" spans="2:14" ht="12.75">
      <c r="B20" s="82">
        <v>3</v>
      </c>
      <c r="C20" s="83"/>
      <c r="D20" s="83" t="s">
        <v>23</v>
      </c>
      <c r="E20" s="14"/>
      <c r="F20" s="14"/>
      <c r="G20" s="15"/>
      <c r="H20" s="55">
        <f>SUM(H22,H24)</f>
        <v>0</v>
      </c>
      <c r="I20" s="3"/>
      <c r="J20" s="55">
        <f>SUM(J22,J24)</f>
        <v>0</v>
      </c>
      <c r="K20" s="3"/>
      <c r="L20" s="57">
        <f t="shared" si="1"/>
        <v>0</v>
      </c>
      <c r="M20" s="3"/>
      <c r="N20" s="9"/>
    </row>
    <row r="21" spans="1:14" ht="12.75">
      <c r="A21">
        <v>47</v>
      </c>
      <c r="B21" s="84"/>
      <c r="C21" s="85"/>
      <c r="D21" s="85"/>
      <c r="E21" s="19"/>
      <c r="F21" s="19"/>
      <c r="G21" s="7"/>
      <c r="H21" s="56">
        <f>SUM(H23,H25)</f>
        <v>1629269</v>
      </c>
      <c r="I21" s="4" t="s">
        <v>6</v>
      </c>
      <c r="J21" s="56">
        <f>SUM(J23,J25)</f>
        <v>1310335</v>
      </c>
      <c r="K21" s="4" t="s">
        <v>6</v>
      </c>
      <c r="L21" s="70">
        <f>J21-H21</f>
        <v>-318934</v>
      </c>
      <c r="M21" s="4" t="s">
        <v>6</v>
      </c>
      <c r="N21" s="9"/>
    </row>
    <row r="22" spans="2:14" ht="12.75">
      <c r="B22" s="84"/>
      <c r="C22" s="85"/>
      <c r="D22" s="86"/>
      <c r="E22" s="136" t="s">
        <v>56</v>
      </c>
      <c r="F22" s="136" t="s">
        <v>57</v>
      </c>
      <c r="G22" s="143" t="s">
        <v>36</v>
      </c>
      <c r="H22" s="71"/>
      <c r="I22" s="17"/>
      <c r="J22" s="71"/>
      <c r="K22" s="17"/>
      <c r="L22" s="58">
        <f t="shared" si="1"/>
        <v>0</v>
      </c>
      <c r="M22" s="17"/>
      <c r="N22" s="9"/>
    </row>
    <row r="23" spans="1:14" ht="12.75">
      <c r="A23">
        <v>79</v>
      </c>
      <c r="B23" s="84"/>
      <c r="C23" s="85"/>
      <c r="D23" s="86"/>
      <c r="E23" s="137"/>
      <c r="F23" s="137"/>
      <c r="G23" s="144"/>
      <c r="H23" s="66">
        <v>804140</v>
      </c>
      <c r="I23" s="67" t="s">
        <v>6</v>
      </c>
      <c r="J23" s="66">
        <v>739522</v>
      </c>
      <c r="K23" s="67" t="s">
        <v>6</v>
      </c>
      <c r="L23" s="72">
        <f>J23-H23</f>
        <v>-64618</v>
      </c>
      <c r="M23" s="67" t="s">
        <v>6</v>
      </c>
      <c r="N23" s="9"/>
    </row>
    <row r="24" spans="2:14" ht="13.5" customHeight="1">
      <c r="B24" s="84"/>
      <c r="C24" s="85"/>
      <c r="D24" s="86"/>
      <c r="E24" s="136" t="s">
        <v>56</v>
      </c>
      <c r="F24" s="136" t="s">
        <v>58</v>
      </c>
      <c r="G24" s="143" t="s">
        <v>36</v>
      </c>
      <c r="H24" s="28"/>
      <c r="I24" s="17"/>
      <c r="J24" s="28"/>
      <c r="K24" s="17"/>
      <c r="L24" s="58">
        <f t="shared" si="1"/>
        <v>0</v>
      </c>
      <c r="M24" s="11"/>
      <c r="N24" s="9"/>
    </row>
    <row r="25" spans="2:14" ht="13.5" customHeight="1">
      <c r="B25" s="87"/>
      <c r="C25" s="88"/>
      <c r="D25" s="89"/>
      <c r="E25" s="137"/>
      <c r="F25" s="137"/>
      <c r="G25" s="144"/>
      <c r="H25" s="66">
        <v>825129</v>
      </c>
      <c r="I25" s="67" t="s">
        <v>6</v>
      </c>
      <c r="J25" s="66">
        <v>570813</v>
      </c>
      <c r="K25" s="67" t="s">
        <v>6</v>
      </c>
      <c r="L25" s="72">
        <f aca="true" t="shared" si="2" ref="L25:L39">J25-H25</f>
        <v>-254316</v>
      </c>
      <c r="M25" s="73" t="s">
        <v>6</v>
      </c>
      <c r="N25" s="9"/>
    </row>
    <row r="26" spans="2:14" ht="12.75">
      <c r="B26" s="82">
        <v>4</v>
      </c>
      <c r="C26" s="83"/>
      <c r="D26" s="83" t="s">
        <v>24</v>
      </c>
      <c r="E26" s="14"/>
      <c r="F26" s="14"/>
      <c r="G26" s="15"/>
      <c r="H26" s="55">
        <f>SUM(H28,H30,H32)</f>
        <v>335172</v>
      </c>
      <c r="I26" s="3"/>
      <c r="J26" s="55">
        <f>SUM(J28,J30,J32)</f>
        <v>164147</v>
      </c>
      <c r="K26" s="3"/>
      <c r="L26" s="75">
        <f t="shared" si="2"/>
        <v>-171025</v>
      </c>
      <c r="M26" s="3"/>
      <c r="N26" s="9"/>
    </row>
    <row r="27" spans="1:14" ht="12.75">
      <c r="A27">
        <v>47</v>
      </c>
      <c r="B27" s="84"/>
      <c r="C27" s="85"/>
      <c r="D27" s="85"/>
      <c r="E27" s="19"/>
      <c r="F27" s="19"/>
      <c r="G27" s="7"/>
      <c r="H27" s="56">
        <f>SUM(H29,H31,H33)</f>
        <v>1629269</v>
      </c>
      <c r="I27" s="4" t="s">
        <v>6</v>
      </c>
      <c r="J27" s="56">
        <f>SUM(J29,J31,J33)</f>
        <v>1310335</v>
      </c>
      <c r="K27" s="4" t="s">
        <v>6</v>
      </c>
      <c r="L27" s="70">
        <f t="shared" si="2"/>
        <v>-318934</v>
      </c>
      <c r="M27" s="4" t="s">
        <v>6</v>
      </c>
      <c r="N27" s="9"/>
    </row>
    <row r="28" spans="2:14" ht="12.75">
      <c r="B28" s="84"/>
      <c r="C28" s="85"/>
      <c r="D28" s="86"/>
      <c r="E28" s="136" t="s">
        <v>56</v>
      </c>
      <c r="F28" s="136" t="s">
        <v>57</v>
      </c>
      <c r="G28" s="143" t="s">
        <v>36</v>
      </c>
      <c r="H28" s="71"/>
      <c r="I28" s="17"/>
      <c r="J28" s="71"/>
      <c r="K28" s="17"/>
      <c r="L28" s="58">
        <f t="shared" si="2"/>
        <v>0</v>
      </c>
      <c r="M28" s="17"/>
      <c r="N28" s="9"/>
    </row>
    <row r="29" spans="1:14" ht="12.75">
      <c r="A29">
        <v>79</v>
      </c>
      <c r="B29" s="84"/>
      <c r="C29" s="85"/>
      <c r="D29" s="86"/>
      <c r="E29" s="137"/>
      <c r="F29" s="137"/>
      <c r="G29" s="144"/>
      <c r="H29" s="66">
        <v>804140</v>
      </c>
      <c r="I29" s="67" t="s">
        <v>6</v>
      </c>
      <c r="J29" s="66">
        <v>739522</v>
      </c>
      <c r="K29" s="67" t="s">
        <v>6</v>
      </c>
      <c r="L29" s="72">
        <f t="shared" si="2"/>
        <v>-64618</v>
      </c>
      <c r="M29" s="67" t="s">
        <v>6</v>
      </c>
      <c r="N29" s="9"/>
    </row>
    <row r="30" spans="2:14" ht="12.75">
      <c r="B30" s="84"/>
      <c r="C30" s="85"/>
      <c r="D30" s="86"/>
      <c r="E30" s="136" t="s">
        <v>56</v>
      </c>
      <c r="F30" s="136" t="s">
        <v>58</v>
      </c>
      <c r="G30" s="143" t="s">
        <v>42</v>
      </c>
      <c r="H30" s="71">
        <v>335172</v>
      </c>
      <c r="I30" s="17"/>
      <c r="J30" s="71">
        <v>164147</v>
      </c>
      <c r="K30" s="17"/>
      <c r="L30" s="77">
        <f t="shared" si="2"/>
        <v>-171025</v>
      </c>
      <c r="M30" s="17"/>
      <c r="N30" s="9"/>
    </row>
    <row r="31" spans="1:14" ht="12.75">
      <c r="A31">
        <v>79</v>
      </c>
      <c r="B31" s="84"/>
      <c r="C31" s="85"/>
      <c r="D31" s="86"/>
      <c r="E31" s="137"/>
      <c r="F31" s="137"/>
      <c r="G31" s="144"/>
      <c r="H31" s="66">
        <v>0</v>
      </c>
      <c r="I31" s="67"/>
      <c r="J31" s="66">
        <v>0</v>
      </c>
      <c r="K31" s="67"/>
      <c r="L31" s="72">
        <f t="shared" si="2"/>
        <v>0</v>
      </c>
      <c r="M31" s="67" t="s">
        <v>6</v>
      </c>
      <c r="N31" s="9"/>
    </row>
    <row r="32" spans="2:14" ht="13.5" customHeight="1">
      <c r="B32" s="84"/>
      <c r="C32" s="85"/>
      <c r="D32" s="86"/>
      <c r="E32" s="136" t="s">
        <v>56</v>
      </c>
      <c r="F32" s="136" t="s">
        <v>58</v>
      </c>
      <c r="G32" s="143" t="s">
        <v>36</v>
      </c>
      <c r="H32" s="28"/>
      <c r="I32" s="17"/>
      <c r="J32" s="28"/>
      <c r="K32" s="17"/>
      <c r="L32" s="58">
        <f t="shared" si="2"/>
        <v>0</v>
      </c>
      <c r="M32" s="11"/>
      <c r="N32" s="9"/>
    </row>
    <row r="33" spans="2:14" ht="13.5" customHeight="1">
      <c r="B33" s="87"/>
      <c r="C33" s="88"/>
      <c r="D33" s="89"/>
      <c r="E33" s="137"/>
      <c r="F33" s="137"/>
      <c r="G33" s="144"/>
      <c r="H33" s="66">
        <v>825129</v>
      </c>
      <c r="I33" s="67" t="s">
        <v>6</v>
      </c>
      <c r="J33" s="66">
        <v>570813</v>
      </c>
      <c r="K33" s="67" t="s">
        <v>6</v>
      </c>
      <c r="L33" s="72">
        <f t="shared" si="2"/>
        <v>-254316</v>
      </c>
      <c r="M33" s="73" t="s">
        <v>6</v>
      </c>
      <c r="N33" s="9"/>
    </row>
    <row r="34" spans="2:14" ht="12.75">
      <c r="B34" s="82">
        <v>5</v>
      </c>
      <c r="C34" s="83"/>
      <c r="D34" s="83" t="s">
        <v>25</v>
      </c>
      <c r="E34" s="14"/>
      <c r="F34" s="14"/>
      <c r="G34" s="15"/>
      <c r="H34" s="55">
        <f>SUM(H36,H38)</f>
        <v>0</v>
      </c>
      <c r="I34" s="3"/>
      <c r="J34" s="55">
        <f>SUM(J36,J38)</f>
        <v>0</v>
      </c>
      <c r="K34" s="3"/>
      <c r="L34" s="57">
        <f t="shared" si="2"/>
        <v>0</v>
      </c>
      <c r="M34" s="3"/>
      <c r="N34" s="9"/>
    </row>
    <row r="35" spans="1:14" ht="12.75">
      <c r="A35">
        <v>47</v>
      </c>
      <c r="B35" s="84"/>
      <c r="C35" s="85"/>
      <c r="D35" s="85"/>
      <c r="E35" s="19"/>
      <c r="F35" s="19"/>
      <c r="G35" s="7"/>
      <c r="H35" s="56">
        <f>SUM(H37,H39)</f>
        <v>1629269</v>
      </c>
      <c r="I35" s="4" t="s">
        <v>6</v>
      </c>
      <c r="J35" s="56">
        <f>SUM(J37,J39)</f>
        <v>1310335</v>
      </c>
      <c r="K35" s="4" t="s">
        <v>6</v>
      </c>
      <c r="L35" s="70">
        <f t="shared" si="2"/>
        <v>-318934</v>
      </c>
      <c r="M35" s="4" t="s">
        <v>6</v>
      </c>
      <c r="N35" s="9"/>
    </row>
    <row r="36" spans="2:14" ht="12.75">
      <c r="B36" s="84"/>
      <c r="C36" s="85"/>
      <c r="D36" s="86"/>
      <c r="E36" s="136" t="s">
        <v>56</v>
      </c>
      <c r="F36" s="136" t="s">
        <v>57</v>
      </c>
      <c r="G36" s="143" t="s">
        <v>36</v>
      </c>
      <c r="H36" s="71"/>
      <c r="I36" s="17"/>
      <c r="J36" s="71"/>
      <c r="K36" s="17"/>
      <c r="L36" s="58">
        <f t="shared" si="2"/>
        <v>0</v>
      </c>
      <c r="M36" s="17"/>
      <c r="N36" s="9"/>
    </row>
    <row r="37" spans="1:14" ht="12.75">
      <c r="A37">
        <v>79</v>
      </c>
      <c r="B37" s="84"/>
      <c r="C37" s="85"/>
      <c r="D37" s="86"/>
      <c r="E37" s="137"/>
      <c r="F37" s="137"/>
      <c r="G37" s="144"/>
      <c r="H37" s="66">
        <v>804140</v>
      </c>
      <c r="I37" s="67" t="s">
        <v>6</v>
      </c>
      <c r="J37" s="66">
        <v>739522</v>
      </c>
      <c r="K37" s="67" t="s">
        <v>6</v>
      </c>
      <c r="L37" s="72">
        <f t="shared" si="2"/>
        <v>-64618</v>
      </c>
      <c r="M37" s="67" t="s">
        <v>6</v>
      </c>
      <c r="N37" s="9"/>
    </row>
    <row r="38" spans="2:14" ht="13.5" customHeight="1">
      <c r="B38" s="84"/>
      <c r="C38" s="85"/>
      <c r="D38" s="86"/>
      <c r="E38" s="136" t="s">
        <v>56</v>
      </c>
      <c r="F38" s="136" t="s">
        <v>58</v>
      </c>
      <c r="G38" s="143" t="s">
        <v>36</v>
      </c>
      <c r="H38" s="28"/>
      <c r="I38" s="17"/>
      <c r="J38" s="28"/>
      <c r="K38" s="17"/>
      <c r="L38" s="58">
        <f t="shared" si="2"/>
        <v>0</v>
      </c>
      <c r="M38" s="11"/>
      <c r="N38" s="9"/>
    </row>
    <row r="39" spans="2:14" ht="13.5" customHeight="1">
      <c r="B39" s="87"/>
      <c r="C39" s="88"/>
      <c r="D39" s="89"/>
      <c r="E39" s="137"/>
      <c r="F39" s="137"/>
      <c r="G39" s="144"/>
      <c r="H39" s="66">
        <v>825129</v>
      </c>
      <c r="I39" s="67" t="s">
        <v>6</v>
      </c>
      <c r="J39" s="66">
        <v>570813</v>
      </c>
      <c r="K39" s="67" t="s">
        <v>6</v>
      </c>
      <c r="L39" s="72">
        <f t="shared" si="2"/>
        <v>-254316</v>
      </c>
      <c r="M39" s="73" t="s">
        <v>6</v>
      </c>
      <c r="N39" s="9"/>
    </row>
    <row r="40" spans="2:14" ht="12.75">
      <c r="B40" s="82">
        <v>6</v>
      </c>
      <c r="C40" s="83"/>
      <c r="D40" s="83" t="s">
        <v>26</v>
      </c>
      <c r="E40" s="14"/>
      <c r="F40" s="14"/>
      <c r="G40" s="15"/>
      <c r="H40" s="55">
        <f>SUM(H42,H44)</f>
        <v>0</v>
      </c>
      <c r="I40" s="3"/>
      <c r="J40" s="55">
        <f>SUM(J42,J44)</f>
        <v>0</v>
      </c>
      <c r="K40" s="3"/>
      <c r="L40" s="57">
        <f aca="true" t="shared" si="3" ref="L40:L50">J40-H40</f>
        <v>0</v>
      </c>
      <c r="M40" s="3"/>
      <c r="N40" s="9"/>
    </row>
    <row r="41" spans="1:14" ht="12.75">
      <c r="A41">
        <v>47</v>
      </c>
      <c r="B41" s="84"/>
      <c r="C41" s="85"/>
      <c r="D41" s="85"/>
      <c r="E41" s="19"/>
      <c r="F41" s="19"/>
      <c r="G41" s="7"/>
      <c r="H41" s="56">
        <f>SUM(H43,H45)</f>
        <v>1629269</v>
      </c>
      <c r="I41" s="4" t="s">
        <v>6</v>
      </c>
      <c r="J41" s="56">
        <f>SUM(J43,J45)</f>
        <v>1310335</v>
      </c>
      <c r="K41" s="4" t="s">
        <v>6</v>
      </c>
      <c r="L41" s="70">
        <f>J41-H41</f>
        <v>-318934</v>
      </c>
      <c r="M41" s="4" t="s">
        <v>6</v>
      </c>
      <c r="N41" s="9"/>
    </row>
    <row r="42" spans="2:14" ht="12.75">
      <c r="B42" s="84"/>
      <c r="C42" s="85"/>
      <c r="D42" s="86"/>
      <c r="E42" s="136" t="s">
        <v>56</v>
      </c>
      <c r="F42" s="136" t="s">
        <v>57</v>
      </c>
      <c r="G42" s="143" t="s">
        <v>36</v>
      </c>
      <c r="H42" s="71"/>
      <c r="I42" s="17"/>
      <c r="J42" s="71"/>
      <c r="K42" s="17"/>
      <c r="L42" s="58">
        <f t="shared" si="3"/>
        <v>0</v>
      </c>
      <c r="M42" s="17"/>
      <c r="N42" s="9"/>
    </row>
    <row r="43" spans="1:14" ht="12.75">
      <c r="A43">
        <v>79</v>
      </c>
      <c r="B43" s="84"/>
      <c r="C43" s="85"/>
      <c r="D43" s="86"/>
      <c r="E43" s="137"/>
      <c r="F43" s="137"/>
      <c r="G43" s="144"/>
      <c r="H43" s="66">
        <v>804140</v>
      </c>
      <c r="I43" s="67" t="s">
        <v>6</v>
      </c>
      <c r="J43" s="66">
        <v>739522</v>
      </c>
      <c r="K43" s="67" t="s">
        <v>6</v>
      </c>
      <c r="L43" s="72">
        <f>J43-H43</f>
        <v>-64618</v>
      </c>
      <c r="M43" s="67" t="s">
        <v>6</v>
      </c>
      <c r="N43" s="9"/>
    </row>
    <row r="44" spans="2:14" ht="13.5" customHeight="1">
      <c r="B44" s="84"/>
      <c r="C44" s="85"/>
      <c r="D44" s="86"/>
      <c r="E44" s="136" t="s">
        <v>56</v>
      </c>
      <c r="F44" s="136" t="s">
        <v>58</v>
      </c>
      <c r="G44" s="143" t="s">
        <v>36</v>
      </c>
      <c r="H44" s="28"/>
      <c r="I44" s="17"/>
      <c r="J44" s="28"/>
      <c r="K44" s="17"/>
      <c r="L44" s="58">
        <f t="shared" si="3"/>
        <v>0</v>
      </c>
      <c r="M44" s="11"/>
      <c r="N44" s="9"/>
    </row>
    <row r="45" spans="2:14" ht="13.5" customHeight="1">
      <c r="B45" s="87"/>
      <c r="C45" s="88"/>
      <c r="D45" s="89"/>
      <c r="E45" s="137"/>
      <c r="F45" s="137"/>
      <c r="G45" s="144"/>
      <c r="H45" s="66">
        <v>825129</v>
      </c>
      <c r="I45" s="67" t="s">
        <v>6</v>
      </c>
      <c r="J45" s="66">
        <v>570813</v>
      </c>
      <c r="K45" s="67" t="s">
        <v>6</v>
      </c>
      <c r="L45" s="72">
        <f>J45-H45</f>
        <v>-254316</v>
      </c>
      <c r="M45" s="73" t="s">
        <v>6</v>
      </c>
      <c r="N45" s="9"/>
    </row>
    <row r="46" spans="2:14" ht="12.75">
      <c r="B46" s="82">
        <v>7</v>
      </c>
      <c r="C46" s="83"/>
      <c r="D46" s="150" t="s">
        <v>60</v>
      </c>
      <c r="E46" s="14"/>
      <c r="F46" s="14"/>
      <c r="G46" s="15"/>
      <c r="H46" s="55">
        <f>SUM(H48,H50)</f>
        <v>0</v>
      </c>
      <c r="I46" s="3"/>
      <c r="J46" s="55">
        <f>SUM(J48,J50)</f>
        <v>0</v>
      </c>
      <c r="K46" s="3"/>
      <c r="L46" s="57">
        <f t="shared" si="3"/>
        <v>0</v>
      </c>
      <c r="M46" s="3"/>
      <c r="N46" s="9"/>
    </row>
    <row r="47" spans="1:14" ht="12.75">
      <c r="A47">
        <v>47</v>
      </c>
      <c r="B47" s="84"/>
      <c r="C47" s="85"/>
      <c r="D47" s="151"/>
      <c r="E47" s="19"/>
      <c r="F47" s="19"/>
      <c r="G47" s="7"/>
      <c r="H47" s="56">
        <f>SUM(H49,H51)</f>
        <v>1629269</v>
      </c>
      <c r="I47" s="4" t="s">
        <v>6</v>
      </c>
      <c r="J47" s="56">
        <f>SUM(J49,J51)</f>
        <v>1310335</v>
      </c>
      <c r="K47" s="4" t="s">
        <v>6</v>
      </c>
      <c r="L47" s="70">
        <f>J47-H47</f>
        <v>-318934</v>
      </c>
      <c r="M47" s="4" t="s">
        <v>6</v>
      </c>
      <c r="N47" s="9"/>
    </row>
    <row r="48" spans="2:14" ht="12.75">
      <c r="B48" s="84"/>
      <c r="C48" s="85"/>
      <c r="D48" s="86"/>
      <c r="E48" s="136" t="s">
        <v>56</v>
      </c>
      <c r="F48" s="136" t="s">
        <v>57</v>
      </c>
      <c r="G48" s="143" t="s">
        <v>36</v>
      </c>
      <c r="H48" s="71"/>
      <c r="I48" s="17"/>
      <c r="J48" s="71"/>
      <c r="K48" s="17"/>
      <c r="L48" s="58">
        <f t="shared" si="3"/>
        <v>0</v>
      </c>
      <c r="M48" s="17"/>
      <c r="N48" s="9"/>
    </row>
    <row r="49" spans="1:14" ht="12.75">
      <c r="A49">
        <v>79</v>
      </c>
      <c r="B49" s="84"/>
      <c r="C49" s="85"/>
      <c r="D49" s="86"/>
      <c r="E49" s="137"/>
      <c r="F49" s="137"/>
      <c r="G49" s="144"/>
      <c r="H49" s="66">
        <v>804140</v>
      </c>
      <c r="I49" s="67" t="s">
        <v>6</v>
      </c>
      <c r="J49" s="66">
        <v>739522</v>
      </c>
      <c r="K49" s="67" t="s">
        <v>6</v>
      </c>
      <c r="L49" s="72">
        <f>J49-H49</f>
        <v>-64618</v>
      </c>
      <c r="M49" s="67" t="s">
        <v>6</v>
      </c>
      <c r="N49" s="9"/>
    </row>
    <row r="50" spans="2:14" ht="13.5" customHeight="1">
      <c r="B50" s="84"/>
      <c r="C50" s="85"/>
      <c r="D50" s="86"/>
      <c r="E50" s="136" t="s">
        <v>56</v>
      </c>
      <c r="F50" s="136" t="s">
        <v>58</v>
      </c>
      <c r="G50" s="143" t="s">
        <v>36</v>
      </c>
      <c r="H50" s="28"/>
      <c r="I50" s="17"/>
      <c r="J50" s="28"/>
      <c r="K50" s="17"/>
      <c r="L50" s="58">
        <f t="shared" si="3"/>
        <v>0</v>
      </c>
      <c r="M50" s="11"/>
      <c r="N50" s="9"/>
    </row>
    <row r="51" spans="2:14" ht="13.5" customHeight="1">
      <c r="B51" s="87"/>
      <c r="C51" s="88"/>
      <c r="D51" s="89"/>
      <c r="E51" s="137"/>
      <c r="F51" s="137"/>
      <c r="G51" s="144"/>
      <c r="H51" s="66">
        <v>825129</v>
      </c>
      <c r="I51" s="67" t="s">
        <v>6</v>
      </c>
      <c r="J51" s="66">
        <v>570813</v>
      </c>
      <c r="K51" s="67" t="s">
        <v>6</v>
      </c>
      <c r="L51" s="72">
        <f>J51-H51</f>
        <v>-254316</v>
      </c>
      <c r="M51" s="73" t="s">
        <v>6</v>
      </c>
      <c r="N51" s="9"/>
    </row>
    <row r="52" spans="2:13" ht="9" customHeight="1" thickBot="1">
      <c r="B52" s="43"/>
      <c r="C52" s="44"/>
      <c r="D52" s="44"/>
      <c r="E52" s="44"/>
      <c r="F52" s="44"/>
      <c r="G52" s="44"/>
      <c r="H52" s="45"/>
      <c r="I52" s="46"/>
      <c r="J52" s="45"/>
      <c r="K52" s="46"/>
      <c r="L52" s="45"/>
      <c r="M52" s="63"/>
    </row>
    <row r="53" spans="2:14" ht="14.25" thickBot="1" thickTop="1">
      <c r="B53" s="145" t="s">
        <v>14</v>
      </c>
      <c r="C53" s="146"/>
      <c r="D53" s="147"/>
      <c r="E53" s="10"/>
      <c r="F53" s="42"/>
      <c r="G53" s="10"/>
      <c r="H53" s="41">
        <f>SUM(H8,H9,H14,H20,H26,H34,H40,H46)</f>
        <v>1964441</v>
      </c>
      <c r="I53" s="40"/>
      <c r="J53" s="41">
        <f>SUM(J8,J9,J14,J20,J26,J34,J40,J46)</f>
        <v>1474482</v>
      </c>
      <c r="K53" s="40"/>
      <c r="L53" s="79">
        <f>J53-H53</f>
        <v>-489959</v>
      </c>
      <c r="M53" s="40"/>
      <c r="N53" s="9"/>
    </row>
    <row r="54" ht="24.75" customHeight="1" thickTop="1"/>
    <row r="55" spans="2:8" ht="15.75">
      <c r="B55" s="26"/>
      <c r="C55" s="27" t="s">
        <v>7</v>
      </c>
      <c r="D55" s="26" t="s">
        <v>16</v>
      </c>
      <c r="F55" s="2"/>
      <c r="G55" s="2"/>
      <c r="H55" s="2"/>
    </row>
    <row r="56" spans="2:8" ht="15.75">
      <c r="B56" s="26"/>
      <c r="C56" s="26"/>
      <c r="D56" s="26" t="s">
        <v>17</v>
      </c>
      <c r="F56" s="2"/>
      <c r="G56" s="2"/>
      <c r="H56" s="2"/>
    </row>
    <row r="57" spans="2:8" ht="15.75">
      <c r="B57" s="26"/>
      <c r="C57" s="26"/>
      <c r="D57" s="26" t="s">
        <v>59</v>
      </c>
      <c r="F57" s="2"/>
      <c r="G57" s="2"/>
      <c r="H57" s="2"/>
    </row>
    <row r="58" spans="3:8" ht="15.75">
      <c r="C58" s="26"/>
      <c r="D58" s="26" t="s">
        <v>63</v>
      </c>
      <c r="F58" s="2"/>
      <c r="G58" s="2"/>
      <c r="H58" s="2"/>
    </row>
    <row r="59" spans="3:8" ht="15.75">
      <c r="C59" s="26"/>
      <c r="D59" s="26" t="s">
        <v>74</v>
      </c>
      <c r="F59" s="2"/>
      <c r="G59" s="2"/>
      <c r="H59" s="2"/>
    </row>
    <row r="60" ht="15.75">
      <c r="D60" s="26"/>
    </row>
    <row r="61" ht="17.25" customHeight="1"/>
  </sheetData>
  <sheetProtection/>
  <mergeCells count="54">
    <mergeCell ref="E50:E51"/>
    <mergeCell ref="F50:F51"/>
    <mergeCell ref="G50:G51"/>
    <mergeCell ref="E44:E45"/>
    <mergeCell ref="E42:E43"/>
    <mergeCell ref="F42:F43"/>
    <mergeCell ref="G42:G43"/>
    <mergeCell ref="G44:G45"/>
    <mergeCell ref="F44:F45"/>
    <mergeCell ref="F32:F33"/>
    <mergeCell ref="G32:G33"/>
    <mergeCell ref="E36:E37"/>
    <mergeCell ref="F36:F37"/>
    <mergeCell ref="G36:G37"/>
    <mergeCell ref="B53:D53"/>
    <mergeCell ref="D46:D47"/>
    <mergeCell ref="E48:E49"/>
    <mergeCell ref="F48:F49"/>
    <mergeCell ref="G48:G49"/>
    <mergeCell ref="E38:E39"/>
    <mergeCell ref="F38:F39"/>
    <mergeCell ref="G38:G39"/>
    <mergeCell ref="E28:E29"/>
    <mergeCell ref="F28:F29"/>
    <mergeCell ref="G28:G29"/>
    <mergeCell ref="E30:E31"/>
    <mergeCell ref="F30:F31"/>
    <mergeCell ref="G30:G31"/>
    <mergeCell ref="E32:E33"/>
    <mergeCell ref="E22:E23"/>
    <mergeCell ref="F22:F23"/>
    <mergeCell ref="G22:G23"/>
    <mergeCell ref="E24:E25"/>
    <mergeCell ref="F24:F25"/>
    <mergeCell ref="G24:G25"/>
    <mergeCell ref="E16:E17"/>
    <mergeCell ref="F16:F17"/>
    <mergeCell ref="G16:G17"/>
    <mergeCell ref="E18:E19"/>
    <mergeCell ref="F18:F19"/>
    <mergeCell ref="G18:G19"/>
    <mergeCell ref="L6:M7"/>
    <mergeCell ref="E10:E11"/>
    <mergeCell ref="F10:F11"/>
    <mergeCell ref="G10:G11"/>
    <mergeCell ref="E12:E13"/>
    <mergeCell ref="F12:F13"/>
    <mergeCell ref="G12:G13"/>
    <mergeCell ref="B6:D7"/>
    <mergeCell ref="E6:E7"/>
    <mergeCell ref="F6:F7"/>
    <mergeCell ref="G6:G7"/>
    <mergeCell ref="H6:I7"/>
    <mergeCell ref="J6:K7"/>
  </mergeCells>
  <printOptions/>
  <pageMargins left="0.62" right="0.16" top="0.75" bottom="0.27" header="0.41" footer="0.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2022-07-28T06:07:43Z</dcterms:created>
  <dcterms:modified xsi:type="dcterms:W3CDTF">2022-07-28T06:07:43Z</dcterms:modified>
  <cp:category/>
  <cp:version/>
  <cp:contentType/>
  <cp:contentStatus/>
</cp:coreProperties>
</file>