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5-1" sheetId="1" r:id="rId1"/>
    <sheet name="65-2" sheetId="2" r:id="rId2"/>
  </sheets>
  <definedNames>
    <definedName name="_xlnm.Print_Area" localSheetId="0">'65-1'!$B$2:$R$46,'65-1'!$T$2:$AH$46</definedName>
    <definedName name="_xlnm.Print_Area" localSheetId="1">'65-2'!$B$2:$S$46,'65-2'!$U$2:$AK$46</definedName>
  </definedNames>
  <calcPr fullCalcOnLoad="1"/>
</workbook>
</file>

<file path=xl/sharedStrings.xml><?xml version="1.0" encoding="utf-8"?>
<sst xmlns="http://schemas.openxmlformats.org/spreadsheetml/2006/main" count="250" uniqueCount="121">
  <si>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</si>
  <si>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</si>
  <si>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</si>
  <si>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</si>
  <si>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</si>
  <si>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</si>
  <si>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</si>
  <si>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</si>
  <si>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</si>
  <si>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</si>
  <si>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</si>
  <si>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</si>
  <si>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</si>
  <si>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</si>
  <si>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</si>
  <si>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</si>
  <si>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</si>
  <si>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</si>
  <si>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</si>
  <si>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</si>
  <si>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</si>
  <si>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</si>
  <si>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</si>
  <si>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</si>
  <si>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</si>
  <si>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</si>
  <si>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</si>
  <si>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</si>
  <si>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</si>
  <si>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</si>
  <si>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</si>
  <si>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</si>
  <si>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</si>
  <si>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</si>
  <si>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</si>
  <si>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</si>
  <si>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</si>
  <si>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</si>
  <si>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</si>
  <si>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</si>
  <si>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</si>
  <si>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</si>
  <si>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</si>
  <si>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</si>
  <si>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</si>
  <si>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</si>
  <si>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</si>
  <si>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</si>
  <si>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</si>
  <si>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</si>
  <si>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</si>
  <si>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</si>
  <si>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</si>
  <si>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</si>
  <si>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</si>
  <si>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</si>
  <si>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</si>
  <si>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</si>
  <si>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</si>
  <si>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</si>
  <si>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</si>
  <si>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</si>
  <si>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</si>
  <si>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</si>
  <si>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</si>
  <si>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</si>
  <si>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</si>
  <si>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</si>
  <si>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</si>
  <si>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</si>
  <si>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</si>
  <si>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</si>
  <si>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</si>
  <si>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</si>
  <si>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</si>
  <si>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</si>
  <si>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</si>
  <si>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</si>
  <si>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</si>
  <si>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</si>
  <si>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</si>
  <si>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</si>
  <si>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</si>
  <si>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</si>
  <si>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</si>
  <si>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その他</t>
  </si>
  <si>
    <t>風俗営業</t>
  </si>
  <si>
    <t>特定性風俗物品販売等営業</t>
  </si>
  <si>
    <t>特定性風俗物品販売等営業</t>
  </si>
  <si>
    <t>にする行為　　　　　会話の当事者　　　　</t>
  </si>
  <si>
    <t>風営</t>
  </si>
  <si>
    <t>人員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</si>
  <si>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</si>
  <si>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</si>
  <si>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</si>
  <si>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</si>
  <si>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</si>
  <si>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</si>
  <si>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</si>
  <si>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65　風俗営業等の規制及び業務の適正化等に</t>
  </si>
  <si>
    <t>変更承認
構造設備・遊技機の
不正手段による</t>
  </si>
  <si>
    <t>報告及び立入りの拒否等</t>
  </si>
  <si>
    <t>更虚偽記載等
無届構造等変</t>
  </si>
  <si>
    <t>定書返内義務
営業廃止等認</t>
  </si>
  <si>
    <t>風俗384</t>
  </si>
  <si>
    <t>風俗385</t>
  </si>
  <si>
    <t>風俗386</t>
  </si>
  <si>
    <t>風俗387</t>
  </si>
  <si>
    <t>特定遊興飲食店営業</t>
  </si>
  <si>
    <t>ナイトクラブ等</t>
  </si>
  <si>
    <t>第１号営業</t>
  </si>
  <si>
    <t>和風設備</t>
  </si>
  <si>
    <t>その他の設備</t>
  </si>
  <si>
    <r>
      <t xml:space="preserve">第３号営業
</t>
    </r>
    <r>
      <rPr>
        <sz val="6"/>
        <rFont val="ＭＳ 明朝"/>
        <family val="1"/>
      </rPr>
      <t>（区画席飲食店）</t>
    </r>
  </si>
  <si>
    <r>
      <t xml:space="preserve">第４号営業
</t>
    </r>
    <r>
      <rPr>
        <sz val="6"/>
        <rFont val="ＭＳ 明朝"/>
        <family val="1"/>
      </rPr>
      <t>（ぱちんこ屋等）</t>
    </r>
  </si>
  <si>
    <r>
      <t xml:space="preserve">第５号営業
</t>
    </r>
    <r>
      <rPr>
        <sz val="6"/>
        <rFont val="ＭＳ 明朝"/>
        <family val="1"/>
      </rPr>
      <t>（ゲームセンター等）</t>
    </r>
  </si>
  <si>
    <r>
      <t>第２号営業</t>
    </r>
    <r>
      <rPr>
        <sz val="6"/>
        <rFont val="ＭＳ 明朝"/>
        <family val="1"/>
      </rPr>
      <t xml:space="preserve">
（低照度飲食店）</t>
    </r>
  </si>
  <si>
    <t>関する法律違反等　検挙件数及び検挙人員</t>
  </si>
  <si>
    <t>関する法律違反等　検挙件数及び検挙人員  （つづき）</t>
  </si>
  <si>
    <t>つきまとい等
立ちふさがり、</t>
  </si>
  <si>
    <t>禁止区域内営業違反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</si>
</sst>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Alignment="1" applyProtection="1">
      <alignment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 quotePrefix="1">
      <alignment vertical="distributed"/>
      <protection/>
    </xf>
    <xf numFmtId="0" fontId="10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 wrapText="1"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 wrapText="1"/>
    </xf>
    <xf numFmtId="0" fontId="0" fillId="0" borderId="10" xfId="0" applyFill="1" applyBorder="1" applyAlignment="1" applyProtection="1">
      <alignment horizontal="distributed" vertical="center" wrapText="1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distributed"/>
      <protection/>
    </xf>
    <xf numFmtId="0" fontId="0" fillId="0" borderId="20" xfId="0" applyFill="1" applyBorder="1" applyAlignment="1" applyProtection="1">
      <alignment horizontal="center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2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23" xfId="0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vertical="distributed" textRotation="255" wrapText="1"/>
      <protection/>
    </xf>
    <xf numFmtId="0" fontId="0" fillId="0" borderId="26" xfId="0" applyFill="1" applyBorder="1" applyAlignment="1" applyProtection="1">
      <alignment vertical="distributed" textRotation="255" wrapText="1"/>
      <protection/>
    </xf>
    <xf numFmtId="0" fontId="0" fillId="0" borderId="25" xfId="0" applyFont="1" applyFill="1" applyBorder="1" applyAlignment="1" applyProtection="1">
      <alignment vertical="distributed" textRotation="255" wrapText="1"/>
      <protection/>
    </xf>
    <xf numFmtId="0" fontId="0" fillId="0" borderId="26" xfId="0" applyFont="1" applyFill="1" applyBorder="1" applyAlignment="1" applyProtection="1">
      <alignment vertical="distributed" textRotation="255" wrapText="1"/>
      <protection/>
    </xf>
    <xf numFmtId="0" fontId="0" fillId="0" borderId="27" xfId="0" applyFill="1" applyBorder="1" applyAlignment="1" applyProtection="1">
      <alignment vertical="distributed" textRotation="255"/>
      <protection/>
    </xf>
    <xf numFmtId="0" fontId="0" fillId="0" borderId="16" xfId="0" applyFill="1" applyBorder="1" applyAlignment="1" applyProtection="1">
      <alignment vertical="distributed" textRotation="255"/>
      <protection/>
    </xf>
    <xf numFmtId="0" fontId="0" fillId="0" borderId="26" xfId="0" applyFill="1" applyBorder="1" applyAlignment="1" applyProtection="1">
      <alignment vertical="distributed" textRotation="255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vertical="distributed" textRotation="255" wrapText="1"/>
      <protection/>
    </xf>
    <xf numFmtId="0" fontId="0" fillId="0" borderId="24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30" xfId="0" applyFill="1" applyBorder="1" applyAlignment="1" applyProtection="1">
      <alignment horizontal="distributed" vertical="distributed" wrapText="1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10" fillId="0" borderId="28" xfId="0" applyFont="1" applyFill="1" applyBorder="1" applyAlignment="1" applyProtection="1">
      <alignment horizontal="distributed" vertical="distributed"/>
      <protection/>
    </xf>
    <xf numFmtId="0" fontId="11" fillId="0" borderId="25" xfId="0" applyFont="1" applyFill="1" applyBorder="1" applyAlignment="1" applyProtection="1">
      <alignment vertical="distributed" textRotation="255" wrapText="1"/>
      <protection/>
    </xf>
    <xf numFmtId="0" fontId="11" fillId="0" borderId="26" xfId="0" applyFont="1" applyFill="1" applyBorder="1" applyAlignment="1" applyProtection="1">
      <alignment vertical="distributed" textRotation="255" wrapText="1"/>
      <protection/>
    </xf>
    <xf numFmtId="0" fontId="0" fillId="0" borderId="32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33" xfId="0" applyFill="1" applyBorder="1" applyAlignment="1" applyProtection="1">
      <alignment horizontal="distributed" vertical="distributed"/>
      <protection/>
    </xf>
    <xf numFmtId="0" fontId="0" fillId="0" borderId="34" xfId="0" applyFill="1" applyBorder="1" applyAlignment="1" applyProtection="1">
      <alignment vertical="distributed" textRotation="255" wrapText="1"/>
      <protection/>
    </xf>
    <xf numFmtId="0" fontId="0" fillId="0" borderId="33" xfId="0" applyFill="1" applyBorder="1" applyAlignment="1" applyProtection="1">
      <alignment vertical="distributed" textRotation="255" wrapText="1"/>
      <protection/>
    </xf>
    <xf numFmtId="0" fontId="0" fillId="0" borderId="25" xfId="0" applyFill="1" applyBorder="1" applyAlignment="1">
      <alignment vertical="distributed" textRotation="255" wrapText="1"/>
    </xf>
    <xf numFmtId="0" fontId="0" fillId="0" borderId="26" xfId="0" applyFill="1" applyBorder="1" applyAlignment="1">
      <alignment vertical="distributed" textRotation="255" wrapText="1"/>
    </xf>
    <xf numFmtId="0" fontId="0" fillId="0" borderId="20" xfId="0" applyFill="1" applyBorder="1" applyAlignment="1" applyProtection="1">
      <alignment horizontal="distributed" vertical="distributed"/>
      <protection/>
    </xf>
    <xf numFmtId="0" fontId="0" fillId="0" borderId="31" xfId="0" applyFill="1" applyBorder="1" applyAlignment="1" applyProtection="1">
      <alignment horizontal="distributed" vertical="distributed"/>
      <protection/>
    </xf>
    <xf numFmtId="0" fontId="0" fillId="0" borderId="19" xfId="0" applyFill="1" applyBorder="1" applyAlignment="1" applyProtection="1">
      <alignment horizontal="distributed" vertical="distributed"/>
      <protection/>
    </xf>
    <xf numFmtId="0" fontId="11" fillId="0" borderId="25" xfId="0" applyFont="1" applyFill="1" applyBorder="1" applyAlignment="1">
      <alignment vertical="distributed" textRotation="255" wrapText="1"/>
    </xf>
    <xf numFmtId="0" fontId="11" fillId="0" borderId="26" xfId="0" applyFont="1" applyFill="1" applyBorder="1" applyAlignment="1">
      <alignment vertical="distributed" textRotation="255" wrapText="1"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 applyProtection="1" quotePrefix="1">
      <alignment horizontal="center" vertical="distributed"/>
      <protection/>
    </xf>
    <xf numFmtId="0" fontId="0" fillId="0" borderId="20" xfId="0" applyFill="1" applyBorder="1" applyAlignment="1" applyProtection="1" quotePrefix="1">
      <alignment horizontal="center" vertical="distributed"/>
      <protection/>
    </xf>
    <xf numFmtId="0" fontId="10" fillId="0" borderId="0" xfId="0" applyFont="1" applyFill="1" applyBorder="1" applyAlignment="1" applyProtection="1">
      <alignment horizontal="distributed" vertical="distributed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R56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E3" sqref="E3"/>
    </sheetView>
  </sheetViews>
  <sheetFormatPr defaultColWidth="9.375" defaultRowHeight="12"/>
  <cols>
    <col min="1" max="1" width="2.875" style="3" customWidth="1"/>
    <col min="2" max="2" width="1.875" style="55" customWidth="1"/>
    <col min="3" max="4" width="2.00390625" style="55" customWidth="1"/>
    <col min="5" max="5" width="22.875" style="55" customWidth="1"/>
    <col min="6" max="6" width="1.37890625" style="3" customWidth="1"/>
    <col min="7" max="7" width="8.875" style="3" customWidth="1"/>
    <col min="8" max="13" width="7.875" style="3" customWidth="1"/>
    <col min="14" max="14" width="8.875" style="3" customWidth="1"/>
    <col min="15" max="18" width="7.875" style="3" customWidth="1"/>
    <col min="19" max="19" width="2.625" style="11" customWidth="1"/>
    <col min="20" max="30" width="7.875" style="3" customWidth="1"/>
    <col min="31" max="33" width="1.875" style="55" customWidth="1"/>
    <col min="34" max="34" width="22.875" style="55" customWidth="1"/>
    <col min="35" max="35" width="4.875" style="11" customWidth="1"/>
    <col min="36" max="36" width="9.00390625" style="11" customWidth="1"/>
    <col min="37" max="16384" width="9.375" style="3" customWidth="1"/>
  </cols>
  <sheetData>
    <row r="1" spans="2:36" ht="10.5">
      <c r="B1" s="18" t="s">
        <v>104</v>
      </c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 t="s">
        <v>105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9"/>
      <c r="AF1" s="19"/>
      <c r="AG1" s="19"/>
      <c r="AH1" s="19"/>
      <c r="AI1" s="4"/>
      <c r="AJ1" s="4"/>
    </row>
    <row r="2" spans="2:36" s="20" customFormat="1" ht="14.25">
      <c r="B2" s="5"/>
      <c r="C2" s="5"/>
      <c r="D2" s="5"/>
      <c r="E2" s="5"/>
      <c r="F2" s="5"/>
      <c r="G2" s="75" t="s">
        <v>99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5"/>
      <c r="S2" s="6"/>
      <c r="T2" s="5" t="s">
        <v>84</v>
      </c>
      <c r="U2" s="75" t="s">
        <v>117</v>
      </c>
      <c r="V2" s="75"/>
      <c r="W2" s="75"/>
      <c r="X2" s="75"/>
      <c r="Y2" s="75"/>
      <c r="Z2" s="75"/>
      <c r="AA2" s="75"/>
      <c r="AB2" s="75"/>
      <c r="AC2" s="75"/>
      <c r="AD2" s="75"/>
      <c r="AE2" s="5"/>
      <c r="AF2" s="5"/>
      <c r="AG2" s="5"/>
      <c r="AH2" s="5"/>
      <c r="AI2" s="6"/>
      <c r="AJ2" s="5"/>
    </row>
    <row r="3" spans="2:36" ht="11.25" thickBot="1">
      <c r="B3" s="21"/>
      <c r="C3" s="21"/>
      <c r="D3" s="21"/>
      <c r="E3" s="21"/>
      <c r="F3" s="2"/>
      <c r="G3" s="2"/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1"/>
      <c r="AF3" s="21"/>
      <c r="AG3" s="21"/>
      <c r="AH3" s="21"/>
      <c r="AI3" s="4"/>
      <c r="AJ3" s="4"/>
    </row>
    <row r="4" spans="2:36" ht="19.5" customHeight="1">
      <c r="B4" s="80" t="s">
        <v>83</v>
      </c>
      <c r="C4" s="80"/>
      <c r="D4" s="80"/>
      <c r="E4" s="80"/>
      <c r="F4" s="81"/>
      <c r="G4" s="90" t="s">
        <v>4</v>
      </c>
      <c r="H4" s="78" t="s">
        <v>66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"/>
      <c r="T4" s="79" t="s">
        <v>66</v>
      </c>
      <c r="U4" s="79"/>
      <c r="V4" s="79"/>
      <c r="W4" s="79"/>
      <c r="X4" s="79"/>
      <c r="Y4" s="79"/>
      <c r="Z4" s="79"/>
      <c r="AA4" s="79"/>
      <c r="AB4" s="79"/>
      <c r="AC4" s="79"/>
      <c r="AD4" s="98"/>
      <c r="AE4" s="102" t="s">
        <v>83</v>
      </c>
      <c r="AF4" s="80"/>
      <c r="AG4" s="80"/>
      <c r="AH4" s="80"/>
      <c r="AI4" s="7"/>
      <c r="AJ4" s="7"/>
    </row>
    <row r="5" spans="2:36" s="22" customFormat="1" ht="24.75" customHeight="1">
      <c r="B5" s="82"/>
      <c r="C5" s="82"/>
      <c r="D5" s="82"/>
      <c r="E5" s="82"/>
      <c r="F5" s="83"/>
      <c r="G5" s="91"/>
      <c r="H5" s="86" t="s">
        <v>1</v>
      </c>
      <c r="I5" s="86" t="s">
        <v>3</v>
      </c>
      <c r="J5" s="86" t="s">
        <v>55</v>
      </c>
      <c r="K5" s="86" t="s">
        <v>27</v>
      </c>
      <c r="L5" s="86" t="s">
        <v>28</v>
      </c>
      <c r="M5" s="86" t="s">
        <v>56</v>
      </c>
      <c r="N5" s="86" t="s">
        <v>100</v>
      </c>
      <c r="O5" s="86" t="s">
        <v>29</v>
      </c>
      <c r="P5" s="88" t="s">
        <v>119</v>
      </c>
      <c r="Q5" s="96" t="s">
        <v>30</v>
      </c>
      <c r="R5" s="97"/>
      <c r="S5" s="8"/>
      <c r="T5" s="94" t="s">
        <v>57</v>
      </c>
      <c r="U5" s="86" t="s">
        <v>58</v>
      </c>
      <c r="V5" s="88" t="s">
        <v>89</v>
      </c>
      <c r="W5" s="86" t="s">
        <v>33</v>
      </c>
      <c r="X5" s="86" t="s">
        <v>34</v>
      </c>
      <c r="Y5" s="86" t="s">
        <v>35</v>
      </c>
      <c r="Z5" s="100" t="s">
        <v>120</v>
      </c>
      <c r="AA5" s="86" t="s">
        <v>36</v>
      </c>
      <c r="AB5" s="86" t="s">
        <v>102</v>
      </c>
      <c r="AC5" s="88" t="s">
        <v>59</v>
      </c>
      <c r="AD5" s="88" t="s">
        <v>60</v>
      </c>
      <c r="AE5" s="103"/>
      <c r="AF5" s="82"/>
      <c r="AG5" s="82"/>
      <c r="AH5" s="82"/>
      <c r="AI5" s="8"/>
      <c r="AJ5" s="8"/>
    </row>
    <row r="6" spans="2:39" s="22" customFormat="1" ht="94.5" customHeight="1">
      <c r="B6" s="84"/>
      <c r="C6" s="84"/>
      <c r="D6" s="84"/>
      <c r="E6" s="84"/>
      <c r="F6" s="85"/>
      <c r="G6" s="92"/>
      <c r="H6" s="87"/>
      <c r="I6" s="87"/>
      <c r="J6" s="87"/>
      <c r="K6" s="87"/>
      <c r="L6" s="87"/>
      <c r="M6" s="87"/>
      <c r="N6" s="87"/>
      <c r="O6" s="87"/>
      <c r="P6" s="89"/>
      <c r="Q6" s="9" t="s">
        <v>31</v>
      </c>
      <c r="R6" s="10" t="s">
        <v>32</v>
      </c>
      <c r="S6" s="8"/>
      <c r="T6" s="95"/>
      <c r="U6" s="87"/>
      <c r="V6" s="89"/>
      <c r="W6" s="87"/>
      <c r="X6" s="87"/>
      <c r="Y6" s="87"/>
      <c r="Z6" s="101"/>
      <c r="AA6" s="87"/>
      <c r="AB6" s="87"/>
      <c r="AC6" s="89"/>
      <c r="AD6" s="89"/>
      <c r="AE6" s="104"/>
      <c r="AF6" s="84"/>
      <c r="AG6" s="84"/>
      <c r="AH6" s="84"/>
      <c r="AI6" s="8"/>
      <c r="AJ6" s="23" t="s">
        <v>4</v>
      </c>
      <c r="AK6" s="24" t="s">
        <v>90</v>
      </c>
      <c r="AL6" s="24" t="s">
        <v>42</v>
      </c>
      <c r="AM6" s="24"/>
    </row>
    <row r="7" spans="2:44" s="33" customFormat="1" ht="18" customHeight="1">
      <c r="B7" s="93" t="s">
        <v>0</v>
      </c>
      <c r="C7" s="93"/>
      <c r="D7" s="93"/>
      <c r="E7" s="93"/>
      <c r="F7" s="25"/>
      <c r="G7" s="26">
        <f>G8+G16+G19+G29+G32+G33+G34+G35+G36+G37+G42</f>
        <v>1679</v>
      </c>
      <c r="H7" s="26">
        <f>SUM(I7:R7,T7:AD7,'65-2'!G7:S7)</f>
        <v>1610</v>
      </c>
      <c r="I7" s="39">
        <v>252</v>
      </c>
      <c r="J7" s="39">
        <v>2</v>
      </c>
      <c r="K7" s="39">
        <v>28</v>
      </c>
      <c r="L7" s="39">
        <v>0</v>
      </c>
      <c r="M7" s="39">
        <v>39</v>
      </c>
      <c r="N7" s="39">
        <v>2</v>
      </c>
      <c r="O7" s="39">
        <v>236</v>
      </c>
      <c r="P7" s="39">
        <v>31</v>
      </c>
      <c r="Q7" s="39">
        <v>68</v>
      </c>
      <c r="R7" s="39">
        <v>70</v>
      </c>
      <c r="S7" s="16"/>
      <c r="T7" s="57">
        <v>8</v>
      </c>
      <c r="U7" s="39">
        <v>85</v>
      </c>
      <c r="V7" s="39">
        <v>0</v>
      </c>
      <c r="W7" s="39">
        <v>0</v>
      </c>
      <c r="X7" s="39">
        <v>3</v>
      </c>
      <c r="Y7" s="39">
        <v>1</v>
      </c>
      <c r="Z7" s="39">
        <v>259</v>
      </c>
      <c r="AA7" s="39">
        <v>3</v>
      </c>
      <c r="AB7" s="39">
        <v>1</v>
      </c>
      <c r="AC7" s="39">
        <v>0</v>
      </c>
      <c r="AD7" s="58">
        <v>0</v>
      </c>
      <c r="AE7" s="99" t="s">
        <v>0</v>
      </c>
      <c r="AF7" s="99"/>
      <c r="AG7" s="99"/>
      <c r="AH7" s="99"/>
      <c r="AI7" s="29"/>
      <c r="AJ7" s="30">
        <f>SUM(H7,'65-2'!U7)-'65-1'!G7</f>
        <v>0</v>
      </c>
      <c r="AK7" s="31">
        <f>SUM(I7:R7,T7:AD7,'65-2'!G7:S7)-'65-1'!H7</f>
        <v>0</v>
      </c>
      <c r="AL7" s="31">
        <f>SUM('65-2'!V7:AD7)-'65-2'!U7</f>
        <v>0</v>
      </c>
      <c r="AM7" s="32"/>
      <c r="AN7" s="29"/>
      <c r="AO7" s="32"/>
      <c r="AP7" s="29"/>
      <c r="AQ7" s="32"/>
      <c r="AR7" s="32"/>
    </row>
    <row r="8" spans="2:44" s="33" customFormat="1" ht="18" customHeight="1">
      <c r="B8" s="34"/>
      <c r="C8" s="74" t="s">
        <v>86</v>
      </c>
      <c r="D8" s="74"/>
      <c r="E8" s="74"/>
      <c r="F8" s="25"/>
      <c r="G8" s="26">
        <f>G9+G12+G13+G14+G15</f>
        <v>705</v>
      </c>
      <c r="H8" s="26">
        <f>H9+H12+H13+H14+H15</f>
        <v>705</v>
      </c>
      <c r="I8" s="39">
        <v>18</v>
      </c>
      <c r="J8" s="39">
        <v>2</v>
      </c>
      <c r="K8" s="39">
        <v>27</v>
      </c>
      <c r="L8" s="39">
        <v>0</v>
      </c>
      <c r="M8" s="39">
        <v>38</v>
      </c>
      <c r="N8" s="39">
        <v>2</v>
      </c>
      <c r="O8" s="39">
        <v>213</v>
      </c>
      <c r="P8" s="39">
        <v>25</v>
      </c>
      <c r="Q8" s="39">
        <v>68</v>
      </c>
      <c r="R8" s="39">
        <v>19</v>
      </c>
      <c r="S8" s="16"/>
      <c r="T8" s="57">
        <v>1</v>
      </c>
      <c r="U8" s="39">
        <v>11</v>
      </c>
      <c r="V8" s="39">
        <v>0</v>
      </c>
      <c r="W8" s="39">
        <v>0</v>
      </c>
      <c r="X8" s="39">
        <v>3</v>
      </c>
      <c r="Y8" s="39">
        <v>1</v>
      </c>
      <c r="Z8" s="39">
        <v>2</v>
      </c>
      <c r="AA8" s="39">
        <v>2</v>
      </c>
      <c r="AB8" s="39">
        <v>1</v>
      </c>
      <c r="AC8" s="39">
        <v>0</v>
      </c>
      <c r="AD8" s="58">
        <v>0</v>
      </c>
      <c r="AE8" s="35"/>
      <c r="AF8" s="74" t="s">
        <v>86</v>
      </c>
      <c r="AG8" s="74"/>
      <c r="AH8" s="74"/>
      <c r="AI8" s="29"/>
      <c r="AJ8" s="30">
        <f>SUM(H8,'65-2'!U8)-'65-1'!G8</f>
        <v>0</v>
      </c>
      <c r="AK8" s="31">
        <f>SUM(I8:R8,T8:AD8,'65-2'!G8:S8)-'65-1'!H8</f>
        <v>0</v>
      </c>
      <c r="AL8" s="31">
        <f>SUM('65-2'!V8:AD8)-'65-2'!U8</f>
        <v>0</v>
      </c>
      <c r="AM8" s="32"/>
      <c r="AN8" s="29"/>
      <c r="AO8" s="32"/>
      <c r="AP8" s="29"/>
      <c r="AQ8" s="32"/>
      <c r="AR8" s="32"/>
    </row>
    <row r="9" spans="2:44" ht="18" customHeight="1">
      <c r="B9" s="36"/>
      <c r="C9" s="37"/>
      <c r="D9" s="76" t="s">
        <v>110</v>
      </c>
      <c r="E9" s="76"/>
      <c r="F9" s="38"/>
      <c r="G9" s="39">
        <f>SUM(H9,'65-2'!U9)</f>
        <v>662</v>
      </c>
      <c r="H9" s="40">
        <f>SUM(H10:H11)</f>
        <v>662</v>
      </c>
      <c r="I9" s="14">
        <v>15</v>
      </c>
      <c r="J9" s="14">
        <v>2</v>
      </c>
      <c r="K9" s="14">
        <v>25</v>
      </c>
      <c r="L9" s="14">
        <v>0</v>
      </c>
      <c r="M9" s="14">
        <v>33</v>
      </c>
      <c r="N9" s="14">
        <v>0</v>
      </c>
      <c r="O9" s="14">
        <v>204</v>
      </c>
      <c r="P9" s="65">
        <v>25</v>
      </c>
      <c r="Q9" s="65">
        <v>62</v>
      </c>
      <c r="R9" s="65">
        <v>18</v>
      </c>
      <c r="S9" s="67"/>
      <c r="T9" s="68">
        <v>1</v>
      </c>
      <c r="U9" s="14">
        <v>11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  <c r="AA9" s="14">
        <v>1</v>
      </c>
      <c r="AB9" s="14">
        <v>0</v>
      </c>
      <c r="AC9" s="14">
        <v>0</v>
      </c>
      <c r="AD9" s="28">
        <v>0</v>
      </c>
      <c r="AE9" s="41"/>
      <c r="AF9" s="37"/>
      <c r="AG9" s="76" t="s">
        <v>110</v>
      </c>
      <c r="AH9" s="76"/>
      <c r="AI9" s="42"/>
      <c r="AJ9" s="30">
        <f>SUM(H9,'65-2'!U9)-'65-1'!G9</f>
        <v>0</v>
      </c>
      <c r="AK9" s="31">
        <f>SUM(I9:R9,T9:AD9,'65-2'!G9:S9)-'65-1'!H9</f>
        <v>0</v>
      </c>
      <c r="AL9" s="31">
        <f>SUM('65-2'!V9:AD9)-'65-2'!U9</f>
        <v>0</v>
      </c>
      <c r="AM9" s="11"/>
      <c r="AN9" s="29"/>
      <c r="AO9" s="32"/>
      <c r="AP9" s="43"/>
      <c r="AQ9" s="11"/>
      <c r="AR9" s="11"/>
    </row>
    <row r="10" spans="2:44" ht="18" customHeight="1">
      <c r="B10" s="36"/>
      <c r="C10" s="37"/>
      <c r="D10" s="37"/>
      <c r="E10" s="37" t="s">
        <v>111</v>
      </c>
      <c r="F10" s="45"/>
      <c r="G10" s="39">
        <f>SUM(H10,'65-2'!U10)</f>
        <v>4</v>
      </c>
      <c r="H10" s="40">
        <f>SUM(I10:R10,T10:AD10,'65-2'!G10:S10)</f>
        <v>4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2</v>
      </c>
      <c r="P10" s="65">
        <v>0</v>
      </c>
      <c r="Q10" s="65">
        <v>0</v>
      </c>
      <c r="R10" s="65">
        <v>0</v>
      </c>
      <c r="S10" s="67"/>
      <c r="T10" s="68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28">
        <v>0</v>
      </c>
      <c r="AE10" s="41"/>
      <c r="AF10" s="37"/>
      <c r="AG10" s="37"/>
      <c r="AH10" s="37" t="s">
        <v>111</v>
      </c>
      <c r="AI10" s="42"/>
      <c r="AJ10" s="30">
        <f>SUM(H10,'65-2'!U10)-'65-1'!G10</f>
        <v>0</v>
      </c>
      <c r="AK10" s="31">
        <f>SUM(I10:R10,T10:AD10,'65-2'!G10:S10)-'65-1'!H10</f>
        <v>0</v>
      </c>
      <c r="AL10" s="31">
        <f>SUM('65-2'!V10:AD10)-'65-2'!U10</f>
        <v>0</v>
      </c>
      <c r="AM10" s="11"/>
      <c r="AN10" s="29"/>
      <c r="AO10" s="32"/>
      <c r="AP10" s="43"/>
      <c r="AQ10" s="11"/>
      <c r="AR10" s="11"/>
    </row>
    <row r="11" spans="2:44" ht="18" customHeight="1">
      <c r="B11" s="36"/>
      <c r="C11" s="37"/>
      <c r="D11" s="37"/>
      <c r="E11" s="37" t="s">
        <v>112</v>
      </c>
      <c r="F11" s="45"/>
      <c r="G11" s="39">
        <f>SUM(H11,'65-2'!U11)</f>
        <v>658</v>
      </c>
      <c r="H11" s="40">
        <f>SUM(I11:R11,T11:AD11,'65-2'!G11:S11)</f>
        <v>658</v>
      </c>
      <c r="I11" s="14">
        <v>15</v>
      </c>
      <c r="J11" s="14">
        <v>2</v>
      </c>
      <c r="K11" s="14">
        <v>24</v>
      </c>
      <c r="L11" s="14">
        <v>0</v>
      </c>
      <c r="M11" s="14">
        <v>33</v>
      </c>
      <c r="N11" s="14">
        <v>0</v>
      </c>
      <c r="O11" s="14">
        <v>202</v>
      </c>
      <c r="P11" s="65">
        <v>25</v>
      </c>
      <c r="Q11" s="65">
        <v>62</v>
      </c>
      <c r="R11" s="65">
        <v>18</v>
      </c>
      <c r="S11" s="67"/>
      <c r="T11" s="68">
        <v>1</v>
      </c>
      <c r="U11" s="14">
        <v>11</v>
      </c>
      <c r="V11" s="14">
        <v>0</v>
      </c>
      <c r="W11" s="14">
        <v>0</v>
      </c>
      <c r="X11" s="14">
        <v>0</v>
      </c>
      <c r="Y11" s="14">
        <v>0</v>
      </c>
      <c r="Z11" s="14">
        <v>1</v>
      </c>
      <c r="AA11" s="14">
        <v>1</v>
      </c>
      <c r="AB11" s="14">
        <v>0</v>
      </c>
      <c r="AC11" s="14">
        <v>0</v>
      </c>
      <c r="AD11" s="28">
        <v>0</v>
      </c>
      <c r="AE11" s="41"/>
      <c r="AF11" s="37"/>
      <c r="AG11" s="37"/>
      <c r="AH11" s="37" t="s">
        <v>112</v>
      </c>
      <c r="AI11" s="42"/>
      <c r="AJ11" s="30">
        <f>SUM(H11,'65-2'!U11)-'65-1'!G11</f>
        <v>0</v>
      </c>
      <c r="AK11" s="31">
        <f>SUM(I11:R11,T11:AD11,'65-2'!G11:S11)-'65-1'!H11</f>
        <v>0</v>
      </c>
      <c r="AL11" s="31">
        <f>SUM('65-2'!V11:AD11)-'65-2'!U11</f>
        <v>0</v>
      </c>
      <c r="AM11" s="11"/>
      <c r="AN11" s="29"/>
      <c r="AO11" s="32"/>
      <c r="AP11" s="43"/>
      <c r="AQ11" s="11"/>
      <c r="AR11" s="11"/>
    </row>
    <row r="12" spans="2:44" ht="18" customHeight="1">
      <c r="B12" s="36"/>
      <c r="C12" s="37"/>
      <c r="D12" s="76" t="s">
        <v>116</v>
      </c>
      <c r="E12" s="73"/>
      <c r="F12" s="38"/>
      <c r="G12" s="26">
        <f>SUM(H12,'65-2'!U12)</f>
        <v>14</v>
      </c>
      <c r="H12" s="44">
        <f>SUM(I12:R12,T12:AD12,'65-2'!G12:S12)</f>
        <v>14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7</v>
      </c>
      <c r="P12" s="65">
        <v>0</v>
      </c>
      <c r="Q12" s="65">
        <v>5</v>
      </c>
      <c r="R12" s="65">
        <v>1</v>
      </c>
      <c r="S12" s="15"/>
      <c r="T12" s="68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  <c r="AD12" s="28">
        <v>0</v>
      </c>
      <c r="AE12" s="41"/>
      <c r="AF12" s="37"/>
      <c r="AG12" s="76" t="s">
        <v>116</v>
      </c>
      <c r="AH12" s="73"/>
      <c r="AI12" s="42"/>
      <c r="AJ12" s="30">
        <f>SUM(H12,'65-2'!U12)-'65-1'!G12</f>
        <v>0</v>
      </c>
      <c r="AK12" s="31">
        <f>SUM(I12:R12,T12:AD12,'65-2'!G12:S12)-'65-1'!H12</f>
        <v>0</v>
      </c>
      <c r="AL12" s="31">
        <f>SUM('65-2'!V12:AD12)-'65-2'!U12</f>
        <v>0</v>
      </c>
      <c r="AM12" s="11"/>
      <c r="AN12" s="29"/>
      <c r="AO12" s="32"/>
      <c r="AP12" s="43"/>
      <c r="AQ12" s="11"/>
      <c r="AR12" s="11"/>
    </row>
    <row r="13" spans="2:44" ht="18" customHeight="1">
      <c r="B13" s="36"/>
      <c r="C13" s="37"/>
      <c r="D13" s="76" t="s">
        <v>113</v>
      </c>
      <c r="E13" s="76"/>
      <c r="F13" s="38"/>
      <c r="G13" s="39">
        <f>SUM(H13,'65-2'!U13)</f>
        <v>3</v>
      </c>
      <c r="H13" s="40">
        <f>SUM(I13:R13,T13:AD13,'65-2'!G13:S13)</f>
        <v>3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2</v>
      </c>
      <c r="P13" s="65">
        <v>0</v>
      </c>
      <c r="Q13" s="65">
        <v>1</v>
      </c>
      <c r="R13" s="65">
        <v>0</v>
      </c>
      <c r="S13" s="67"/>
      <c r="T13" s="68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28">
        <v>0</v>
      </c>
      <c r="AE13" s="41"/>
      <c r="AF13" s="37"/>
      <c r="AG13" s="76" t="s">
        <v>113</v>
      </c>
      <c r="AH13" s="76"/>
      <c r="AI13" s="42"/>
      <c r="AJ13" s="30">
        <f>SUM(H13,'65-2'!U13)-'65-1'!G13</f>
        <v>0</v>
      </c>
      <c r="AK13" s="31">
        <f>SUM(I13:R13,T13:AD13,'65-2'!G13:S13)-'65-1'!H13</f>
        <v>0</v>
      </c>
      <c r="AL13" s="31">
        <f>SUM('65-2'!V13:AD13)-'65-2'!U13</f>
        <v>0</v>
      </c>
      <c r="AM13" s="11"/>
      <c r="AN13" s="29"/>
      <c r="AO13" s="32"/>
      <c r="AP13" s="43"/>
      <c r="AQ13" s="11"/>
      <c r="AR13" s="11"/>
    </row>
    <row r="14" spans="2:44" ht="18" customHeight="1">
      <c r="B14" s="36"/>
      <c r="C14" s="37"/>
      <c r="D14" s="76" t="s">
        <v>114</v>
      </c>
      <c r="E14" s="76"/>
      <c r="F14" s="38"/>
      <c r="G14" s="39">
        <f>SUM(H14,'65-2'!U14)</f>
        <v>21</v>
      </c>
      <c r="H14" s="40">
        <f>SUM(I14:R14,T14:AD14,'65-2'!G14:S14)</f>
        <v>21</v>
      </c>
      <c r="I14" s="14">
        <v>3</v>
      </c>
      <c r="J14" s="14">
        <v>0</v>
      </c>
      <c r="K14" s="14">
        <v>2</v>
      </c>
      <c r="L14" s="14">
        <v>0</v>
      </c>
      <c r="M14" s="14">
        <v>3</v>
      </c>
      <c r="N14" s="14">
        <v>2</v>
      </c>
      <c r="O14" s="14">
        <v>0</v>
      </c>
      <c r="P14" s="65">
        <v>0</v>
      </c>
      <c r="Q14" s="65">
        <v>0</v>
      </c>
      <c r="R14" s="65">
        <v>0</v>
      </c>
      <c r="S14" s="67"/>
      <c r="T14" s="68">
        <v>0</v>
      </c>
      <c r="U14" s="14">
        <v>0</v>
      </c>
      <c r="V14" s="14">
        <v>0</v>
      </c>
      <c r="W14" s="14">
        <v>0</v>
      </c>
      <c r="X14" s="14">
        <v>3</v>
      </c>
      <c r="Y14" s="14">
        <v>0</v>
      </c>
      <c r="Z14" s="14">
        <v>0</v>
      </c>
      <c r="AA14" s="14">
        <v>1</v>
      </c>
      <c r="AB14" s="14">
        <v>1</v>
      </c>
      <c r="AC14" s="14">
        <v>0</v>
      </c>
      <c r="AD14" s="28">
        <v>0</v>
      </c>
      <c r="AE14" s="41"/>
      <c r="AF14" s="37"/>
      <c r="AG14" s="76" t="s">
        <v>114</v>
      </c>
      <c r="AH14" s="76"/>
      <c r="AI14" s="42"/>
      <c r="AJ14" s="30">
        <f>SUM(H14,'65-2'!U14)-'65-1'!G14</f>
        <v>0</v>
      </c>
      <c r="AK14" s="31">
        <f>SUM(I14:R14,T14:AD14,'65-2'!G14:S14)-'65-1'!H14</f>
        <v>0</v>
      </c>
      <c r="AL14" s="31">
        <f>SUM('65-2'!V14:AD14)-'65-2'!U14</f>
        <v>0</v>
      </c>
      <c r="AM14" s="11"/>
      <c r="AN14" s="29"/>
      <c r="AO14" s="32"/>
      <c r="AP14" s="43"/>
      <c r="AQ14" s="11"/>
      <c r="AR14" s="11"/>
    </row>
    <row r="15" spans="2:44" ht="18" customHeight="1">
      <c r="B15" s="36"/>
      <c r="C15" s="37"/>
      <c r="D15" s="76" t="s">
        <v>115</v>
      </c>
      <c r="E15" s="76"/>
      <c r="F15" s="38"/>
      <c r="G15" s="39">
        <f>SUM(H15,'65-2'!U15)</f>
        <v>5</v>
      </c>
      <c r="H15" s="40">
        <f>SUM(I15:R15,T15:AD15,'65-2'!G15:S15)</f>
        <v>5</v>
      </c>
      <c r="I15" s="14">
        <v>0</v>
      </c>
      <c r="J15" s="14">
        <v>0</v>
      </c>
      <c r="K15" s="14">
        <v>0</v>
      </c>
      <c r="L15" s="14">
        <v>0</v>
      </c>
      <c r="M15" s="14">
        <v>2</v>
      </c>
      <c r="N15" s="14">
        <v>0</v>
      </c>
      <c r="O15" s="14">
        <v>0</v>
      </c>
      <c r="P15" s="65">
        <v>0</v>
      </c>
      <c r="Q15" s="65">
        <v>0</v>
      </c>
      <c r="R15" s="65">
        <v>0</v>
      </c>
      <c r="S15" s="67"/>
      <c r="T15" s="68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0</v>
      </c>
      <c r="AA15" s="14">
        <v>0</v>
      </c>
      <c r="AB15" s="14">
        <v>0</v>
      </c>
      <c r="AC15" s="14">
        <v>0</v>
      </c>
      <c r="AD15" s="28">
        <v>0</v>
      </c>
      <c r="AE15" s="41"/>
      <c r="AF15" s="37"/>
      <c r="AG15" s="76" t="s">
        <v>115</v>
      </c>
      <c r="AH15" s="76"/>
      <c r="AI15" s="42"/>
      <c r="AJ15" s="30">
        <f>SUM(H15,'65-2'!U15)-'65-1'!G15</f>
        <v>0</v>
      </c>
      <c r="AK15" s="31">
        <f>SUM(I15:R15,T15:AD15,'65-2'!G15:S15)-'65-1'!H15</f>
        <v>0</v>
      </c>
      <c r="AL15" s="31">
        <f>SUM('65-2'!V15:AD15)-'65-2'!U15</f>
        <v>0</v>
      </c>
      <c r="AM15" s="11"/>
      <c r="AN15" s="29"/>
      <c r="AO15" s="32"/>
      <c r="AP15" s="43"/>
      <c r="AQ15" s="11"/>
      <c r="AR15" s="11"/>
    </row>
    <row r="16" spans="2:44" s="33" customFormat="1" ht="15" customHeight="1">
      <c r="B16" s="34"/>
      <c r="C16" s="74" t="s">
        <v>108</v>
      </c>
      <c r="D16" s="74"/>
      <c r="E16" s="74"/>
      <c r="F16" s="25"/>
      <c r="G16" s="39">
        <f>SUM(H16,'65-2'!U16)</f>
        <v>1</v>
      </c>
      <c r="H16" s="39">
        <f>SUM(I16:R16,T16:AD16,'65-2'!G16:S16)</f>
        <v>1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15"/>
      <c r="T16" s="57">
        <v>0</v>
      </c>
      <c r="U16" s="39">
        <v>1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58">
        <v>0</v>
      </c>
      <c r="AE16" s="35"/>
      <c r="AF16" s="74" t="s">
        <v>108</v>
      </c>
      <c r="AG16" s="74"/>
      <c r="AH16" s="74"/>
      <c r="AI16" s="46"/>
      <c r="AJ16" s="30">
        <f>SUM(H16,'65-2'!U16)-'65-1'!G16</f>
        <v>0</v>
      </c>
      <c r="AK16" s="31">
        <f>SUM(I16:R16,T16:AD16,'65-2'!G16:S16)-'65-1'!H16</f>
        <v>0</v>
      </c>
      <c r="AL16" s="31">
        <f>SUM('65-2'!V16:AD16)-'65-2'!U16</f>
        <v>0</v>
      </c>
      <c r="AM16" s="32"/>
      <c r="AN16" s="29"/>
      <c r="AO16" s="32"/>
      <c r="AP16" s="29"/>
      <c r="AQ16" s="32"/>
      <c r="AR16" s="32"/>
    </row>
    <row r="17" spans="2:44" s="33" customFormat="1" ht="15" customHeight="1">
      <c r="B17" s="34"/>
      <c r="C17" s="59"/>
      <c r="D17" s="73" t="s">
        <v>109</v>
      </c>
      <c r="E17" s="73"/>
      <c r="F17" s="25"/>
      <c r="G17" s="39">
        <f>SUM(H17,'65-2'!U17)</f>
        <v>1</v>
      </c>
      <c r="H17" s="39">
        <f>SUM(I17:R17,T17:AD17,'65-2'!G17:S17)</f>
        <v>1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15"/>
      <c r="T17" s="57">
        <v>0</v>
      </c>
      <c r="U17" s="39">
        <v>1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58">
        <v>0</v>
      </c>
      <c r="AE17" s="35"/>
      <c r="AF17" s="59"/>
      <c r="AG17" s="73" t="s">
        <v>109</v>
      </c>
      <c r="AH17" s="73"/>
      <c r="AI17" s="45"/>
      <c r="AJ17" s="30">
        <f>SUM(H17,'65-2'!U17)-'65-1'!G17</f>
        <v>0</v>
      </c>
      <c r="AK17" s="31">
        <f>SUM(I17:R17,T17:AD17,'65-2'!G17:S17)-'65-1'!H17</f>
        <v>0</v>
      </c>
      <c r="AL17" s="31">
        <f>SUM('65-2'!V17:AD17)-'65-2'!U17</f>
        <v>0</v>
      </c>
      <c r="AM17" s="32"/>
      <c r="AN17" s="29"/>
      <c r="AO17" s="32"/>
      <c r="AP17" s="29"/>
      <c r="AQ17" s="32"/>
      <c r="AR17" s="32"/>
    </row>
    <row r="18" spans="2:44" s="33" customFormat="1" ht="15" customHeight="1">
      <c r="B18" s="34"/>
      <c r="D18" s="73" t="s">
        <v>22</v>
      </c>
      <c r="E18" s="73"/>
      <c r="F18" s="45"/>
      <c r="G18" s="39">
        <f>SUM(H18,'65-2'!U18)</f>
        <v>0</v>
      </c>
      <c r="H18" s="39">
        <f>SUM(I18:R18,T18:AD18,'65-2'!G18:S18)</f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15"/>
      <c r="T18" s="57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58">
        <v>0</v>
      </c>
      <c r="AE18" s="35"/>
      <c r="AG18" s="73" t="s">
        <v>22</v>
      </c>
      <c r="AH18" s="73"/>
      <c r="AI18" s="45"/>
      <c r="AJ18" s="30">
        <f>SUM(H18,'65-2'!U18)-'65-1'!G18</f>
        <v>0</v>
      </c>
      <c r="AK18" s="31">
        <f>SUM(I18:R18,T18:AD18,'65-2'!G18:S18)-'65-1'!H18</f>
        <v>0</v>
      </c>
      <c r="AL18" s="31">
        <f>SUM('65-2'!V18:AD18)-'65-2'!U18</f>
        <v>0</v>
      </c>
      <c r="AM18" s="32"/>
      <c r="AN18" s="29"/>
      <c r="AO18" s="32"/>
      <c r="AP18" s="29"/>
      <c r="AQ18" s="32"/>
      <c r="AR18" s="32"/>
    </row>
    <row r="19" spans="2:44" s="33" customFormat="1" ht="15.75" customHeight="1">
      <c r="B19" s="34"/>
      <c r="C19" s="74" t="s">
        <v>6</v>
      </c>
      <c r="D19" s="74"/>
      <c r="E19" s="74"/>
      <c r="F19" s="25"/>
      <c r="G19" s="26">
        <f>G20+G21+G22+G23+G27+G28</f>
        <v>448</v>
      </c>
      <c r="H19" s="26">
        <f>H20+H21+H22+H23+H27+H28</f>
        <v>418</v>
      </c>
      <c r="I19" s="39">
        <v>1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15</v>
      </c>
      <c r="P19" s="39">
        <v>6</v>
      </c>
      <c r="Q19" s="39">
        <v>0</v>
      </c>
      <c r="R19" s="39">
        <v>1</v>
      </c>
      <c r="S19" s="15"/>
      <c r="T19" s="57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251</v>
      </c>
      <c r="AA19" s="39">
        <v>0</v>
      </c>
      <c r="AB19" s="39">
        <v>0</v>
      </c>
      <c r="AC19" s="39">
        <v>0</v>
      </c>
      <c r="AD19" s="58">
        <v>0</v>
      </c>
      <c r="AE19" s="35"/>
      <c r="AF19" s="74" t="s">
        <v>6</v>
      </c>
      <c r="AG19" s="74"/>
      <c r="AH19" s="74"/>
      <c r="AI19" s="46"/>
      <c r="AJ19" s="30">
        <f>SUM(H19,'65-2'!U19)-'65-1'!G19</f>
        <v>0</v>
      </c>
      <c r="AK19" s="31">
        <f>SUM(I19:R19,T19:AD19,'65-2'!G19:S19)-'65-1'!H19</f>
        <v>0</v>
      </c>
      <c r="AL19" s="31">
        <f>SUM('65-2'!V19:AD19)-'65-2'!U19</f>
        <v>0</v>
      </c>
      <c r="AM19" s="32"/>
      <c r="AN19" s="29"/>
      <c r="AO19" s="32"/>
      <c r="AP19" s="29"/>
      <c r="AQ19" s="32"/>
      <c r="AR19" s="32"/>
    </row>
    <row r="20" spans="2:44" ht="18" customHeight="1">
      <c r="B20" s="36"/>
      <c r="C20" s="37"/>
      <c r="D20" s="76" t="s">
        <v>72</v>
      </c>
      <c r="E20" s="76"/>
      <c r="F20" s="38"/>
      <c r="G20" s="39">
        <f>SUM(H20,'65-2'!U20)</f>
        <v>33</v>
      </c>
      <c r="H20" s="40">
        <f>SUM(I20:R20,T20:AD20,'65-2'!G20:S20)</f>
        <v>17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5</v>
      </c>
      <c r="P20" s="65">
        <v>0</v>
      </c>
      <c r="Q20" s="65">
        <v>0</v>
      </c>
      <c r="R20" s="65">
        <v>0</v>
      </c>
      <c r="S20" s="67"/>
      <c r="T20" s="68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7</v>
      </c>
      <c r="AA20" s="14">
        <v>0</v>
      </c>
      <c r="AB20" s="14">
        <v>0</v>
      </c>
      <c r="AC20" s="14">
        <v>0</v>
      </c>
      <c r="AD20" s="28">
        <v>0</v>
      </c>
      <c r="AE20" s="41"/>
      <c r="AF20" s="37"/>
      <c r="AG20" s="76" t="s">
        <v>72</v>
      </c>
      <c r="AH20" s="76"/>
      <c r="AI20" s="42"/>
      <c r="AJ20" s="30">
        <f>SUM(H20,'65-2'!U20)-'65-1'!G20</f>
        <v>0</v>
      </c>
      <c r="AK20" s="31">
        <f>SUM(I20:R20,T20:AD20,'65-2'!G20:S20)-'65-1'!H20</f>
        <v>0</v>
      </c>
      <c r="AL20" s="31">
        <f>SUM('65-2'!V20:AD20)-'65-2'!U20</f>
        <v>0</v>
      </c>
      <c r="AM20" s="11"/>
      <c r="AN20" s="29"/>
      <c r="AO20" s="32"/>
      <c r="AP20" s="43"/>
      <c r="AQ20" s="11"/>
      <c r="AR20" s="11"/>
    </row>
    <row r="21" spans="2:44" ht="18" customHeight="1">
      <c r="B21" s="36"/>
      <c r="C21" s="37"/>
      <c r="D21" s="76" t="s">
        <v>73</v>
      </c>
      <c r="E21" s="76"/>
      <c r="F21" s="38"/>
      <c r="G21" s="39">
        <f>SUM(H21,'65-2'!U21)</f>
        <v>396</v>
      </c>
      <c r="H21" s="40">
        <f>SUM(I21:R21,T21:AD21,'65-2'!G21:S21)</f>
        <v>382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10</v>
      </c>
      <c r="P21" s="65">
        <v>6</v>
      </c>
      <c r="Q21" s="65">
        <v>0</v>
      </c>
      <c r="R21" s="65">
        <v>1</v>
      </c>
      <c r="S21" s="67"/>
      <c r="T21" s="68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228</v>
      </c>
      <c r="AA21" s="14">
        <v>0</v>
      </c>
      <c r="AB21" s="14">
        <v>0</v>
      </c>
      <c r="AC21" s="14">
        <v>0</v>
      </c>
      <c r="AD21" s="28">
        <v>0</v>
      </c>
      <c r="AE21" s="41"/>
      <c r="AF21" s="37"/>
      <c r="AG21" s="76" t="s">
        <v>73</v>
      </c>
      <c r="AH21" s="76"/>
      <c r="AI21" s="42"/>
      <c r="AJ21" s="30">
        <f>SUM(H21,'65-2'!U21)-'65-1'!G21</f>
        <v>0</v>
      </c>
      <c r="AK21" s="31">
        <f>SUM(I21:R21,T21:AD21,'65-2'!G21:S21)-'65-1'!H21</f>
        <v>0</v>
      </c>
      <c r="AL21" s="31">
        <f>SUM('65-2'!V21:AD21)-'65-2'!U21</f>
        <v>0</v>
      </c>
      <c r="AM21" s="11"/>
      <c r="AN21" s="29"/>
      <c r="AO21" s="32"/>
      <c r="AP21" s="43"/>
      <c r="AQ21" s="11"/>
      <c r="AR21" s="11"/>
    </row>
    <row r="22" spans="2:44" ht="18" customHeight="1">
      <c r="B22" s="36"/>
      <c r="C22" s="37"/>
      <c r="D22" s="76" t="s">
        <v>74</v>
      </c>
      <c r="E22" s="76"/>
      <c r="F22" s="38"/>
      <c r="G22" s="39">
        <f>SUM(H22,'65-2'!U22)</f>
        <v>0</v>
      </c>
      <c r="H22" s="40">
        <f>SUM(I22:R22,T22:AD22,'65-2'!G22:S22)</f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65">
        <v>0</v>
      </c>
      <c r="Q22" s="65">
        <v>0</v>
      </c>
      <c r="R22" s="65">
        <v>0</v>
      </c>
      <c r="S22" s="67"/>
      <c r="T22" s="68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28">
        <v>0</v>
      </c>
      <c r="AE22" s="41"/>
      <c r="AF22" s="37"/>
      <c r="AG22" s="76" t="s">
        <v>74</v>
      </c>
      <c r="AH22" s="76"/>
      <c r="AI22" s="42"/>
      <c r="AJ22" s="30">
        <f>SUM(H22,'65-2'!U22)-'65-1'!G22</f>
        <v>0</v>
      </c>
      <c r="AK22" s="31">
        <f>SUM(I22:R22,T22:AD22,'65-2'!G22:S22)-'65-1'!H22</f>
        <v>0</v>
      </c>
      <c r="AL22" s="31">
        <f>SUM('65-2'!V22:AD22)-'65-2'!U22</f>
        <v>0</v>
      </c>
      <c r="AM22" s="11"/>
      <c r="AN22" s="29"/>
      <c r="AO22" s="32"/>
      <c r="AP22" s="43"/>
      <c r="AQ22" s="11"/>
      <c r="AR22" s="11"/>
    </row>
    <row r="23" spans="2:44" ht="15.75" customHeight="1">
      <c r="B23" s="36"/>
      <c r="C23" s="37"/>
      <c r="D23" s="73" t="s">
        <v>18</v>
      </c>
      <c r="E23" s="73"/>
      <c r="F23" s="38"/>
      <c r="G23" s="26">
        <f>SUM(G24:G26)</f>
        <v>1</v>
      </c>
      <c r="H23" s="44">
        <f>SUM(H24:H26)</f>
        <v>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65">
        <v>0</v>
      </c>
      <c r="Q23" s="65">
        <v>0</v>
      </c>
      <c r="R23" s="65">
        <v>0</v>
      </c>
      <c r="S23" s="67"/>
      <c r="T23" s="68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28">
        <v>0</v>
      </c>
      <c r="AE23" s="41"/>
      <c r="AF23" s="37"/>
      <c r="AG23" s="73" t="s">
        <v>18</v>
      </c>
      <c r="AH23" s="73"/>
      <c r="AI23" s="42"/>
      <c r="AJ23" s="30">
        <f>SUM(H23,'65-2'!U23)-'65-1'!G23</f>
        <v>0</v>
      </c>
      <c r="AK23" s="31">
        <f>SUM(I23:R23,T23:AD23,'65-2'!G23:S23)-'65-1'!H23</f>
        <v>0</v>
      </c>
      <c r="AL23" s="31">
        <f>SUM('65-2'!V23:AD23)-'65-2'!U23</f>
        <v>0</v>
      </c>
      <c r="AM23" s="11"/>
      <c r="AN23" s="29"/>
      <c r="AO23" s="32"/>
      <c r="AP23" s="43"/>
      <c r="AQ23" s="11"/>
      <c r="AR23" s="11"/>
    </row>
    <row r="24" spans="2:44" ht="15.75" customHeight="1">
      <c r="B24" s="36"/>
      <c r="C24" s="37"/>
      <c r="D24" s="37"/>
      <c r="E24" s="37" t="s">
        <v>19</v>
      </c>
      <c r="F24" s="38"/>
      <c r="G24" s="39">
        <f>SUM(H24,'65-2'!U24)</f>
        <v>0</v>
      </c>
      <c r="H24" s="40">
        <f>SUM(I24:R24,T24:AD24,'65-2'!G24:S24)</f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65">
        <v>0</v>
      </c>
      <c r="Q24" s="65">
        <v>0</v>
      </c>
      <c r="R24" s="65">
        <v>0</v>
      </c>
      <c r="S24" s="67"/>
      <c r="T24" s="68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28">
        <v>0</v>
      </c>
      <c r="AE24" s="41"/>
      <c r="AF24" s="37"/>
      <c r="AG24" s="37"/>
      <c r="AH24" s="37" t="s">
        <v>19</v>
      </c>
      <c r="AI24" s="42"/>
      <c r="AJ24" s="30">
        <f>SUM(H24,'65-2'!U24)-'65-1'!G24</f>
        <v>0</v>
      </c>
      <c r="AK24" s="31">
        <f>SUM(I24:R24,T24:AD24,'65-2'!G24:S24)-'65-1'!H24</f>
        <v>0</v>
      </c>
      <c r="AL24" s="31">
        <f>SUM('65-2'!V24:AD24)-'65-2'!U24</f>
        <v>0</v>
      </c>
      <c r="AM24" s="11"/>
      <c r="AN24" s="29"/>
      <c r="AO24" s="32"/>
      <c r="AP24" s="43"/>
      <c r="AQ24" s="11"/>
      <c r="AR24" s="11"/>
    </row>
    <row r="25" spans="2:44" ht="15.75" customHeight="1">
      <c r="B25" s="36"/>
      <c r="C25" s="37"/>
      <c r="D25" s="37"/>
      <c r="E25" s="37" t="s">
        <v>20</v>
      </c>
      <c r="F25" s="38"/>
      <c r="G25" s="39">
        <f>SUM(H25,'65-2'!U25)</f>
        <v>1</v>
      </c>
      <c r="H25" s="40">
        <f>SUM(I25:R25,T25:AD25,'65-2'!G25:S25)</f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65">
        <v>0</v>
      </c>
      <c r="Q25" s="65">
        <v>0</v>
      </c>
      <c r="R25" s="65">
        <v>0</v>
      </c>
      <c r="S25" s="67"/>
      <c r="T25" s="68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28">
        <v>0</v>
      </c>
      <c r="AE25" s="41"/>
      <c r="AF25" s="37"/>
      <c r="AG25" s="37"/>
      <c r="AH25" s="37" t="s">
        <v>20</v>
      </c>
      <c r="AI25" s="42"/>
      <c r="AJ25" s="30">
        <f>SUM(H25,'65-2'!U25)-'65-1'!G25</f>
        <v>0</v>
      </c>
      <c r="AK25" s="31">
        <f>SUM(I25:R25,T25:AD25,'65-2'!G25:S25)-'65-1'!H25</f>
        <v>0</v>
      </c>
      <c r="AL25" s="31">
        <f>SUM('65-2'!V25:AD25)-'65-2'!U25</f>
        <v>0</v>
      </c>
      <c r="AM25" s="11"/>
      <c r="AN25" s="29"/>
      <c r="AO25" s="32"/>
      <c r="AP25" s="43"/>
      <c r="AQ25" s="11"/>
      <c r="AR25" s="11"/>
    </row>
    <row r="26" spans="2:44" ht="15.75" customHeight="1">
      <c r="B26" s="36"/>
      <c r="C26" s="37"/>
      <c r="D26" s="37"/>
      <c r="E26" s="37" t="s">
        <v>21</v>
      </c>
      <c r="F26" s="38"/>
      <c r="G26" s="39">
        <f>SUM(H26,'65-2'!U26)</f>
        <v>0</v>
      </c>
      <c r="H26" s="40">
        <f>SUM(I26:R26,T26:AD26,'65-2'!G26:S26)</f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65">
        <v>0</v>
      </c>
      <c r="Q26" s="65">
        <v>0</v>
      </c>
      <c r="R26" s="65">
        <v>0</v>
      </c>
      <c r="S26" s="67"/>
      <c r="T26" s="68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28">
        <v>0</v>
      </c>
      <c r="AE26" s="41"/>
      <c r="AF26" s="37"/>
      <c r="AG26" s="37"/>
      <c r="AH26" s="37" t="s">
        <v>21</v>
      </c>
      <c r="AI26" s="42"/>
      <c r="AJ26" s="30">
        <f>SUM(H26,'65-2'!U26)-'65-1'!G26</f>
        <v>0</v>
      </c>
      <c r="AK26" s="31">
        <f>SUM(I26:R26,T26:AD26,'65-2'!G26:S26)-'65-1'!H26</f>
        <v>0</v>
      </c>
      <c r="AL26" s="31">
        <f>SUM('65-2'!V26:AD26)-'65-2'!U26</f>
        <v>0</v>
      </c>
      <c r="AM26" s="11"/>
      <c r="AN26" s="29"/>
      <c r="AO26" s="32"/>
      <c r="AP26" s="43"/>
      <c r="AQ26" s="11"/>
      <c r="AR26" s="11"/>
    </row>
    <row r="27" spans="2:44" ht="18" customHeight="1">
      <c r="B27" s="36"/>
      <c r="C27" s="37"/>
      <c r="D27" s="76" t="s">
        <v>75</v>
      </c>
      <c r="E27" s="76"/>
      <c r="F27" s="38"/>
      <c r="G27" s="39">
        <f>SUM(H27,'65-2'!U27)</f>
        <v>7</v>
      </c>
      <c r="H27" s="40">
        <f>SUM(I27:R27,T27:AD27,'65-2'!G27:S27)</f>
        <v>7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65">
        <v>0</v>
      </c>
      <c r="Q27" s="65">
        <v>0</v>
      </c>
      <c r="R27" s="65">
        <v>0</v>
      </c>
      <c r="S27" s="67"/>
      <c r="T27" s="68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6</v>
      </c>
      <c r="AA27" s="14">
        <v>0</v>
      </c>
      <c r="AB27" s="14">
        <v>0</v>
      </c>
      <c r="AC27" s="14">
        <v>0</v>
      </c>
      <c r="AD27" s="28">
        <v>0</v>
      </c>
      <c r="AE27" s="41"/>
      <c r="AF27" s="37"/>
      <c r="AG27" s="76" t="s">
        <v>75</v>
      </c>
      <c r="AH27" s="76"/>
      <c r="AI27" s="42"/>
      <c r="AJ27" s="30">
        <f>SUM(H27,'65-2'!U27)-'65-1'!G27</f>
        <v>0</v>
      </c>
      <c r="AK27" s="31">
        <f>SUM(I27:R27,T27:AD27,'65-2'!G27:S27)-'65-1'!H27</f>
        <v>0</v>
      </c>
      <c r="AL27" s="31">
        <f>SUM('65-2'!V27:AD27)-'65-2'!U27</f>
        <v>0</v>
      </c>
      <c r="AM27" s="11"/>
      <c r="AN27" s="29"/>
      <c r="AO27" s="32"/>
      <c r="AP27" s="43"/>
      <c r="AQ27" s="11"/>
      <c r="AR27" s="11"/>
    </row>
    <row r="28" spans="2:44" ht="18" customHeight="1">
      <c r="B28" s="36"/>
      <c r="C28" s="37"/>
      <c r="D28" s="76" t="s">
        <v>76</v>
      </c>
      <c r="E28" s="76"/>
      <c r="F28" s="38"/>
      <c r="G28" s="39">
        <f>SUM(H28,'65-2'!U28)</f>
        <v>11</v>
      </c>
      <c r="H28" s="40">
        <f>SUM(I28:R28,T28:AD28,'65-2'!G28:S28)</f>
        <v>11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65">
        <v>0</v>
      </c>
      <c r="Q28" s="65">
        <v>0</v>
      </c>
      <c r="R28" s="65">
        <v>0</v>
      </c>
      <c r="S28" s="67"/>
      <c r="T28" s="68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10</v>
      </c>
      <c r="AA28" s="14">
        <v>0</v>
      </c>
      <c r="AB28" s="14">
        <v>0</v>
      </c>
      <c r="AC28" s="14">
        <v>0</v>
      </c>
      <c r="AD28" s="28">
        <v>0</v>
      </c>
      <c r="AE28" s="41"/>
      <c r="AF28" s="37"/>
      <c r="AG28" s="76" t="s">
        <v>76</v>
      </c>
      <c r="AH28" s="76"/>
      <c r="AI28" s="42"/>
      <c r="AJ28" s="30">
        <f>SUM(H28,'65-2'!U28)-'65-1'!G28</f>
        <v>0</v>
      </c>
      <c r="AK28" s="31">
        <f>SUM(I28:R28,T28:AD28,'65-2'!G28:S28)-'65-1'!H28</f>
        <v>0</v>
      </c>
      <c r="AL28" s="31">
        <f>SUM('65-2'!V28:AD28)-'65-2'!U28</f>
        <v>0</v>
      </c>
      <c r="AM28" s="11"/>
      <c r="AN28" s="29"/>
      <c r="AO28" s="32"/>
      <c r="AP28" s="43"/>
      <c r="AQ28" s="11"/>
      <c r="AR28" s="11"/>
    </row>
    <row r="29" spans="2:44" s="33" customFormat="1" ht="15" customHeight="1">
      <c r="B29" s="34"/>
      <c r="C29" s="74" t="s">
        <v>7</v>
      </c>
      <c r="D29" s="74"/>
      <c r="E29" s="74"/>
      <c r="F29" s="25"/>
      <c r="G29" s="26">
        <f>SUM(G30:G31)</f>
        <v>54</v>
      </c>
      <c r="H29" s="26">
        <f>SUM(H30:H31)</f>
        <v>40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12</v>
      </c>
      <c r="S29" s="15"/>
      <c r="T29" s="57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1</v>
      </c>
      <c r="AA29" s="39">
        <v>0</v>
      </c>
      <c r="AB29" s="39">
        <v>0</v>
      </c>
      <c r="AC29" s="39">
        <v>0</v>
      </c>
      <c r="AD29" s="58">
        <v>0</v>
      </c>
      <c r="AE29" s="35"/>
      <c r="AF29" s="74" t="s">
        <v>7</v>
      </c>
      <c r="AG29" s="74"/>
      <c r="AH29" s="74"/>
      <c r="AI29" s="46"/>
      <c r="AJ29" s="30">
        <f>SUM(H29,'65-2'!U29)-'65-1'!G29</f>
        <v>0</v>
      </c>
      <c r="AK29" s="31">
        <f>SUM(I29:R29,T29:AD29,'65-2'!G29:S29)-'65-1'!H29</f>
        <v>0</v>
      </c>
      <c r="AL29" s="31">
        <f>SUM('65-2'!V29:AD29)-'65-2'!U29</f>
        <v>0</v>
      </c>
      <c r="AM29" s="32"/>
      <c r="AN29" s="29"/>
      <c r="AO29" s="32"/>
      <c r="AP29" s="29"/>
      <c r="AQ29" s="32"/>
      <c r="AR29" s="32"/>
    </row>
    <row r="30" spans="2:44" ht="15" customHeight="1">
      <c r="B30" s="36"/>
      <c r="C30" s="37"/>
      <c r="D30" s="73" t="s">
        <v>8</v>
      </c>
      <c r="E30" s="73"/>
      <c r="F30" s="38"/>
      <c r="G30" s="39">
        <f>SUM(H30,'65-2'!U30)</f>
        <v>52</v>
      </c>
      <c r="H30" s="40">
        <f>SUM(I30:R30,T30:AD30,'65-2'!G30:S30)</f>
        <v>38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65">
        <v>0</v>
      </c>
      <c r="Q30" s="65">
        <v>0</v>
      </c>
      <c r="R30" s="65">
        <v>12</v>
      </c>
      <c r="S30" s="67"/>
      <c r="T30" s="6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</v>
      </c>
      <c r="AA30" s="14">
        <v>0</v>
      </c>
      <c r="AB30" s="14">
        <v>0</v>
      </c>
      <c r="AC30" s="14">
        <v>0</v>
      </c>
      <c r="AD30" s="28">
        <v>0</v>
      </c>
      <c r="AE30" s="41"/>
      <c r="AF30" s="37"/>
      <c r="AG30" s="73" t="s">
        <v>8</v>
      </c>
      <c r="AH30" s="73"/>
      <c r="AI30" s="42"/>
      <c r="AJ30" s="30">
        <f>SUM(H30,'65-2'!U30)-'65-1'!G30</f>
        <v>0</v>
      </c>
      <c r="AK30" s="31">
        <f>SUM(I30:R30,T30:AD30,'65-2'!G30:S30)-'65-1'!H30</f>
        <v>0</v>
      </c>
      <c r="AL30" s="31">
        <f>SUM('65-2'!V30:AD30)-'65-2'!U30</f>
        <v>0</v>
      </c>
      <c r="AM30" s="11"/>
      <c r="AN30" s="29"/>
      <c r="AO30" s="32"/>
      <c r="AP30" s="43"/>
      <c r="AQ30" s="11"/>
      <c r="AR30" s="11"/>
    </row>
    <row r="31" spans="2:44" ht="15" customHeight="1">
      <c r="B31" s="36"/>
      <c r="C31" s="37"/>
      <c r="D31" s="73" t="s">
        <v>9</v>
      </c>
      <c r="E31" s="73"/>
      <c r="F31" s="38"/>
      <c r="G31" s="39">
        <f>SUM(H31,'65-2'!U31)</f>
        <v>2</v>
      </c>
      <c r="H31" s="40">
        <f>SUM(I31:R31,T31:AD31,'65-2'!G31:S31)</f>
        <v>2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65">
        <v>0</v>
      </c>
      <c r="Q31" s="65">
        <v>0</v>
      </c>
      <c r="R31" s="65">
        <v>0</v>
      </c>
      <c r="S31" s="67"/>
      <c r="T31" s="68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28">
        <v>0</v>
      </c>
      <c r="AE31" s="41"/>
      <c r="AF31" s="37"/>
      <c r="AG31" s="73" t="s">
        <v>9</v>
      </c>
      <c r="AH31" s="73"/>
      <c r="AI31" s="42"/>
      <c r="AJ31" s="30">
        <f>SUM(H31,'65-2'!U31)-'65-1'!G31</f>
        <v>0</v>
      </c>
      <c r="AK31" s="31">
        <f>SUM(I31:R31,T31:AD31,'65-2'!G31:S31)-'65-1'!H31</f>
        <v>0</v>
      </c>
      <c r="AL31" s="31">
        <f>SUM('65-2'!V31:AD31)-'65-2'!U31</f>
        <v>0</v>
      </c>
      <c r="AM31" s="11"/>
      <c r="AN31" s="29"/>
      <c r="AO31" s="32"/>
      <c r="AP31" s="43"/>
      <c r="AQ31" s="11"/>
      <c r="AR31" s="11"/>
    </row>
    <row r="32" spans="2:44" s="33" customFormat="1" ht="15" customHeight="1">
      <c r="B32" s="34"/>
      <c r="C32" s="74" t="s">
        <v>10</v>
      </c>
      <c r="D32" s="74"/>
      <c r="E32" s="74"/>
      <c r="F32" s="25"/>
      <c r="G32" s="39">
        <f>SUM(H32,'65-2'!U32)</f>
        <v>0</v>
      </c>
      <c r="H32" s="39">
        <f>SUM(I32:R32,T32:AD32,'65-2'!G32:S32)</f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15"/>
      <c r="T32" s="57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58">
        <v>0</v>
      </c>
      <c r="AE32" s="35"/>
      <c r="AF32" s="74" t="s">
        <v>10</v>
      </c>
      <c r="AG32" s="74"/>
      <c r="AH32" s="74"/>
      <c r="AI32" s="46"/>
      <c r="AJ32" s="30">
        <f>SUM(H32,'65-2'!U32)-'65-1'!G32</f>
        <v>0</v>
      </c>
      <c r="AK32" s="31">
        <f>SUM(I32:R32,T32:AD32,'65-2'!G32:S32)-'65-1'!H32</f>
        <v>0</v>
      </c>
      <c r="AL32" s="31">
        <f>SUM('65-2'!V32:AD32)-'65-2'!U32</f>
        <v>0</v>
      </c>
      <c r="AM32" s="32"/>
      <c r="AN32" s="29"/>
      <c r="AO32" s="32"/>
      <c r="AP32" s="29"/>
      <c r="AQ32" s="32"/>
      <c r="AR32" s="32"/>
    </row>
    <row r="33" spans="2:44" s="33" customFormat="1" ht="15" customHeight="1">
      <c r="B33" s="34"/>
      <c r="C33" s="74" t="s">
        <v>16</v>
      </c>
      <c r="D33" s="74"/>
      <c r="E33" s="74"/>
      <c r="F33" s="25"/>
      <c r="G33" s="39">
        <f>SUM(H33,'65-2'!U33)</f>
        <v>0</v>
      </c>
      <c r="H33" s="39">
        <f>SUM(I33:R33,T33:AD33,'65-2'!G33:S33)</f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16"/>
      <c r="T33" s="57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58">
        <v>0</v>
      </c>
      <c r="AE33" s="35"/>
      <c r="AF33" s="74" t="s">
        <v>16</v>
      </c>
      <c r="AG33" s="74"/>
      <c r="AH33" s="74"/>
      <c r="AI33" s="29"/>
      <c r="AJ33" s="30">
        <f>SUM(H33,'65-2'!U33)-'65-1'!G33</f>
        <v>0</v>
      </c>
      <c r="AK33" s="31">
        <f>SUM(I33:R33,T33:AD33,'65-2'!G33:S33)-'65-1'!H33</f>
        <v>0</v>
      </c>
      <c r="AL33" s="31">
        <f>SUM('65-2'!V33:AD33)-'65-2'!U33</f>
        <v>0</v>
      </c>
      <c r="AM33" s="32"/>
      <c r="AN33" s="29"/>
      <c r="AO33" s="32"/>
      <c r="AP33" s="29"/>
      <c r="AQ33" s="32"/>
      <c r="AR33" s="32"/>
    </row>
    <row r="34" spans="2:44" s="33" customFormat="1" ht="15" customHeight="1">
      <c r="B34" s="34"/>
      <c r="C34" s="74" t="s">
        <v>17</v>
      </c>
      <c r="D34" s="74"/>
      <c r="E34" s="74"/>
      <c r="F34" s="25"/>
      <c r="G34" s="39">
        <f>SUM(H34,'65-2'!U34)</f>
        <v>0</v>
      </c>
      <c r="H34" s="39">
        <f>SUM(I34:R34,T34:AD34,'65-2'!G34:S34)</f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15"/>
      <c r="T34" s="57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58">
        <v>0</v>
      </c>
      <c r="AE34" s="35"/>
      <c r="AF34" s="74" t="s">
        <v>17</v>
      </c>
      <c r="AG34" s="74"/>
      <c r="AH34" s="74"/>
      <c r="AI34" s="46"/>
      <c r="AJ34" s="30">
        <f>SUM(H34,'65-2'!U34)-'65-1'!G34</f>
        <v>0</v>
      </c>
      <c r="AK34" s="31">
        <f>SUM(I34:R34,T34:AD34,'65-2'!G34:S34)-'65-1'!H34</f>
        <v>0</v>
      </c>
      <c r="AL34" s="31">
        <f>SUM('65-2'!V34:AD34)-'65-2'!U34</f>
        <v>0</v>
      </c>
      <c r="AM34" s="32"/>
      <c r="AN34" s="29"/>
      <c r="AO34" s="32"/>
      <c r="AP34" s="29"/>
      <c r="AQ34" s="32"/>
      <c r="AR34" s="32"/>
    </row>
    <row r="35" spans="2:44" s="33" customFormat="1" ht="15" customHeight="1">
      <c r="B35" s="34"/>
      <c r="C35" s="74" t="s">
        <v>88</v>
      </c>
      <c r="D35" s="74"/>
      <c r="E35" s="74"/>
      <c r="F35" s="25"/>
      <c r="G35" s="39">
        <f>SUM(H35,'65-2'!U35)</f>
        <v>0</v>
      </c>
      <c r="H35" s="39">
        <f>SUM(I35:R35,T35:AD35,'65-2'!G35:S35)</f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15"/>
      <c r="T35" s="57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58">
        <v>0</v>
      </c>
      <c r="AE35" s="35"/>
      <c r="AF35" s="74" t="s">
        <v>88</v>
      </c>
      <c r="AG35" s="74"/>
      <c r="AH35" s="74"/>
      <c r="AI35" s="46"/>
      <c r="AJ35" s="30">
        <f>SUM(H35,'65-2'!U35)-'65-1'!G35</f>
        <v>0</v>
      </c>
      <c r="AK35" s="31">
        <f>SUM(I35:R35,T35:AD35,'65-2'!G35:S35)-'65-1'!H35</f>
        <v>0</v>
      </c>
      <c r="AL35" s="31">
        <f>SUM('65-2'!V35:AD35)-'65-2'!U35</f>
        <v>0</v>
      </c>
      <c r="AM35" s="32"/>
      <c r="AN35" s="29"/>
      <c r="AO35" s="32"/>
      <c r="AP35" s="29"/>
      <c r="AQ35" s="32"/>
      <c r="AR35" s="32"/>
    </row>
    <row r="36" spans="2:44" s="33" customFormat="1" ht="15" customHeight="1">
      <c r="B36" s="34"/>
      <c r="C36" s="74" t="s">
        <v>11</v>
      </c>
      <c r="D36" s="74"/>
      <c r="E36" s="74"/>
      <c r="F36" s="25"/>
      <c r="G36" s="39">
        <f>SUM(H36,'65-2'!U36)</f>
        <v>0</v>
      </c>
      <c r="H36" s="39">
        <f>SUM(I36:R36,T36:AD36,'65-2'!G36:S36)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15"/>
      <c r="T36" s="57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58">
        <v>0</v>
      </c>
      <c r="AE36" s="35"/>
      <c r="AF36" s="74" t="s">
        <v>11</v>
      </c>
      <c r="AG36" s="74"/>
      <c r="AH36" s="74"/>
      <c r="AI36" s="46"/>
      <c r="AJ36" s="30">
        <f>SUM(H36,'65-2'!U36)-'65-1'!G36</f>
        <v>0</v>
      </c>
      <c r="AK36" s="31">
        <f>SUM(I36:R36,T36:AD36,'65-2'!G36:S36)-'65-1'!H36</f>
        <v>0</v>
      </c>
      <c r="AL36" s="31">
        <f>SUM('65-2'!V36:AD36)-'65-2'!U36</f>
        <v>0</v>
      </c>
      <c r="AM36" s="32"/>
      <c r="AN36" s="29"/>
      <c r="AO36" s="32"/>
      <c r="AP36" s="29"/>
      <c r="AQ36" s="32"/>
      <c r="AR36" s="32"/>
    </row>
    <row r="37" spans="2:44" s="33" customFormat="1" ht="15" customHeight="1">
      <c r="B37" s="34"/>
      <c r="C37" s="74" t="s">
        <v>12</v>
      </c>
      <c r="D37" s="74"/>
      <c r="E37" s="74"/>
      <c r="F37" s="25"/>
      <c r="G37" s="26">
        <f>G38+G41</f>
        <v>426</v>
      </c>
      <c r="H37" s="26">
        <f>H38+H41</f>
        <v>420</v>
      </c>
      <c r="I37" s="39">
        <f aca="true" t="shared" si="0" ref="I37:R37">I38+I41</f>
        <v>220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8</v>
      </c>
      <c r="P37" s="39">
        <f>P38+P41</f>
        <v>0</v>
      </c>
      <c r="Q37" s="39">
        <f t="shared" si="0"/>
        <v>0</v>
      </c>
      <c r="R37" s="39">
        <f t="shared" si="0"/>
        <v>38</v>
      </c>
      <c r="S37" s="16"/>
      <c r="T37" s="57">
        <f>T38+T41</f>
        <v>7</v>
      </c>
      <c r="U37" s="39">
        <f aca="true" t="shared" si="1" ref="U37:AD37">U38+U41</f>
        <v>73</v>
      </c>
      <c r="V37" s="39">
        <f t="shared" si="1"/>
        <v>0</v>
      </c>
      <c r="W37" s="39">
        <f t="shared" si="1"/>
        <v>0</v>
      </c>
      <c r="X37" s="39">
        <f t="shared" si="1"/>
        <v>0</v>
      </c>
      <c r="Y37" s="39">
        <f t="shared" si="1"/>
        <v>0</v>
      </c>
      <c r="Z37" s="39">
        <f t="shared" si="1"/>
        <v>5</v>
      </c>
      <c r="AA37" s="39">
        <f t="shared" si="1"/>
        <v>1</v>
      </c>
      <c r="AB37" s="39">
        <f t="shared" si="1"/>
        <v>0</v>
      </c>
      <c r="AC37" s="39">
        <f t="shared" si="1"/>
        <v>0</v>
      </c>
      <c r="AD37" s="58">
        <f t="shared" si="1"/>
        <v>0</v>
      </c>
      <c r="AE37" s="35"/>
      <c r="AF37" s="74" t="s">
        <v>12</v>
      </c>
      <c r="AG37" s="74"/>
      <c r="AH37" s="74"/>
      <c r="AI37" s="46"/>
      <c r="AJ37" s="30">
        <f>SUM(H37,'65-2'!U37)-'65-1'!G37</f>
        <v>0</v>
      </c>
      <c r="AK37" s="31">
        <f>SUM(I37:R37,T37:AD37,'65-2'!G37:S37)-'65-1'!H37</f>
        <v>0</v>
      </c>
      <c r="AL37" s="31">
        <f>SUM('65-2'!V37:AD37)-'65-2'!U37</f>
        <v>0</v>
      </c>
      <c r="AM37" s="32"/>
      <c r="AN37" s="29"/>
      <c r="AO37" s="32"/>
      <c r="AP37" s="29"/>
      <c r="AQ37" s="32"/>
      <c r="AR37" s="32"/>
    </row>
    <row r="38" spans="2:44" ht="15" customHeight="1">
      <c r="B38" s="36"/>
      <c r="C38" s="37"/>
      <c r="D38" s="73" t="s">
        <v>13</v>
      </c>
      <c r="E38" s="73"/>
      <c r="F38" s="38"/>
      <c r="G38" s="26">
        <f>SUM(G39:G40)</f>
        <v>231</v>
      </c>
      <c r="H38" s="44">
        <f>SUM(H39:H40)</f>
        <v>227</v>
      </c>
      <c r="I38" s="14">
        <v>101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8</v>
      </c>
      <c r="P38" s="65">
        <v>0</v>
      </c>
      <c r="Q38" s="65">
        <v>0</v>
      </c>
      <c r="R38" s="65">
        <v>22</v>
      </c>
      <c r="S38" s="67"/>
      <c r="T38" s="68">
        <v>5</v>
      </c>
      <c r="U38" s="14">
        <v>40</v>
      </c>
      <c r="V38" s="14">
        <v>0</v>
      </c>
      <c r="W38" s="14">
        <v>0</v>
      </c>
      <c r="X38" s="14">
        <v>0</v>
      </c>
      <c r="Y38" s="14">
        <v>0</v>
      </c>
      <c r="Z38" s="14">
        <v>5</v>
      </c>
      <c r="AA38" s="14">
        <v>1</v>
      </c>
      <c r="AB38" s="14">
        <v>0</v>
      </c>
      <c r="AC38" s="14">
        <v>0</v>
      </c>
      <c r="AD38" s="28">
        <v>0</v>
      </c>
      <c r="AE38" s="41"/>
      <c r="AF38" s="37"/>
      <c r="AG38" s="73" t="s">
        <v>13</v>
      </c>
      <c r="AH38" s="73"/>
      <c r="AI38" s="42"/>
      <c r="AJ38" s="30">
        <f>SUM(H38,'65-2'!U38)-'65-1'!G38</f>
        <v>0</v>
      </c>
      <c r="AK38" s="31">
        <f>SUM(I38:R38,T38:AD38,'65-2'!G38:S38)-'65-1'!H38</f>
        <v>0</v>
      </c>
      <c r="AL38" s="31">
        <f>SUM('65-2'!V38:AD38)-'65-2'!U38</f>
        <v>0</v>
      </c>
      <c r="AM38" s="11"/>
      <c r="AN38" s="29"/>
      <c r="AO38" s="32"/>
      <c r="AP38" s="43"/>
      <c r="AQ38" s="11"/>
      <c r="AR38" s="11"/>
    </row>
    <row r="39" spans="2:44" ht="15" customHeight="1">
      <c r="B39" s="36"/>
      <c r="C39" s="37"/>
      <c r="D39" s="37"/>
      <c r="E39" s="37" t="s">
        <v>14</v>
      </c>
      <c r="F39" s="38"/>
      <c r="G39" s="39">
        <f>SUM(H39,'65-2'!U39)</f>
        <v>223</v>
      </c>
      <c r="H39" s="40">
        <f>SUM(I39:R39,T39:AD39,'65-2'!G39:S39)</f>
        <v>219</v>
      </c>
      <c r="I39" s="14">
        <v>96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8</v>
      </c>
      <c r="P39" s="65">
        <v>0</v>
      </c>
      <c r="Q39" s="65">
        <v>0</v>
      </c>
      <c r="R39" s="65">
        <v>22</v>
      </c>
      <c r="S39" s="67"/>
      <c r="T39" s="68">
        <v>5</v>
      </c>
      <c r="U39" s="14">
        <v>38</v>
      </c>
      <c r="V39" s="14">
        <v>0</v>
      </c>
      <c r="W39" s="14">
        <v>0</v>
      </c>
      <c r="X39" s="14">
        <v>0</v>
      </c>
      <c r="Y39" s="14">
        <v>0</v>
      </c>
      <c r="Z39" s="14">
        <v>5</v>
      </c>
      <c r="AA39" s="14">
        <v>1</v>
      </c>
      <c r="AB39" s="14">
        <v>0</v>
      </c>
      <c r="AC39" s="14">
        <v>0</v>
      </c>
      <c r="AD39" s="28">
        <v>0</v>
      </c>
      <c r="AE39" s="41"/>
      <c r="AF39" s="37"/>
      <c r="AG39" s="37"/>
      <c r="AH39" s="37" t="s">
        <v>14</v>
      </c>
      <c r="AI39" s="42"/>
      <c r="AJ39" s="30">
        <f>SUM(H39,'65-2'!U39)-'65-1'!G39</f>
        <v>0</v>
      </c>
      <c r="AK39" s="31">
        <f>SUM(I39:R39,T39:AD39,'65-2'!G39:S39)-'65-1'!H39</f>
        <v>0</v>
      </c>
      <c r="AL39" s="31">
        <f>SUM('65-2'!V39:AD39)-'65-2'!U39</f>
        <v>0</v>
      </c>
      <c r="AM39" s="11"/>
      <c r="AN39" s="29"/>
      <c r="AO39" s="32"/>
      <c r="AP39" s="43"/>
      <c r="AQ39" s="11"/>
      <c r="AR39" s="11"/>
    </row>
    <row r="40" spans="2:44" ht="15" customHeight="1">
      <c r="B40" s="36"/>
      <c r="C40" s="37"/>
      <c r="D40" s="37"/>
      <c r="E40" s="37" t="s">
        <v>22</v>
      </c>
      <c r="F40" s="38"/>
      <c r="G40" s="39">
        <f>SUM(H40,'65-2'!U40)</f>
        <v>8</v>
      </c>
      <c r="H40" s="40">
        <f>SUM(I40:R40,T40:AD40,'65-2'!G40:S40)</f>
        <v>8</v>
      </c>
      <c r="I40" s="14">
        <v>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65">
        <v>0</v>
      </c>
      <c r="Q40" s="65">
        <v>0</v>
      </c>
      <c r="R40" s="65">
        <v>0</v>
      </c>
      <c r="S40" s="67"/>
      <c r="T40" s="68">
        <v>0</v>
      </c>
      <c r="U40" s="14">
        <v>2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28">
        <v>0</v>
      </c>
      <c r="AE40" s="41"/>
      <c r="AF40" s="37"/>
      <c r="AG40" s="37"/>
      <c r="AH40" s="37" t="s">
        <v>22</v>
      </c>
      <c r="AI40" s="42"/>
      <c r="AJ40" s="30">
        <f>SUM(H40,'65-2'!U40)-'65-1'!G40</f>
        <v>0</v>
      </c>
      <c r="AK40" s="31">
        <f>SUM(I40:R40,T40:AD40,'65-2'!G40:S40)-'65-1'!H40</f>
        <v>0</v>
      </c>
      <c r="AL40" s="31">
        <f>SUM('65-2'!V40:AD40)-'65-2'!U40</f>
        <v>0</v>
      </c>
      <c r="AM40" s="11"/>
      <c r="AN40" s="29"/>
      <c r="AO40" s="32"/>
      <c r="AP40" s="43"/>
      <c r="AQ40" s="11"/>
      <c r="AR40" s="11"/>
    </row>
    <row r="41" spans="2:44" ht="15" customHeight="1">
      <c r="B41" s="36"/>
      <c r="C41" s="37"/>
      <c r="D41" s="73" t="s">
        <v>15</v>
      </c>
      <c r="E41" s="73"/>
      <c r="F41" s="38"/>
      <c r="G41" s="39">
        <f>SUM(H41,'65-2'!U41)</f>
        <v>195</v>
      </c>
      <c r="H41" s="40">
        <f>SUM(I41:R41,T41:AD41,'65-2'!G41:S41)</f>
        <v>193</v>
      </c>
      <c r="I41" s="14">
        <v>119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65">
        <v>0</v>
      </c>
      <c r="Q41" s="65">
        <v>0</v>
      </c>
      <c r="R41" s="65">
        <v>16</v>
      </c>
      <c r="S41" s="67"/>
      <c r="T41" s="68">
        <v>2</v>
      </c>
      <c r="U41" s="14">
        <v>33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28">
        <v>0</v>
      </c>
      <c r="AE41" s="41"/>
      <c r="AF41" s="37"/>
      <c r="AG41" s="73" t="s">
        <v>15</v>
      </c>
      <c r="AH41" s="73"/>
      <c r="AI41" s="42"/>
      <c r="AJ41" s="30">
        <f>SUM(H41,'65-2'!U41)-'65-1'!G41</f>
        <v>0</v>
      </c>
      <c r="AK41" s="31">
        <f>SUM(I41:R41,T41:AD41,'65-2'!G41:S41)-'65-1'!H41</f>
        <v>0</v>
      </c>
      <c r="AL41" s="31">
        <f>SUM('65-2'!V41:AD41)-'65-2'!U41</f>
        <v>0</v>
      </c>
      <c r="AM41" s="11"/>
      <c r="AN41" s="29"/>
      <c r="AO41" s="32"/>
      <c r="AP41" s="43"/>
      <c r="AQ41" s="11"/>
      <c r="AR41" s="11"/>
    </row>
    <row r="42" spans="2:44" s="33" customFormat="1" ht="15" customHeight="1">
      <c r="B42" s="34"/>
      <c r="C42" s="74" t="s">
        <v>85</v>
      </c>
      <c r="D42" s="74"/>
      <c r="E42" s="74"/>
      <c r="F42" s="25"/>
      <c r="G42" s="26">
        <f>SUM(G43:G46)</f>
        <v>45</v>
      </c>
      <c r="H42" s="26">
        <f>SUM(H43:H46)</f>
        <v>26</v>
      </c>
      <c r="I42" s="39">
        <v>13</v>
      </c>
      <c r="J42" s="39">
        <v>0</v>
      </c>
      <c r="K42" s="39">
        <v>1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15"/>
      <c r="T42" s="57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58">
        <v>0</v>
      </c>
      <c r="AE42" s="35"/>
      <c r="AF42" s="74" t="s">
        <v>85</v>
      </c>
      <c r="AG42" s="74"/>
      <c r="AH42" s="74"/>
      <c r="AI42" s="46"/>
      <c r="AJ42" s="30">
        <f>SUM(H42,'65-2'!U42)-'65-1'!G42</f>
        <v>0</v>
      </c>
      <c r="AK42" s="31">
        <f>SUM(I42:R42,T42:AD42,'65-2'!G42:S42)-'65-1'!H42</f>
        <v>0</v>
      </c>
      <c r="AL42" s="31">
        <f>SUM('65-2'!V42:AD42)-'65-2'!U42</f>
        <v>0</v>
      </c>
      <c r="AM42" s="32"/>
      <c r="AN42" s="29"/>
      <c r="AO42" s="32"/>
      <c r="AP42" s="29"/>
      <c r="AQ42" s="32"/>
      <c r="AR42" s="32"/>
    </row>
    <row r="43" spans="2:44" ht="15" customHeight="1">
      <c r="B43" s="36"/>
      <c r="C43" s="37"/>
      <c r="D43" s="73" t="s">
        <v>24</v>
      </c>
      <c r="E43" s="73"/>
      <c r="F43" s="38"/>
      <c r="G43" s="39">
        <f>SUM(H43,'65-2'!U43)</f>
        <v>0</v>
      </c>
      <c r="H43" s="40">
        <f>SUM(I43:R43,T43:AD43,'65-2'!G43:S43)</f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65">
        <v>0</v>
      </c>
      <c r="Q43" s="65">
        <v>0</v>
      </c>
      <c r="R43" s="65">
        <v>0</v>
      </c>
      <c r="S43" s="67"/>
      <c r="T43" s="68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28">
        <v>0</v>
      </c>
      <c r="AE43" s="41"/>
      <c r="AF43" s="37"/>
      <c r="AG43" s="73" t="s">
        <v>24</v>
      </c>
      <c r="AH43" s="73"/>
      <c r="AI43" s="42"/>
      <c r="AJ43" s="30">
        <f>SUM(H43,'65-2'!U43)-'65-1'!G43</f>
        <v>0</v>
      </c>
      <c r="AK43" s="31">
        <f>SUM(I43:R43,T43:AD43,'65-2'!G43:S43)-'65-1'!H43</f>
        <v>0</v>
      </c>
      <c r="AL43" s="31">
        <f>SUM('65-2'!V43:AD43)-'65-2'!U43</f>
        <v>0</v>
      </c>
      <c r="AM43" s="11"/>
      <c r="AN43" s="29"/>
      <c r="AO43" s="32"/>
      <c r="AP43" s="43"/>
      <c r="AQ43" s="11"/>
      <c r="AR43" s="11"/>
    </row>
    <row r="44" spans="2:44" ht="15" customHeight="1">
      <c r="B44" s="36"/>
      <c r="C44" s="37"/>
      <c r="D44" s="73" t="s">
        <v>25</v>
      </c>
      <c r="E44" s="73"/>
      <c r="F44" s="38"/>
      <c r="G44" s="39">
        <f>SUM(H44,'65-2'!U44)</f>
        <v>0</v>
      </c>
      <c r="H44" s="40">
        <f>SUM(I44:R44,T44:AD44,'65-2'!G44:S44)</f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65">
        <v>0</v>
      </c>
      <c r="Q44" s="65">
        <v>0</v>
      </c>
      <c r="R44" s="65">
        <v>0</v>
      </c>
      <c r="S44" s="67"/>
      <c r="T44" s="68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28">
        <v>0</v>
      </c>
      <c r="AE44" s="41"/>
      <c r="AF44" s="37"/>
      <c r="AG44" s="73" t="s">
        <v>25</v>
      </c>
      <c r="AH44" s="73"/>
      <c r="AI44" s="42"/>
      <c r="AJ44" s="30">
        <f>SUM(H44,'65-2'!U44)-'65-1'!G44</f>
        <v>0</v>
      </c>
      <c r="AK44" s="31">
        <f>SUM(I44:R44,T44:AD44,'65-2'!G44:S44)-'65-1'!H44</f>
        <v>0</v>
      </c>
      <c r="AL44" s="31">
        <f>SUM('65-2'!V44:AD44)-'65-2'!U44</f>
        <v>0</v>
      </c>
      <c r="AM44" s="11"/>
      <c r="AN44" s="29"/>
      <c r="AO44" s="32"/>
      <c r="AP44" s="43"/>
      <c r="AQ44" s="11"/>
      <c r="AR44" s="11"/>
    </row>
    <row r="45" spans="2:44" ht="15" customHeight="1">
      <c r="B45" s="36"/>
      <c r="C45" s="37"/>
      <c r="D45" s="73" t="s">
        <v>26</v>
      </c>
      <c r="E45" s="73"/>
      <c r="F45" s="38"/>
      <c r="G45" s="39">
        <f>SUM(H45,'65-2'!U45)</f>
        <v>1</v>
      </c>
      <c r="H45" s="40">
        <f>SUM(I45:R45,T45:AD45,'65-2'!G45:S45)</f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65">
        <v>0</v>
      </c>
      <c r="Q45" s="65">
        <v>0</v>
      </c>
      <c r="R45" s="65">
        <v>0</v>
      </c>
      <c r="S45" s="67"/>
      <c r="T45" s="68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28">
        <v>0</v>
      </c>
      <c r="AE45" s="41"/>
      <c r="AF45" s="37"/>
      <c r="AG45" s="73" t="s">
        <v>26</v>
      </c>
      <c r="AH45" s="73"/>
      <c r="AI45" s="42"/>
      <c r="AJ45" s="30">
        <f>SUM(H45,'65-2'!U45)-'65-1'!G45</f>
        <v>0</v>
      </c>
      <c r="AK45" s="31">
        <f>SUM(I45:R45,T45:AD45,'65-2'!G45:S45)-'65-1'!H45</f>
        <v>0</v>
      </c>
      <c r="AL45" s="31">
        <f>SUM('65-2'!V45:AD45)-'65-2'!U45</f>
        <v>0</v>
      </c>
      <c r="AM45" s="11"/>
      <c r="AN45" s="29"/>
      <c r="AO45" s="32"/>
      <c r="AP45" s="43"/>
      <c r="AQ45" s="11"/>
      <c r="AR45" s="11"/>
    </row>
    <row r="46" spans="2:44" ht="15" customHeight="1" thickBot="1">
      <c r="B46" s="47"/>
      <c r="C46" s="48"/>
      <c r="D46" s="77" t="s">
        <v>23</v>
      </c>
      <c r="E46" s="77"/>
      <c r="F46" s="49"/>
      <c r="G46" s="50">
        <f>SUM(H46,'65-2'!U46)</f>
        <v>44</v>
      </c>
      <c r="H46" s="51">
        <f>SUM(I46:R46,T46:AD46,'65-2'!G46:S46)</f>
        <v>25</v>
      </c>
      <c r="I46" s="17">
        <v>13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71">
        <v>0</v>
      </c>
      <c r="Q46" s="71">
        <v>0</v>
      </c>
      <c r="R46" s="71">
        <v>0</v>
      </c>
      <c r="S46" s="67"/>
      <c r="T46" s="72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53">
        <v>0</v>
      </c>
      <c r="AE46" s="54"/>
      <c r="AF46" s="48"/>
      <c r="AG46" s="77" t="s">
        <v>23</v>
      </c>
      <c r="AH46" s="77"/>
      <c r="AI46" s="42"/>
      <c r="AJ46" s="30">
        <f>SUM(H46,'65-2'!U46)-'65-1'!G46</f>
        <v>0</v>
      </c>
      <c r="AK46" s="31">
        <f>SUM(I46:R46,T46:AD46,'65-2'!G46:S46)-'65-1'!H46</f>
        <v>0</v>
      </c>
      <c r="AL46" s="31">
        <f>SUM('65-2'!V46:AD46)-'65-2'!U46</f>
        <v>0</v>
      </c>
      <c r="AM46" s="11"/>
      <c r="AN46" s="29"/>
      <c r="AO46" s="32"/>
      <c r="AP46" s="43"/>
      <c r="AQ46" s="11"/>
      <c r="AR46" s="11"/>
    </row>
    <row r="47" spans="2:44" ht="10.5">
      <c r="B47" s="19"/>
      <c r="C47" s="19"/>
      <c r="D47" s="19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9"/>
      <c r="AF47" s="19"/>
      <c r="AG47" s="19"/>
      <c r="AH47" s="19"/>
      <c r="AI47" s="4"/>
      <c r="AJ47" s="4"/>
      <c r="AK47" s="11"/>
      <c r="AL47" s="11"/>
      <c r="AM47" s="11"/>
      <c r="AN47" s="11"/>
      <c r="AO47" s="11"/>
      <c r="AP47" s="11"/>
      <c r="AQ47" s="11"/>
      <c r="AR47" s="11"/>
    </row>
    <row r="48" spans="2:36" ht="10.5">
      <c r="B48" s="19"/>
      <c r="C48" s="19"/>
      <c r="D48" s="19"/>
      <c r="E48" s="55" t="s">
        <v>4</v>
      </c>
      <c r="F48" s="1"/>
      <c r="G48" s="56">
        <f>SUM(G8,G16,G19,G29,G32:G37,G42)-G7</f>
        <v>0</v>
      </c>
      <c r="H48" s="56">
        <f aca="true" t="shared" si="2" ref="H48:R48">SUM(H8,H16,H19,H29,H32:H37,H42)-H7</f>
        <v>0</v>
      </c>
      <c r="I48" s="56">
        <f t="shared" si="2"/>
        <v>0</v>
      </c>
      <c r="J48" s="56">
        <f t="shared" si="2"/>
        <v>0</v>
      </c>
      <c r="K48" s="56">
        <f t="shared" si="2"/>
        <v>0</v>
      </c>
      <c r="L48" s="56">
        <f t="shared" si="2"/>
        <v>0</v>
      </c>
      <c r="M48" s="56">
        <f t="shared" si="2"/>
        <v>0</v>
      </c>
      <c r="N48" s="56">
        <f t="shared" si="2"/>
        <v>0</v>
      </c>
      <c r="O48" s="56">
        <f t="shared" si="2"/>
        <v>0</v>
      </c>
      <c r="P48" s="56">
        <f>SUM(P8,P16,P19,P29,P32:P37,P42)-P7</f>
        <v>0</v>
      </c>
      <c r="Q48" s="56">
        <f t="shared" si="2"/>
        <v>0</v>
      </c>
      <c r="R48" s="56">
        <f t="shared" si="2"/>
        <v>0</v>
      </c>
      <c r="S48" s="4"/>
      <c r="T48" s="56">
        <f aca="true" t="shared" si="3" ref="T48:AD48">SUM(T8,T16,T19,T29,T32:T37,T42)-T7</f>
        <v>0</v>
      </c>
      <c r="U48" s="56">
        <f t="shared" si="3"/>
        <v>0</v>
      </c>
      <c r="V48" s="56">
        <f t="shared" si="3"/>
        <v>0</v>
      </c>
      <c r="W48" s="56">
        <f t="shared" si="3"/>
        <v>0</v>
      </c>
      <c r="X48" s="56">
        <f t="shared" si="3"/>
        <v>0</v>
      </c>
      <c r="Y48" s="56">
        <f t="shared" si="3"/>
        <v>0</v>
      </c>
      <c r="Z48" s="56">
        <f t="shared" si="3"/>
        <v>0</v>
      </c>
      <c r="AA48" s="56">
        <f t="shared" si="3"/>
        <v>0</v>
      </c>
      <c r="AB48" s="56">
        <f t="shared" si="3"/>
        <v>0</v>
      </c>
      <c r="AC48" s="56">
        <f t="shared" si="3"/>
        <v>0</v>
      </c>
      <c r="AD48" s="56">
        <f t="shared" si="3"/>
        <v>0</v>
      </c>
      <c r="AE48" s="19"/>
      <c r="AF48" s="19"/>
      <c r="AG48" s="19"/>
      <c r="AH48" s="19"/>
      <c r="AI48" s="4"/>
      <c r="AJ48" s="4"/>
    </row>
    <row r="49" spans="2:36" ht="10.5">
      <c r="B49" s="19"/>
      <c r="C49" s="19"/>
      <c r="D49" s="19"/>
      <c r="E49" s="55" t="s">
        <v>92</v>
      </c>
      <c r="F49" s="1"/>
      <c r="G49" s="56">
        <f>SUM(G9,G12:G15)-G8</f>
        <v>0</v>
      </c>
      <c r="H49" s="56">
        <f aca="true" t="shared" si="4" ref="H49:R49">SUM(H9,H12:H15)-H8</f>
        <v>0</v>
      </c>
      <c r="I49" s="56">
        <f t="shared" si="4"/>
        <v>0</v>
      </c>
      <c r="J49" s="56">
        <f t="shared" si="4"/>
        <v>0</v>
      </c>
      <c r="K49" s="56">
        <f t="shared" si="4"/>
        <v>0</v>
      </c>
      <c r="L49" s="56">
        <f t="shared" si="4"/>
        <v>0</v>
      </c>
      <c r="M49" s="56">
        <f t="shared" si="4"/>
        <v>0</v>
      </c>
      <c r="N49" s="56">
        <f t="shared" si="4"/>
        <v>0</v>
      </c>
      <c r="O49" s="56">
        <f t="shared" si="4"/>
        <v>0</v>
      </c>
      <c r="P49" s="56">
        <f>SUM(P9,P12:P15)-P8</f>
        <v>0</v>
      </c>
      <c r="Q49" s="56">
        <f t="shared" si="4"/>
        <v>0</v>
      </c>
      <c r="R49" s="56">
        <f t="shared" si="4"/>
        <v>0</v>
      </c>
      <c r="S49" s="4"/>
      <c r="T49" s="56">
        <f aca="true" t="shared" si="5" ref="T49:AD49">SUM(T9,T12:T15)-T8</f>
        <v>0</v>
      </c>
      <c r="U49" s="56">
        <f>SUM(U9,U12:U15)-U8</f>
        <v>0</v>
      </c>
      <c r="V49" s="56">
        <f t="shared" si="5"/>
        <v>0</v>
      </c>
      <c r="W49" s="56">
        <f t="shared" si="5"/>
        <v>0</v>
      </c>
      <c r="X49" s="56">
        <f t="shared" si="5"/>
        <v>0</v>
      </c>
      <c r="Y49" s="56">
        <f t="shared" si="5"/>
        <v>0</v>
      </c>
      <c r="Z49" s="56">
        <f t="shared" si="5"/>
        <v>0</v>
      </c>
      <c r="AA49" s="56">
        <f t="shared" si="5"/>
        <v>0</v>
      </c>
      <c r="AB49" s="56">
        <f t="shared" si="5"/>
        <v>0</v>
      </c>
      <c r="AC49" s="56">
        <f t="shared" si="5"/>
        <v>0</v>
      </c>
      <c r="AD49" s="56">
        <f t="shared" si="5"/>
        <v>0</v>
      </c>
      <c r="AE49" s="19"/>
      <c r="AF49" s="19"/>
      <c r="AG49" s="19"/>
      <c r="AH49" s="19"/>
      <c r="AI49" s="4"/>
      <c r="AJ49" s="4"/>
    </row>
    <row r="50" spans="2:36" ht="10.5">
      <c r="B50" s="19"/>
      <c r="C50" s="19"/>
      <c r="D50" s="19"/>
      <c r="E50" s="55" t="s">
        <v>93</v>
      </c>
      <c r="F50" s="1"/>
      <c r="G50" s="56">
        <f>SUM(G10:G11)-G9</f>
        <v>0</v>
      </c>
      <c r="H50" s="56">
        <f>SUM(H10:H11)-H9</f>
        <v>0</v>
      </c>
      <c r="I50" s="56">
        <f>SUM(I10:I11)-I9</f>
        <v>0</v>
      </c>
      <c r="J50" s="56">
        <f aca="true" t="shared" si="6" ref="J50:AD50">SUM(J10:J11)-J9</f>
        <v>0</v>
      </c>
      <c r="K50" s="56">
        <f t="shared" si="6"/>
        <v>0</v>
      </c>
      <c r="L50" s="56">
        <f t="shared" si="6"/>
        <v>0</v>
      </c>
      <c r="M50" s="56">
        <f t="shared" si="6"/>
        <v>0</v>
      </c>
      <c r="N50" s="56">
        <f t="shared" si="6"/>
        <v>0</v>
      </c>
      <c r="O50" s="56">
        <f t="shared" si="6"/>
        <v>0</v>
      </c>
      <c r="P50" s="56">
        <f>SUM(P10:P11)-P9</f>
        <v>0</v>
      </c>
      <c r="Q50" s="56">
        <f t="shared" si="6"/>
        <v>0</v>
      </c>
      <c r="R50" s="56">
        <f t="shared" si="6"/>
        <v>0</v>
      </c>
      <c r="S50" s="4"/>
      <c r="T50" s="56">
        <f t="shared" si="6"/>
        <v>0</v>
      </c>
      <c r="U50" s="56">
        <f t="shared" si="6"/>
        <v>0</v>
      </c>
      <c r="V50" s="56">
        <f t="shared" si="6"/>
        <v>0</v>
      </c>
      <c r="W50" s="56">
        <f t="shared" si="6"/>
        <v>0</v>
      </c>
      <c r="X50" s="56">
        <f t="shared" si="6"/>
        <v>0</v>
      </c>
      <c r="Y50" s="56">
        <f t="shared" si="6"/>
        <v>0</v>
      </c>
      <c r="Z50" s="56">
        <f t="shared" si="6"/>
        <v>0</v>
      </c>
      <c r="AA50" s="56">
        <f t="shared" si="6"/>
        <v>0</v>
      </c>
      <c r="AB50" s="56">
        <f t="shared" si="6"/>
        <v>0</v>
      </c>
      <c r="AC50" s="56">
        <f t="shared" si="6"/>
        <v>0</v>
      </c>
      <c r="AD50" s="56">
        <f t="shared" si="6"/>
        <v>0</v>
      </c>
      <c r="AE50" s="19"/>
      <c r="AF50" s="19"/>
      <c r="AG50" s="19"/>
      <c r="AH50" s="19"/>
      <c r="AI50" s="4"/>
      <c r="AJ50" s="4"/>
    </row>
    <row r="51" spans="2:36" ht="10.5">
      <c r="B51" s="19"/>
      <c r="C51" s="19"/>
      <c r="D51" s="19"/>
      <c r="E51" s="55" t="s">
        <v>94</v>
      </c>
      <c r="F51" s="1"/>
      <c r="G51" s="56">
        <f aca="true" t="shared" si="7" ref="G51:R51">SUM(G20:G23,G27:G28)-G19</f>
        <v>0</v>
      </c>
      <c r="H51" s="56">
        <f t="shared" si="7"/>
        <v>0</v>
      </c>
      <c r="I51" s="56">
        <f t="shared" si="7"/>
        <v>0</v>
      </c>
      <c r="J51" s="56">
        <f t="shared" si="7"/>
        <v>0</v>
      </c>
      <c r="K51" s="56">
        <f t="shared" si="7"/>
        <v>0</v>
      </c>
      <c r="L51" s="56">
        <f t="shared" si="7"/>
        <v>0</v>
      </c>
      <c r="M51" s="56">
        <f t="shared" si="7"/>
        <v>0</v>
      </c>
      <c r="N51" s="56">
        <f t="shared" si="7"/>
        <v>0</v>
      </c>
      <c r="O51" s="56">
        <f t="shared" si="7"/>
        <v>0</v>
      </c>
      <c r="P51" s="56">
        <f>SUM(P20:P23,P27:P28)-P19</f>
        <v>0</v>
      </c>
      <c r="Q51" s="56">
        <f t="shared" si="7"/>
        <v>0</v>
      </c>
      <c r="R51" s="56">
        <f t="shared" si="7"/>
        <v>0</v>
      </c>
      <c r="S51" s="4"/>
      <c r="T51" s="56">
        <f aca="true" t="shared" si="8" ref="T51:AD51">SUM(T20:T23,T27:T28)-T19</f>
        <v>0</v>
      </c>
      <c r="U51" s="56">
        <f t="shared" si="8"/>
        <v>0</v>
      </c>
      <c r="V51" s="56">
        <f t="shared" si="8"/>
        <v>0</v>
      </c>
      <c r="W51" s="56">
        <f t="shared" si="8"/>
        <v>0</v>
      </c>
      <c r="X51" s="56">
        <f t="shared" si="8"/>
        <v>0</v>
      </c>
      <c r="Y51" s="56">
        <f t="shared" si="8"/>
        <v>0</v>
      </c>
      <c r="Z51" s="56">
        <f t="shared" si="8"/>
        <v>0</v>
      </c>
      <c r="AA51" s="56">
        <f t="shared" si="8"/>
        <v>0</v>
      </c>
      <c r="AB51" s="56">
        <f t="shared" si="8"/>
        <v>0</v>
      </c>
      <c r="AC51" s="56">
        <f t="shared" si="8"/>
        <v>0</v>
      </c>
      <c r="AD51" s="56">
        <f t="shared" si="8"/>
        <v>0</v>
      </c>
      <c r="AE51" s="19"/>
      <c r="AF51" s="19"/>
      <c r="AG51" s="19"/>
      <c r="AH51" s="19"/>
      <c r="AI51" s="4"/>
      <c r="AJ51" s="4"/>
    </row>
    <row r="52" spans="2:36" ht="10.5">
      <c r="B52" s="19"/>
      <c r="C52" s="19"/>
      <c r="D52" s="19"/>
      <c r="E52" s="55" t="s">
        <v>95</v>
      </c>
      <c r="F52" s="1"/>
      <c r="G52" s="56">
        <f aca="true" t="shared" si="9" ref="G52:R52">SUM(G24:G26)-G23</f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6">
        <f t="shared" si="9"/>
        <v>0</v>
      </c>
      <c r="O52" s="56">
        <f t="shared" si="9"/>
        <v>0</v>
      </c>
      <c r="P52" s="56">
        <f>SUM(P24:P26)-P23</f>
        <v>0</v>
      </c>
      <c r="Q52" s="56">
        <f t="shared" si="9"/>
        <v>0</v>
      </c>
      <c r="R52" s="56">
        <f t="shared" si="9"/>
        <v>0</v>
      </c>
      <c r="S52" s="4"/>
      <c r="T52" s="56">
        <f aca="true" t="shared" si="10" ref="T52:AD52">SUM(T24:T26)-T23</f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 t="shared" si="10"/>
        <v>0</v>
      </c>
      <c r="AA52" s="56">
        <f t="shared" si="10"/>
        <v>0</v>
      </c>
      <c r="AB52" s="56">
        <f t="shared" si="10"/>
        <v>0</v>
      </c>
      <c r="AC52" s="56">
        <f t="shared" si="10"/>
        <v>0</v>
      </c>
      <c r="AD52" s="56">
        <f t="shared" si="10"/>
        <v>0</v>
      </c>
      <c r="AE52" s="19"/>
      <c r="AF52" s="19"/>
      <c r="AG52" s="19"/>
      <c r="AH52" s="19"/>
      <c r="AI52" s="4"/>
      <c r="AJ52" s="4"/>
    </row>
    <row r="53" spans="2:36" ht="10.5">
      <c r="B53" s="19"/>
      <c r="C53" s="19"/>
      <c r="D53" s="19"/>
      <c r="E53" s="55" t="s">
        <v>96</v>
      </c>
      <c r="F53" s="1"/>
      <c r="G53" s="56">
        <f aca="true" t="shared" si="11" ref="G53:R53">SUM(G30:G31)-G29</f>
        <v>0</v>
      </c>
      <c r="H53" s="56">
        <f t="shared" si="11"/>
        <v>0</v>
      </c>
      <c r="I53" s="56">
        <f t="shared" si="11"/>
        <v>0</v>
      </c>
      <c r="J53" s="56">
        <f t="shared" si="11"/>
        <v>0</v>
      </c>
      <c r="K53" s="56">
        <f t="shared" si="11"/>
        <v>0</v>
      </c>
      <c r="L53" s="56">
        <f t="shared" si="11"/>
        <v>0</v>
      </c>
      <c r="M53" s="56">
        <f t="shared" si="11"/>
        <v>0</v>
      </c>
      <c r="N53" s="56">
        <f t="shared" si="11"/>
        <v>0</v>
      </c>
      <c r="O53" s="56">
        <f t="shared" si="11"/>
        <v>0</v>
      </c>
      <c r="P53" s="56">
        <f>SUM(P30:P31)-P29</f>
        <v>0</v>
      </c>
      <c r="Q53" s="56">
        <f t="shared" si="11"/>
        <v>0</v>
      </c>
      <c r="R53" s="56">
        <f t="shared" si="11"/>
        <v>0</v>
      </c>
      <c r="S53" s="4"/>
      <c r="T53" s="56">
        <f aca="true" t="shared" si="12" ref="T53:AD53">SUM(T30:T31)-T29</f>
        <v>0</v>
      </c>
      <c r="U53" s="56">
        <f t="shared" si="12"/>
        <v>0</v>
      </c>
      <c r="V53" s="56">
        <f t="shared" si="12"/>
        <v>0</v>
      </c>
      <c r="W53" s="56">
        <f t="shared" si="12"/>
        <v>0</v>
      </c>
      <c r="X53" s="56">
        <f t="shared" si="12"/>
        <v>0</v>
      </c>
      <c r="Y53" s="56">
        <f t="shared" si="12"/>
        <v>0</v>
      </c>
      <c r="Z53" s="56">
        <f t="shared" si="12"/>
        <v>0</v>
      </c>
      <c r="AA53" s="56">
        <f t="shared" si="12"/>
        <v>0</v>
      </c>
      <c r="AB53" s="56">
        <f t="shared" si="12"/>
        <v>0</v>
      </c>
      <c r="AC53" s="56">
        <f t="shared" si="12"/>
        <v>0</v>
      </c>
      <c r="AD53" s="56">
        <f t="shared" si="12"/>
        <v>0</v>
      </c>
      <c r="AE53" s="19"/>
      <c r="AF53" s="19"/>
      <c r="AG53" s="19"/>
      <c r="AH53" s="19"/>
      <c r="AI53" s="4"/>
      <c r="AJ53" s="4"/>
    </row>
    <row r="54" spans="2:36" ht="10.5">
      <c r="B54" s="19"/>
      <c r="C54" s="19"/>
      <c r="D54" s="19"/>
      <c r="E54" s="55" t="s">
        <v>97</v>
      </c>
      <c r="F54" s="1"/>
      <c r="G54" s="56">
        <f>SUM(G38,G41)-G37</f>
        <v>0</v>
      </c>
      <c r="H54" s="56">
        <f aca="true" t="shared" si="13" ref="H54:R54">SUM(H38,H41)-H37</f>
        <v>0</v>
      </c>
      <c r="I54" s="56">
        <f t="shared" si="13"/>
        <v>0</v>
      </c>
      <c r="J54" s="56">
        <f t="shared" si="13"/>
        <v>0</v>
      </c>
      <c r="K54" s="56">
        <f t="shared" si="13"/>
        <v>0</v>
      </c>
      <c r="L54" s="56">
        <f t="shared" si="13"/>
        <v>0</v>
      </c>
      <c r="M54" s="56">
        <f t="shared" si="13"/>
        <v>0</v>
      </c>
      <c r="N54" s="56">
        <f t="shared" si="13"/>
        <v>0</v>
      </c>
      <c r="O54" s="56">
        <f t="shared" si="13"/>
        <v>0</v>
      </c>
      <c r="P54" s="56">
        <f>SUM(P38,P41)-P37</f>
        <v>0</v>
      </c>
      <c r="Q54" s="56">
        <f>SUM(Q38,Q41)-Q37</f>
        <v>0</v>
      </c>
      <c r="R54" s="56">
        <f t="shared" si="13"/>
        <v>0</v>
      </c>
      <c r="S54" s="4"/>
      <c r="T54" s="56">
        <f aca="true" t="shared" si="14" ref="T54:AD54">SUM(T38,T41)-T37</f>
        <v>0</v>
      </c>
      <c r="U54" s="56">
        <f t="shared" si="14"/>
        <v>0</v>
      </c>
      <c r="V54" s="56">
        <f t="shared" si="14"/>
        <v>0</v>
      </c>
      <c r="W54" s="56">
        <f t="shared" si="14"/>
        <v>0</v>
      </c>
      <c r="X54" s="56">
        <f t="shared" si="14"/>
        <v>0</v>
      </c>
      <c r="Y54" s="56">
        <f t="shared" si="14"/>
        <v>0</v>
      </c>
      <c r="Z54" s="56">
        <f>SUM(Z38,Z41)-Z37</f>
        <v>0</v>
      </c>
      <c r="AA54" s="56">
        <f t="shared" si="14"/>
        <v>0</v>
      </c>
      <c r="AB54" s="56">
        <f>SUM(AB38,AB41)-AB37</f>
        <v>0</v>
      </c>
      <c r="AC54" s="56">
        <f t="shared" si="14"/>
        <v>0</v>
      </c>
      <c r="AD54" s="56">
        <f t="shared" si="14"/>
        <v>0</v>
      </c>
      <c r="AE54" s="19"/>
      <c r="AF54" s="19"/>
      <c r="AG54" s="19"/>
      <c r="AH54" s="19"/>
      <c r="AI54" s="4"/>
      <c r="AJ54" s="4"/>
    </row>
    <row r="55" spans="2:36" ht="10.5">
      <c r="B55" s="19"/>
      <c r="C55" s="19"/>
      <c r="D55" s="19"/>
      <c r="E55" s="55" t="s">
        <v>98</v>
      </c>
      <c r="F55" s="1"/>
      <c r="G55" s="56">
        <f>SUM(G39:G40)-G38</f>
        <v>0</v>
      </c>
      <c r="H55" s="56">
        <f aca="true" t="shared" si="15" ref="H55:R55">SUM(H39:H40)-H38</f>
        <v>0</v>
      </c>
      <c r="I55" s="56">
        <f t="shared" si="15"/>
        <v>0</v>
      </c>
      <c r="J55" s="56">
        <f t="shared" si="15"/>
        <v>0</v>
      </c>
      <c r="K55" s="56">
        <f t="shared" si="15"/>
        <v>0</v>
      </c>
      <c r="L55" s="56">
        <f t="shared" si="15"/>
        <v>0</v>
      </c>
      <c r="M55" s="56">
        <f t="shared" si="15"/>
        <v>0</v>
      </c>
      <c r="N55" s="56">
        <f t="shared" si="15"/>
        <v>0</v>
      </c>
      <c r="O55" s="56">
        <f t="shared" si="15"/>
        <v>0</v>
      </c>
      <c r="P55" s="56">
        <f>SUM(P39:P40)-P38</f>
        <v>0</v>
      </c>
      <c r="Q55" s="56">
        <f t="shared" si="15"/>
        <v>0</v>
      </c>
      <c r="R55" s="56">
        <f t="shared" si="15"/>
        <v>0</v>
      </c>
      <c r="S55" s="4"/>
      <c r="T55" s="56">
        <f aca="true" t="shared" si="16" ref="T55:AD55">SUM(T39:T40)-T38</f>
        <v>0</v>
      </c>
      <c r="U55" s="56">
        <f t="shared" si="16"/>
        <v>0</v>
      </c>
      <c r="V55" s="56">
        <f t="shared" si="16"/>
        <v>0</v>
      </c>
      <c r="W55" s="56">
        <f t="shared" si="16"/>
        <v>0</v>
      </c>
      <c r="X55" s="56">
        <f t="shared" si="16"/>
        <v>0</v>
      </c>
      <c r="Y55" s="56">
        <f t="shared" si="16"/>
        <v>0</v>
      </c>
      <c r="Z55" s="56">
        <f>SUM(Z39:Z40)-Z38</f>
        <v>0</v>
      </c>
      <c r="AA55" s="56">
        <f t="shared" si="16"/>
        <v>0</v>
      </c>
      <c r="AB55" s="56">
        <f>SUM(AB39:AB40)-AB38</f>
        <v>0</v>
      </c>
      <c r="AC55" s="56">
        <f t="shared" si="16"/>
        <v>0</v>
      </c>
      <c r="AD55" s="56">
        <f t="shared" si="16"/>
        <v>0</v>
      </c>
      <c r="AE55" s="19"/>
      <c r="AF55" s="19"/>
      <c r="AG55" s="19"/>
      <c r="AH55" s="19"/>
      <c r="AI55" s="4"/>
      <c r="AJ55" s="4"/>
    </row>
    <row r="56" spans="2:36" ht="10.5">
      <c r="B56" s="19"/>
      <c r="C56" s="19"/>
      <c r="D56" s="19"/>
      <c r="E56" s="55" t="s">
        <v>42</v>
      </c>
      <c r="F56" s="1"/>
      <c r="G56" s="56">
        <f>SUM(G43:G46)-G42</f>
        <v>0</v>
      </c>
      <c r="H56" s="56">
        <f aca="true" t="shared" si="17" ref="H56:R56">SUM(H43:H46)-H42</f>
        <v>0</v>
      </c>
      <c r="I56" s="56">
        <f t="shared" si="17"/>
        <v>0</v>
      </c>
      <c r="J56" s="56">
        <f t="shared" si="17"/>
        <v>0</v>
      </c>
      <c r="K56" s="56">
        <f t="shared" si="17"/>
        <v>0</v>
      </c>
      <c r="L56" s="56">
        <f t="shared" si="17"/>
        <v>0</v>
      </c>
      <c r="M56" s="56">
        <f t="shared" si="17"/>
        <v>0</v>
      </c>
      <c r="N56" s="56">
        <f t="shared" si="17"/>
        <v>0</v>
      </c>
      <c r="O56" s="56">
        <f t="shared" si="17"/>
        <v>0</v>
      </c>
      <c r="P56" s="56">
        <f>SUM(P43:P46)-P42</f>
        <v>0</v>
      </c>
      <c r="Q56" s="56">
        <f>SUM(Q43:Q46)-Q42</f>
        <v>0</v>
      </c>
      <c r="R56" s="56">
        <f t="shared" si="17"/>
        <v>0</v>
      </c>
      <c r="S56" s="4"/>
      <c r="T56" s="56">
        <f aca="true" t="shared" si="18" ref="T56:AD56">SUM(T43:T46)-T42</f>
        <v>0</v>
      </c>
      <c r="U56" s="56">
        <f t="shared" si="18"/>
        <v>0</v>
      </c>
      <c r="V56" s="56">
        <f t="shared" si="18"/>
        <v>0</v>
      </c>
      <c r="W56" s="56">
        <f t="shared" si="18"/>
        <v>0</v>
      </c>
      <c r="X56" s="56">
        <f t="shared" si="18"/>
        <v>0</v>
      </c>
      <c r="Y56" s="56">
        <f t="shared" si="18"/>
        <v>0</v>
      </c>
      <c r="Z56" s="56">
        <f>SUM(Z43:Z46)-Z42</f>
        <v>0</v>
      </c>
      <c r="AA56" s="56">
        <f t="shared" si="18"/>
        <v>0</v>
      </c>
      <c r="AB56" s="56">
        <f>SUM(AB43:AB46)-AB42</f>
        <v>0</v>
      </c>
      <c r="AC56" s="56">
        <f t="shared" si="18"/>
        <v>0</v>
      </c>
      <c r="AD56" s="56">
        <f t="shared" si="18"/>
        <v>0</v>
      </c>
      <c r="AE56" s="19"/>
      <c r="AF56" s="19"/>
      <c r="AG56" s="19"/>
      <c r="AH56" s="19"/>
      <c r="AI56" s="4"/>
      <c r="AJ56" s="4"/>
    </row>
  </sheetData>
  <sheetProtection/>
  <mergeCells count="94">
    <mergeCell ref="C35:E35"/>
    <mergeCell ref="C16:E16"/>
    <mergeCell ref="D17:E17"/>
    <mergeCell ref="D18:E18"/>
    <mergeCell ref="AF16:AH16"/>
    <mergeCell ref="AG17:AH17"/>
    <mergeCell ref="AG18:AH18"/>
    <mergeCell ref="D43:E43"/>
    <mergeCell ref="AF35:AH35"/>
    <mergeCell ref="V5:V6"/>
    <mergeCell ref="C42:E42"/>
    <mergeCell ref="D41:E41"/>
    <mergeCell ref="D13:E13"/>
    <mergeCell ref="D14:E14"/>
    <mergeCell ref="D15:E15"/>
    <mergeCell ref="D28:E28"/>
    <mergeCell ref="D27:E27"/>
    <mergeCell ref="AE4:AH6"/>
    <mergeCell ref="Y5:Y6"/>
    <mergeCell ref="D45:E45"/>
    <mergeCell ref="D44:E44"/>
    <mergeCell ref="C32:E32"/>
    <mergeCell ref="C36:E36"/>
    <mergeCell ref="C37:E37"/>
    <mergeCell ref="D38:E38"/>
    <mergeCell ref="C33:E33"/>
    <mergeCell ref="C34:E34"/>
    <mergeCell ref="T4:AD4"/>
    <mergeCell ref="I5:I6"/>
    <mergeCell ref="AD5:AD6"/>
    <mergeCell ref="AE7:AH7"/>
    <mergeCell ref="J5:J6"/>
    <mergeCell ref="K5:K6"/>
    <mergeCell ref="L5:L6"/>
    <mergeCell ref="M5:M6"/>
    <mergeCell ref="N5:N6"/>
    <mergeCell ref="Z5:Z6"/>
    <mergeCell ref="T5:T6"/>
    <mergeCell ref="U5:U6"/>
    <mergeCell ref="W5:W6"/>
    <mergeCell ref="X5:X6"/>
    <mergeCell ref="Q5:R5"/>
    <mergeCell ref="O5:O6"/>
    <mergeCell ref="P5:P6"/>
    <mergeCell ref="AA5:AA6"/>
    <mergeCell ref="AB5:AB6"/>
    <mergeCell ref="AC5:AC6"/>
    <mergeCell ref="H5:H6"/>
    <mergeCell ref="G4:G6"/>
    <mergeCell ref="D23:E23"/>
    <mergeCell ref="C19:E19"/>
    <mergeCell ref="D20:E20"/>
    <mergeCell ref="D9:E9"/>
    <mergeCell ref="B7:E7"/>
    <mergeCell ref="D46:E46"/>
    <mergeCell ref="H4:R4"/>
    <mergeCell ref="D12:E12"/>
    <mergeCell ref="D22:E22"/>
    <mergeCell ref="D21:E21"/>
    <mergeCell ref="D31:E31"/>
    <mergeCell ref="D30:E30"/>
    <mergeCell ref="C29:E29"/>
    <mergeCell ref="C8:E8"/>
    <mergeCell ref="B4:F6"/>
    <mergeCell ref="AG46:AH46"/>
    <mergeCell ref="AG38:AH38"/>
    <mergeCell ref="AG41:AH41"/>
    <mergeCell ref="AF42:AH42"/>
    <mergeCell ref="AG43:AH43"/>
    <mergeCell ref="AF8:AH8"/>
    <mergeCell ref="AG9:AH9"/>
    <mergeCell ref="AG12:AH12"/>
    <mergeCell ref="AG13:AH13"/>
    <mergeCell ref="AG14:AH14"/>
    <mergeCell ref="G2:Q2"/>
    <mergeCell ref="U2:AD2"/>
    <mergeCell ref="AG22:AH22"/>
    <mergeCell ref="AG23:AH23"/>
    <mergeCell ref="AG27:AH27"/>
    <mergeCell ref="AG28:AH28"/>
    <mergeCell ref="AF19:AH19"/>
    <mergeCell ref="AG20:AH20"/>
    <mergeCell ref="AG21:AH21"/>
    <mergeCell ref="AG15:AH15"/>
    <mergeCell ref="AG44:AH44"/>
    <mergeCell ref="AG45:AH45"/>
    <mergeCell ref="AF29:AH29"/>
    <mergeCell ref="AG30:AH30"/>
    <mergeCell ref="AG31:AH31"/>
    <mergeCell ref="AF32:AH32"/>
    <mergeCell ref="AF33:AH33"/>
    <mergeCell ref="AF34:AH34"/>
    <mergeCell ref="AF36:AH36"/>
    <mergeCell ref="AF37:AH37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E3" sqref="E3"/>
    </sheetView>
  </sheetViews>
  <sheetFormatPr defaultColWidth="9.375" defaultRowHeight="12"/>
  <cols>
    <col min="1" max="1" width="2.875" style="3" customWidth="1"/>
    <col min="2" max="2" width="1.875" style="55" customWidth="1"/>
    <col min="3" max="4" width="2.00390625" style="55" customWidth="1"/>
    <col min="5" max="5" width="22.875" style="55" customWidth="1"/>
    <col min="6" max="6" width="1.37890625" style="3" customWidth="1"/>
    <col min="7" max="17" width="6.875" style="3" customWidth="1"/>
    <col min="18" max="18" width="6.50390625" style="3" customWidth="1"/>
    <col min="19" max="19" width="6.875" style="3" customWidth="1"/>
    <col min="20" max="20" width="2.50390625" style="3" customWidth="1"/>
    <col min="21" max="33" width="6.875" style="3" customWidth="1"/>
    <col min="34" max="36" width="1.875" style="55" customWidth="1"/>
    <col min="37" max="37" width="22.875" style="55" customWidth="1"/>
    <col min="38" max="16384" width="9.375" style="3" customWidth="1"/>
  </cols>
  <sheetData>
    <row r="1" spans="2:37" ht="10.5">
      <c r="B1" s="18" t="s">
        <v>106</v>
      </c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107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9"/>
      <c r="AJ1" s="19"/>
      <c r="AK1" s="19"/>
    </row>
    <row r="2" spans="2:37" s="20" customFormat="1" ht="14.25">
      <c r="B2" s="5"/>
      <c r="C2" s="5"/>
      <c r="D2" s="5"/>
      <c r="E2" s="5"/>
      <c r="F2" s="5"/>
      <c r="G2" s="75" t="s">
        <v>99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5"/>
      <c r="T2" s="6"/>
      <c r="U2" s="5"/>
      <c r="V2" s="75" t="s">
        <v>118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5"/>
      <c r="AI2" s="5"/>
      <c r="AJ2" s="5"/>
      <c r="AK2" s="5"/>
    </row>
    <row r="3" spans="2:37" ht="11.25" thickBot="1">
      <c r="B3" s="21"/>
      <c r="C3" s="21"/>
      <c r="D3" s="21"/>
      <c r="E3" s="2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1"/>
      <c r="AI3" s="21"/>
      <c r="AJ3" s="21"/>
      <c r="AK3" s="21"/>
    </row>
    <row r="4" spans="2:37" ht="19.5" customHeight="1">
      <c r="B4" s="80" t="s">
        <v>83</v>
      </c>
      <c r="C4" s="80"/>
      <c r="D4" s="80"/>
      <c r="E4" s="80"/>
      <c r="F4" s="81"/>
      <c r="G4" s="115" t="s">
        <v>77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61"/>
      <c r="U4" s="109" t="s">
        <v>2</v>
      </c>
      <c r="V4" s="109"/>
      <c r="W4" s="109"/>
      <c r="X4" s="109"/>
      <c r="Y4" s="109"/>
      <c r="Z4" s="109"/>
      <c r="AA4" s="109"/>
      <c r="AB4" s="109"/>
      <c r="AC4" s="109"/>
      <c r="AD4" s="110"/>
      <c r="AE4" s="111" t="s">
        <v>78</v>
      </c>
      <c r="AF4" s="109"/>
      <c r="AG4" s="109"/>
      <c r="AH4" s="102" t="s">
        <v>83</v>
      </c>
      <c r="AI4" s="80"/>
      <c r="AJ4" s="80"/>
      <c r="AK4" s="80"/>
    </row>
    <row r="5" spans="2:37" s="22" customFormat="1" ht="24.75" customHeight="1">
      <c r="B5" s="82"/>
      <c r="C5" s="82"/>
      <c r="D5" s="82"/>
      <c r="E5" s="82"/>
      <c r="F5" s="83"/>
      <c r="G5" s="94" t="s">
        <v>37</v>
      </c>
      <c r="H5" s="86" t="s">
        <v>67</v>
      </c>
      <c r="I5" s="86" t="s">
        <v>68</v>
      </c>
      <c r="J5" s="86" t="s">
        <v>38</v>
      </c>
      <c r="K5" s="88" t="s">
        <v>69</v>
      </c>
      <c r="L5" s="86" t="s">
        <v>70</v>
      </c>
      <c r="M5" s="86" t="s">
        <v>71</v>
      </c>
      <c r="N5" s="86" t="s">
        <v>39</v>
      </c>
      <c r="O5" s="86" t="s">
        <v>40</v>
      </c>
      <c r="P5" s="86" t="s">
        <v>103</v>
      </c>
      <c r="Q5" s="88" t="s">
        <v>41</v>
      </c>
      <c r="R5" s="100" t="s">
        <v>101</v>
      </c>
      <c r="S5" s="105" t="s">
        <v>42</v>
      </c>
      <c r="T5" s="8"/>
      <c r="U5" s="94" t="s">
        <v>43</v>
      </c>
      <c r="V5" s="86" t="s">
        <v>44</v>
      </c>
      <c r="W5" s="86" t="s">
        <v>45</v>
      </c>
      <c r="X5" s="112" t="s">
        <v>46</v>
      </c>
      <c r="Y5" s="86" t="s">
        <v>47</v>
      </c>
      <c r="Z5" s="107" t="s">
        <v>48</v>
      </c>
      <c r="AA5" s="86" t="s">
        <v>49</v>
      </c>
      <c r="AB5" s="86" t="s">
        <v>50</v>
      </c>
      <c r="AC5" s="86" t="s">
        <v>51</v>
      </c>
      <c r="AD5" s="86" t="s">
        <v>52</v>
      </c>
      <c r="AE5" s="86" t="s">
        <v>4</v>
      </c>
      <c r="AF5" s="86" t="s">
        <v>53</v>
      </c>
      <c r="AG5" s="105" t="s">
        <v>54</v>
      </c>
      <c r="AH5" s="103"/>
      <c r="AI5" s="82"/>
      <c r="AJ5" s="82"/>
      <c r="AK5" s="82"/>
    </row>
    <row r="6" spans="2:41" s="22" customFormat="1" ht="94.5" customHeight="1">
      <c r="B6" s="84"/>
      <c r="C6" s="84"/>
      <c r="D6" s="84"/>
      <c r="E6" s="84"/>
      <c r="F6" s="85"/>
      <c r="G6" s="95"/>
      <c r="H6" s="87"/>
      <c r="I6" s="87"/>
      <c r="J6" s="87"/>
      <c r="K6" s="89"/>
      <c r="L6" s="87"/>
      <c r="M6" s="87"/>
      <c r="N6" s="87"/>
      <c r="O6" s="87"/>
      <c r="P6" s="87"/>
      <c r="Q6" s="89"/>
      <c r="R6" s="101"/>
      <c r="S6" s="106"/>
      <c r="T6" s="8"/>
      <c r="U6" s="95"/>
      <c r="V6" s="87"/>
      <c r="W6" s="87"/>
      <c r="X6" s="113"/>
      <c r="Y6" s="87"/>
      <c r="Z6" s="108"/>
      <c r="AA6" s="87"/>
      <c r="AB6" s="87"/>
      <c r="AC6" s="87"/>
      <c r="AD6" s="87"/>
      <c r="AE6" s="87"/>
      <c r="AF6" s="87"/>
      <c r="AG6" s="106"/>
      <c r="AH6" s="104"/>
      <c r="AI6" s="84"/>
      <c r="AJ6" s="84"/>
      <c r="AK6" s="84"/>
      <c r="AM6" s="23" t="s">
        <v>91</v>
      </c>
      <c r="AN6" s="24"/>
      <c r="AO6" s="24"/>
    </row>
    <row r="7" spans="2:41" s="33" customFormat="1" ht="18" customHeight="1">
      <c r="B7" s="117" t="s">
        <v>0</v>
      </c>
      <c r="C7" s="117"/>
      <c r="D7" s="117"/>
      <c r="E7" s="117"/>
      <c r="F7" s="25"/>
      <c r="G7" s="39">
        <v>14</v>
      </c>
      <c r="H7" s="39">
        <v>26</v>
      </c>
      <c r="I7" s="39">
        <v>181</v>
      </c>
      <c r="J7" s="39">
        <v>12</v>
      </c>
      <c r="K7" s="39">
        <v>0</v>
      </c>
      <c r="L7" s="39">
        <v>56</v>
      </c>
      <c r="M7" s="39">
        <v>1</v>
      </c>
      <c r="N7" s="39">
        <v>31</v>
      </c>
      <c r="O7" s="58">
        <v>17</v>
      </c>
      <c r="P7" s="58">
        <v>2</v>
      </c>
      <c r="Q7" s="58">
        <v>0</v>
      </c>
      <c r="R7" s="58">
        <v>8</v>
      </c>
      <c r="S7" s="39">
        <v>174</v>
      </c>
      <c r="T7" s="16"/>
      <c r="U7" s="57">
        <f>SUM(V7:AD7)</f>
        <v>69</v>
      </c>
      <c r="V7" s="39">
        <v>44</v>
      </c>
      <c r="W7" s="39">
        <v>6</v>
      </c>
      <c r="X7" s="39">
        <v>10</v>
      </c>
      <c r="Y7" s="39">
        <v>5</v>
      </c>
      <c r="Z7" s="39">
        <v>3</v>
      </c>
      <c r="AA7" s="39">
        <v>0</v>
      </c>
      <c r="AB7" s="39">
        <v>0</v>
      </c>
      <c r="AC7" s="39">
        <v>1</v>
      </c>
      <c r="AD7" s="39">
        <v>0</v>
      </c>
      <c r="AE7" s="39">
        <f>SUM(AF7:AG7)</f>
        <v>1818</v>
      </c>
      <c r="AF7" s="39">
        <v>1747</v>
      </c>
      <c r="AG7" s="58">
        <v>71</v>
      </c>
      <c r="AH7" s="99" t="s">
        <v>0</v>
      </c>
      <c r="AI7" s="99"/>
      <c r="AJ7" s="99"/>
      <c r="AK7" s="99"/>
      <c r="AM7" s="30">
        <f>SUM(AF7:AG7)-AE7</f>
        <v>0</v>
      </c>
      <c r="AN7" s="31"/>
      <c r="AO7" s="31"/>
    </row>
    <row r="8" spans="2:39" s="33" customFormat="1" ht="18" customHeight="1">
      <c r="B8" s="62"/>
      <c r="C8" s="114" t="s">
        <v>5</v>
      </c>
      <c r="D8" s="114"/>
      <c r="E8" s="114"/>
      <c r="F8" s="25"/>
      <c r="G8" s="39">
        <v>14</v>
      </c>
      <c r="H8" s="39">
        <v>0</v>
      </c>
      <c r="I8" s="39">
        <v>101</v>
      </c>
      <c r="J8" s="39">
        <v>10</v>
      </c>
      <c r="K8" s="39">
        <v>0</v>
      </c>
      <c r="L8" s="39">
        <v>54</v>
      </c>
      <c r="M8" s="39">
        <v>1</v>
      </c>
      <c r="N8" s="39">
        <v>0</v>
      </c>
      <c r="O8" s="58">
        <v>17</v>
      </c>
      <c r="P8" s="58">
        <v>0</v>
      </c>
      <c r="Q8" s="58">
        <v>0</v>
      </c>
      <c r="R8" s="58">
        <v>8</v>
      </c>
      <c r="S8" s="39">
        <v>67</v>
      </c>
      <c r="T8" s="16"/>
      <c r="U8" s="57">
        <f aca="true" t="shared" si="0" ref="U8:U46">SUM(V8:AD8)</f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f aca="true" t="shared" si="1" ref="AE8:AE46">SUM(AF8:AG8)</f>
        <v>608</v>
      </c>
      <c r="AF8" s="39">
        <v>607</v>
      </c>
      <c r="AG8" s="58">
        <v>1</v>
      </c>
      <c r="AH8" s="35"/>
      <c r="AI8" s="74" t="s">
        <v>5</v>
      </c>
      <c r="AJ8" s="74"/>
      <c r="AK8" s="74"/>
      <c r="AM8" s="30">
        <f aca="true" t="shared" si="2" ref="AM8:AM46">SUM(AF8:AG8)-AE8</f>
        <v>0</v>
      </c>
    </row>
    <row r="9" spans="2:39" ht="18" customHeight="1">
      <c r="B9" s="63"/>
      <c r="C9" s="60"/>
      <c r="D9" s="76" t="s">
        <v>110</v>
      </c>
      <c r="E9" s="76"/>
      <c r="F9" s="38"/>
      <c r="G9" s="14">
        <v>14</v>
      </c>
      <c r="H9" s="14">
        <v>0</v>
      </c>
      <c r="I9" s="14">
        <v>98</v>
      </c>
      <c r="J9" s="14">
        <v>10</v>
      </c>
      <c r="K9" s="14">
        <v>0</v>
      </c>
      <c r="L9" s="14">
        <v>53</v>
      </c>
      <c r="M9" s="14">
        <v>0</v>
      </c>
      <c r="N9" s="14">
        <v>0</v>
      </c>
      <c r="O9" s="28">
        <v>14</v>
      </c>
      <c r="P9" s="28">
        <v>0</v>
      </c>
      <c r="Q9" s="28">
        <v>0</v>
      </c>
      <c r="R9" s="28">
        <v>8</v>
      </c>
      <c r="S9" s="14">
        <v>67</v>
      </c>
      <c r="T9" s="13"/>
      <c r="U9" s="27">
        <f t="shared" si="0"/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f t="shared" si="1"/>
        <v>563</v>
      </c>
      <c r="AF9" s="14">
        <v>562</v>
      </c>
      <c r="AG9" s="28">
        <v>1</v>
      </c>
      <c r="AH9" s="41"/>
      <c r="AI9" s="37"/>
      <c r="AJ9" s="76" t="s">
        <v>110</v>
      </c>
      <c r="AK9" s="76"/>
      <c r="AM9" s="30">
        <f t="shared" si="2"/>
        <v>0</v>
      </c>
    </row>
    <row r="10" spans="2:39" ht="18" customHeight="1">
      <c r="B10" s="63"/>
      <c r="C10" s="60"/>
      <c r="D10" s="37"/>
      <c r="E10" s="37" t="s">
        <v>111</v>
      </c>
      <c r="F10" s="45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28">
        <v>0</v>
      </c>
      <c r="P10" s="28">
        <v>0</v>
      </c>
      <c r="Q10" s="28">
        <v>0</v>
      </c>
      <c r="R10" s="28">
        <v>0</v>
      </c>
      <c r="S10" s="14">
        <v>0</v>
      </c>
      <c r="T10" s="13"/>
      <c r="U10" s="27">
        <f t="shared" si="0"/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f>SUM(AF10:AG10)</f>
        <v>4</v>
      </c>
      <c r="AF10" s="14">
        <v>4</v>
      </c>
      <c r="AG10" s="28">
        <v>0</v>
      </c>
      <c r="AH10" s="41"/>
      <c r="AI10" s="37"/>
      <c r="AJ10" s="37"/>
      <c r="AK10" s="37" t="s">
        <v>111</v>
      </c>
      <c r="AM10" s="30">
        <f>SUM(AF10:AG10)-AE10</f>
        <v>0</v>
      </c>
    </row>
    <row r="11" spans="2:39" ht="18" customHeight="1">
      <c r="B11" s="63"/>
      <c r="C11" s="60"/>
      <c r="D11" s="37"/>
      <c r="E11" s="37" t="s">
        <v>112</v>
      </c>
      <c r="F11" s="45"/>
      <c r="G11" s="14">
        <v>14</v>
      </c>
      <c r="H11" s="14">
        <v>0</v>
      </c>
      <c r="I11" s="14">
        <v>98</v>
      </c>
      <c r="J11" s="14">
        <v>10</v>
      </c>
      <c r="K11" s="14">
        <v>0</v>
      </c>
      <c r="L11" s="14">
        <v>52</v>
      </c>
      <c r="M11" s="14">
        <v>0</v>
      </c>
      <c r="N11" s="14">
        <v>0</v>
      </c>
      <c r="O11" s="28">
        <v>14</v>
      </c>
      <c r="P11" s="28">
        <v>0</v>
      </c>
      <c r="Q11" s="28">
        <v>0</v>
      </c>
      <c r="R11" s="28">
        <v>8</v>
      </c>
      <c r="S11" s="14">
        <v>67</v>
      </c>
      <c r="T11" s="13"/>
      <c r="U11" s="27">
        <f t="shared" si="0"/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f>SUM(AF11:AG11)</f>
        <v>559</v>
      </c>
      <c r="AF11" s="14">
        <v>558</v>
      </c>
      <c r="AG11" s="28">
        <v>1</v>
      </c>
      <c r="AH11" s="41"/>
      <c r="AI11" s="37"/>
      <c r="AJ11" s="37"/>
      <c r="AK11" s="37" t="s">
        <v>112</v>
      </c>
      <c r="AM11" s="30">
        <f>SUM(AF11:AG11)-AE11</f>
        <v>0</v>
      </c>
    </row>
    <row r="12" spans="2:39" ht="18" customHeight="1">
      <c r="B12" s="63"/>
      <c r="C12" s="60"/>
      <c r="D12" s="76" t="s">
        <v>116</v>
      </c>
      <c r="E12" s="73"/>
      <c r="F12" s="38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28">
        <v>0</v>
      </c>
      <c r="P12" s="28">
        <v>0</v>
      </c>
      <c r="Q12" s="28">
        <v>0</v>
      </c>
      <c r="R12" s="28">
        <v>0</v>
      </c>
      <c r="S12" s="14">
        <v>0</v>
      </c>
      <c r="T12" s="13"/>
      <c r="U12" s="27">
        <f t="shared" si="0"/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f t="shared" si="1"/>
        <v>20</v>
      </c>
      <c r="AF12" s="14">
        <v>20</v>
      </c>
      <c r="AG12" s="28">
        <v>0</v>
      </c>
      <c r="AH12" s="41"/>
      <c r="AI12" s="37"/>
      <c r="AJ12" s="76" t="s">
        <v>116</v>
      </c>
      <c r="AK12" s="73"/>
      <c r="AM12" s="30">
        <f t="shared" si="2"/>
        <v>0</v>
      </c>
    </row>
    <row r="13" spans="2:39" ht="18" customHeight="1">
      <c r="B13" s="63"/>
      <c r="C13" s="60"/>
      <c r="D13" s="76" t="s">
        <v>113</v>
      </c>
      <c r="E13" s="76"/>
      <c r="F13" s="38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28">
        <v>0</v>
      </c>
      <c r="P13" s="28">
        <v>0</v>
      </c>
      <c r="Q13" s="28">
        <v>0</v>
      </c>
      <c r="R13" s="28">
        <v>0</v>
      </c>
      <c r="S13" s="14">
        <v>0</v>
      </c>
      <c r="T13" s="13"/>
      <c r="U13" s="27">
        <f t="shared" si="0"/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f t="shared" si="1"/>
        <v>6</v>
      </c>
      <c r="AF13" s="14">
        <v>6</v>
      </c>
      <c r="AG13" s="28">
        <v>0</v>
      </c>
      <c r="AH13" s="41"/>
      <c r="AI13" s="37"/>
      <c r="AJ13" s="76" t="s">
        <v>113</v>
      </c>
      <c r="AK13" s="76"/>
      <c r="AM13" s="30">
        <f t="shared" si="2"/>
        <v>0</v>
      </c>
    </row>
    <row r="14" spans="2:39" ht="18" customHeight="1">
      <c r="B14" s="63"/>
      <c r="C14" s="60"/>
      <c r="D14" s="76" t="s">
        <v>114</v>
      </c>
      <c r="E14" s="76"/>
      <c r="F14" s="38"/>
      <c r="G14" s="14">
        <v>0</v>
      </c>
      <c r="H14" s="14">
        <v>0</v>
      </c>
      <c r="I14" s="14">
        <v>2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28">
        <v>3</v>
      </c>
      <c r="P14" s="28">
        <v>0</v>
      </c>
      <c r="Q14" s="28">
        <v>0</v>
      </c>
      <c r="R14" s="28">
        <v>0</v>
      </c>
      <c r="S14" s="14">
        <v>0</v>
      </c>
      <c r="T14" s="13"/>
      <c r="U14" s="27">
        <f t="shared" si="0"/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f t="shared" si="1"/>
        <v>16</v>
      </c>
      <c r="AF14" s="14">
        <v>16</v>
      </c>
      <c r="AG14" s="28">
        <v>0</v>
      </c>
      <c r="AH14" s="41"/>
      <c r="AI14" s="37"/>
      <c r="AJ14" s="76" t="s">
        <v>114</v>
      </c>
      <c r="AK14" s="76"/>
      <c r="AM14" s="30">
        <f t="shared" si="2"/>
        <v>0</v>
      </c>
    </row>
    <row r="15" spans="2:39" ht="18" customHeight="1">
      <c r="B15" s="63"/>
      <c r="C15" s="60"/>
      <c r="D15" s="76" t="s">
        <v>115</v>
      </c>
      <c r="E15" s="76"/>
      <c r="F15" s="38"/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1</v>
      </c>
      <c r="N15" s="14">
        <v>0</v>
      </c>
      <c r="O15" s="28">
        <v>0</v>
      </c>
      <c r="P15" s="28">
        <v>0</v>
      </c>
      <c r="Q15" s="28">
        <v>0</v>
      </c>
      <c r="R15" s="28">
        <v>0</v>
      </c>
      <c r="S15" s="14">
        <v>0</v>
      </c>
      <c r="T15" s="13"/>
      <c r="U15" s="27">
        <f t="shared" si="0"/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f t="shared" si="1"/>
        <v>3</v>
      </c>
      <c r="AF15" s="14">
        <v>3</v>
      </c>
      <c r="AG15" s="28">
        <v>0</v>
      </c>
      <c r="AH15" s="41"/>
      <c r="AI15" s="37"/>
      <c r="AJ15" s="76" t="s">
        <v>115</v>
      </c>
      <c r="AK15" s="76"/>
      <c r="AM15" s="30">
        <f t="shared" si="2"/>
        <v>0</v>
      </c>
    </row>
    <row r="16" spans="2:39" s="33" customFormat="1" ht="15" customHeight="1">
      <c r="B16" s="62"/>
      <c r="C16" s="74" t="s">
        <v>108</v>
      </c>
      <c r="D16" s="74"/>
      <c r="E16" s="74"/>
      <c r="F16" s="25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58">
        <v>0</v>
      </c>
      <c r="P16" s="58">
        <v>0</v>
      </c>
      <c r="Q16" s="58">
        <v>0</v>
      </c>
      <c r="R16" s="58">
        <v>0</v>
      </c>
      <c r="S16" s="39">
        <v>0</v>
      </c>
      <c r="T16" s="15"/>
      <c r="U16" s="57">
        <f t="shared" si="0"/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f t="shared" si="1"/>
        <v>4</v>
      </c>
      <c r="AF16" s="39">
        <v>4</v>
      </c>
      <c r="AG16" s="58">
        <v>0</v>
      </c>
      <c r="AH16" s="35"/>
      <c r="AI16" s="74" t="s">
        <v>108</v>
      </c>
      <c r="AJ16" s="74"/>
      <c r="AK16" s="74"/>
      <c r="AM16" s="30">
        <f>SUM(AF16:AG16)-AE16</f>
        <v>0</v>
      </c>
    </row>
    <row r="17" spans="2:39" s="33" customFormat="1" ht="15" customHeight="1">
      <c r="B17" s="62"/>
      <c r="C17" s="59"/>
      <c r="D17" s="73" t="s">
        <v>109</v>
      </c>
      <c r="E17" s="73"/>
      <c r="F17" s="25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58">
        <v>0</v>
      </c>
      <c r="P17" s="58">
        <v>0</v>
      </c>
      <c r="Q17" s="58">
        <v>0</v>
      </c>
      <c r="R17" s="58">
        <v>0</v>
      </c>
      <c r="S17" s="39">
        <v>0</v>
      </c>
      <c r="T17" s="15"/>
      <c r="U17" s="57">
        <f t="shared" si="0"/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f t="shared" si="1"/>
        <v>4</v>
      </c>
      <c r="AF17" s="39">
        <v>4</v>
      </c>
      <c r="AG17" s="58">
        <v>0</v>
      </c>
      <c r="AH17" s="35"/>
      <c r="AI17" s="59"/>
      <c r="AJ17" s="73" t="s">
        <v>109</v>
      </c>
      <c r="AK17" s="73"/>
      <c r="AM17" s="30">
        <f>SUM(AF17:AG17)-AE17</f>
        <v>0</v>
      </c>
    </row>
    <row r="18" spans="2:39" s="33" customFormat="1" ht="15" customHeight="1">
      <c r="B18" s="62"/>
      <c r="D18" s="73" t="s">
        <v>22</v>
      </c>
      <c r="E18" s="73"/>
      <c r="F18" s="25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58">
        <v>0</v>
      </c>
      <c r="P18" s="58">
        <v>0</v>
      </c>
      <c r="Q18" s="58">
        <v>0</v>
      </c>
      <c r="R18" s="58">
        <v>0</v>
      </c>
      <c r="S18" s="39">
        <v>0</v>
      </c>
      <c r="T18" s="15"/>
      <c r="U18" s="57">
        <f t="shared" si="0"/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f t="shared" si="1"/>
        <v>0</v>
      </c>
      <c r="AF18" s="39">
        <v>0</v>
      </c>
      <c r="AG18" s="58">
        <v>0</v>
      </c>
      <c r="AH18" s="35"/>
      <c r="AJ18" s="73" t="s">
        <v>22</v>
      </c>
      <c r="AK18" s="73"/>
      <c r="AM18" s="30">
        <f>SUM(AF18:AG18)-AE18</f>
        <v>0</v>
      </c>
    </row>
    <row r="19" spans="2:39" s="33" customFormat="1" ht="15.75" customHeight="1">
      <c r="B19" s="62"/>
      <c r="C19" s="114" t="s">
        <v>6</v>
      </c>
      <c r="D19" s="114"/>
      <c r="E19" s="114"/>
      <c r="F19" s="25"/>
      <c r="G19" s="39">
        <v>0</v>
      </c>
      <c r="H19" s="39">
        <v>0</v>
      </c>
      <c r="I19" s="39">
        <v>50</v>
      </c>
      <c r="J19" s="39">
        <v>2</v>
      </c>
      <c r="K19" s="39">
        <v>0</v>
      </c>
      <c r="L19" s="39">
        <v>1</v>
      </c>
      <c r="M19" s="39">
        <v>0</v>
      </c>
      <c r="N19" s="39">
        <v>2</v>
      </c>
      <c r="O19" s="58">
        <v>0</v>
      </c>
      <c r="P19" s="58">
        <v>0</v>
      </c>
      <c r="Q19" s="58">
        <v>0</v>
      </c>
      <c r="R19" s="58">
        <v>0</v>
      </c>
      <c r="S19" s="39">
        <v>88</v>
      </c>
      <c r="T19" s="16"/>
      <c r="U19" s="57">
        <f t="shared" si="0"/>
        <v>30</v>
      </c>
      <c r="V19" s="39">
        <v>27</v>
      </c>
      <c r="W19" s="39">
        <v>0</v>
      </c>
      <c r="X19" s="39">
        <v>0</v>
      </c>
      <c r="Y19" s="39">
        <v>3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f t="shared" si="1"/>
        <v>525</v>
      </c>
      <c r="AF19" s="39">
        <v>496</v>
      </c>
      <c r="AG19" s="58">
        <v>29</v>
      </c>
      <c r="AH19" s="35"/>
      <c r="AI19" s="74" t="s">
        <v>6</v>
      </c>
      <c r="AJ19" s="74"/>
      <c r="AK19" s="74"/>
      <c r="AM19" s="30">
        <f t="shared" si="2"/>
        <v>0</v>
      </c>
    </row>
    <row r="20" spans="2:39" ht="18" customHeight="1">
      <c r="B20" s="63"/>
      <c r="C20" s="60"/>
      <c r="D20" s="76" t="s">
        <v>72</v>
      </c>
      <c r="E20" s="76"/>
      <c r="F20" s="38"/>
      <c r="G20" s="14">
        <v>0</v>
      </c>
      <c r="H20" s="14">
        <v>0</v>
      </c>
      <c r="I20" s="14">
        <v>2</v>
      </c>
      <c r="J20" s="14">
        <v>0</v>
      </c>
      <c r="K20" s="14">
        <v>0</v>
      </c>
      <c r="L20" s="14">
        <v>0</v>
      </c>
      <c r="M20" s="14">
        <v>0</v>
      </c>
      <c r="N20" s="14">
        <v>1</v>
      </c>
      <c r="O20" s="28">
        <v>0</v>
      </c>
      <c r="P20" s="28">
        <v>0</v>
      </c>
      <c r="Q20" s="28">
        <v>0</v>
      </c>
      <c r="R20" s="28">
        <v>0</v>
      </c>
      <c r="S20" s="14">
        <v>2</v>
      </c>
      <c r="T20" s="13"/>
      <c r="U20" s="27">
        <f t="shared" si="0"/>
        <v>16</v>
      </c>
      <c r="V20" s="14">
        <v>13</v>
      </c>
      <c r="W20" s="14">
        <v>0</v>
      </c>
      <c r="X20" s="14">
        <v>0</v>
      </c>
      <c r="Y20" s="14">
        <v>3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f t="shared" si="1"/>
        <v>39</v>
      </c>
      <c r="AF20" s="14">
        <v>19</v>
      </c>
      <c r="AG20" s="28">
        <v>20</v>
      </c>
      <c r="AH20" s="41"/>
      <c r="AI20" s="37"/>
      <c r="AJ20" s="76" t="s">
        <v>72</v>
      </c>
      <c r="AK20" s="76"/>
      <c r="AM20" s="30">
        <f t="shared" si="2"/>
        <v>0</v>
      </c>
    </row>
    <row r="21" spans="2:39" ht="18" customHeight="1">
      <c r="B21" s="63"/>
      <c r="C21" s="60"/>
      <c r="D21" s="76" t="s">
        <v>73</v>
      </c>
      <c r="E21" s="76"/>
      <c r="F21" s="38"/>
      <c r="G21" s="14">
        <v>0</v>
      </c>
      <c r="H21" s="14">
        <v>0</v>
      </c>
      <c r="I21" s="14">
        <v>48</v>
      </c>
      <c r="J21" s="14">
        <v>2</v>
      </c>
      <c r="K21" s="14">
        <v>0</v>
      </c>
      <c r="L21" s="14">
        <v>1</v>
      </c>
      <c r="M21" s="14">
        <v>0</v>
      </c>
      <c r="N21" s="14">
        <v>0</v>
      </c>
      <c r="O21" s="28">
        <v>0</v>
      </c>
      <c r="P21" s="28">
        <v>0</v>
      </c>
      <c r="Q21" s="28">
        <v>0</v>
      </c>
      <c r="R21" s="28">
        <v>0</v>
      </c>
      <c r="S21" s="14">
        <v>85</v>
      </c>
      <c r="T21" s="13"/>
      <c r="U21" s="27">
        <f t="shared" si="0"/>
        <v>14</v>
      </c>
      <c r="V21" s="14">
        <v>14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f t="shared" si="1"/>
        <v>460</v>
      </c>
      <c r="AF21" s="14">
        <v>451</v>
      </c>
      <c r="AG21" s="28">
        <v>9</v>
      </c>
      <c r="AH21" s="41"/>
      <c r="AI21" s="37"/>
      <c r="AJ21" s="76" t="s">
        <v>73</v>
      </c>
      <c r="AK21" s="76"/>
      <c r="AM21" s="30">
        <f t="shared" si="2"/>
        <v>0</v>
      </c>
    </row>
    <row r="22" spans="2:39" ht="18" customHeight="1">
      <c r="B22" s="63"/>
      <c r="C22" s="60"/>
      <c r="D22" s="76" t="s">
        <v>74</v>
      </c>
      <c r="E22" s="76"/>
      <c r="F22" s="38"/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28">
        <v>0</v>
      </c>
      <c r="P22" s="28">
        <v>0</v>
      </c>
      <c r="Q22" s="28">
        <v>0</v>
      </c>
      <c r="R22" s="28">
        <v>0</v>
      </c>
      <c r="S22" s="14">
        <v>0</v>
      </c>
      <c r="T22" s="13"/>
      <c r="U22" s="27">
        <f t="shared" si="0"/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f t="shared" si="1"/>
        <v>0</v>
      </c>
      <c r="AF22" s="14">
        <v>0</v>
      </c>
      <c r="AG22" s="28">
        <v>0</v>
      </c>
      <c r="AH22" s="41"/>
      <c r="AI22" s="37"/>
      <c r="AJ22" s="76" t="s">
        <v>74</v>
      </c>
      <c r="AK22" s="76"/>
      <c r="AM22" s="30">
        <f t="shared" si="2"/>
        <v>0</v>
      </c>
    </row>
    <row r="23" spans="2:39" ht="15.75" customHeight="1">
      <c r="B23" s="63"/>
      <c r="C23" s="60"/>
      <c r="D23" s="73" t="s">
        <v>79</v>
      </c>
      <c r="E23" s="73"/>
      <c r="F23" s="38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28">
        <v>0</v>
      </c>
      <c r="P23" s="28">
        <v>0</v>
      </c>
      <c r="Q23" s="28">
        <v>0</v>
      </c>
      <c r="R23" s="28">
        <v>0</v>
      </c>
      <c r="S23" s="14">
        <v>0</v>
      </c>
      <c r="T23" s="64"/>
      <c r="U23" s="27">
        <f t="shared" si="0"/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f t="shared" si="1"/>
        <v>1</v>
      </c>
      <c r="AF23" s="14">
        <v>1</v>
      </c>
      <c r="AG23" s="28">
        <v>0</v>
      </c>
      <c r="AH23" s="41"/>
      <c r="AI23" s="37"/>
      <c r="AJ23" s="73" t="s">
        <v>79</v>
      </c>
      <c r="AK23" s="73"/>
      <c r="AM23" s="30">
        <f t="shared" si="2"/>
        <v>0</v>
      </c>
    </row>
    <row r="24" spans="2:39" ht="15.75" customHeight="1">
      <c r="B24" s="63"/>
      <c r="C24" s="60"/>
      <c r="D24" s="37"/>
      <c r="E24" s="37" t="s">
        <v>80</v>
      </c>
      <c r="F24" s="38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28">
        <v>0</v>
      </c>
      <c r="P24" s="28">
        <v>0</v>
      </c>
      <c r="Q24" s="28">
        <v>0</v>
      </c>
      <c r="R24" s="28">
        <v>0</v>
      </c>
      <c r="S24" s="14">
        <v>0</v>
      </c>
      <c r="T24" s="13"/>
      <c r="U24" s="27">
        <f t="shared" si="0"/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f t="shared" si="1"/>
        <v>0</v>
      </c>
      <c r="AF24" s="14">
        <v>0</v>
      </c>
      <c r="AG24" s="28">
        <v>0</v>
      </c>
      <c r="AH24" s="41"/>
      <c r="AI24" s="37"/>
      <c r="AJ24" s="37"/>
      <c r="AK24" s="37" t="s">
        <v>80</v>
      </c>
      <c r="AM24" s="30">
        <f t="shared" si="2"/>
        <v>0</v>
      </c>
    </row>
    <row r="25" spans="2:39" ht="15.75" customHeight="1">
      <c r="B25" s="63"/>
      <c r="C25" s="60"/>
      <c r="D25" s="37"/>
      <c r="E25" s="37" t="s">
        <v>81</v>
      </c>
      <c r="F25" s="38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</v>
      </c>
      <c r="O25" s="28">
        <v>0</v>
      </c>
      <c r="P25" s="28">
        <v>0</v>
      </c>
      <c r="Q25" s="28">
        <v>0</v>
      </c>
      <c r="R25" s="28">
        <v>0</v>
      </c>
      <c r="S25" s="14">
        <v>0</v>
      </c>
      <c r="T25" s="13"/>
      <c r="U25" s="27">
        <f t="shared" si="0"/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f t="shared" si="1"/>
        <v>1</v>
      </c>
      <c r="AF25" s="14">
        <v>1</v>
      </c>
      <c r="AG25" s="28">
        <v>0</v>
      </c>
      <c r="AH25" s="41"/>
      <c r="AI25" s="37"/>
      <c r="AJ25" s="37"/>
      <c r="AK25" s="37" t="s">
        <v>81</v>
      </c>
      <c r="AM25" s="30">
        <f t="shared" si="2"/>
        <v>0</v>
      </c>
    </row>
    <row r="26" spans="2:39" ht="15.75" customHeight="1">
      <c r="B26" s="63"/>
      <c r="C26" s="60"/>
      <c r="D26" s="37"/>
      <c r="E26" s="37" t="s">
        <v>82</v>
      </c>
      <c r="F26" s="38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8">
        <v>0</v>
      </c>
      <c r="P26" s="28">
        <v>0</v>
      </c>
      <c r="Q26" s="28">
        <v>0</v>
      </c>
      <c r="R26" s="28">
        <v>0</v>
      </c>
      <c r="S26" s="14">
        <v>0</v>
      </c>
      <c r="T26" s="13"/>
      <c r="U26" s="27">
        <f t="shared" si="0"/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f t="shared" si="1"/>
        <v>0</v>
      </c>
      <c r="AF26" s="14">
        <v>0</v>
      </c>
      <c r="AG26" s="28">
        <v>0</v>
      </c>
      <c r="AH26" s="41"/>
      <c r="AI26" s="37"/>
      <c r="AJ26" s="37"/>
      <c r="AK26" s="37" t="s">
        <v>82</v>
      </c>
      <c r="AM26" s="30">
        <f t="shared" si="2"/>
        <v>0</v>
      </c>
    </row>
    <row r="27" spans="2:39" ht="18" customHeight="1">
      <c r="B27" s="63"/>
      <c r="C27" s="60"/>
      <c r="D27" s="76" t="s">
        <v>75</v>
      </c>
      <c r="E27" s="76"/>
      <c r="F27" s="38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28">
        <v>0</v>
      </c>
      <c r="P27" s="28">
        <v>0</v>
      </c>
      <c r="Q27" s="28">
        <v>0</v>
      </c>
      <c r="R27" s="28">
        <v>0</v>
      </c>
      <c r="S27" s="14">
        <v>1</v>
      </c>
      <c r="T27" s="13"/>
      <c r="U27" s="27">
        <f t="shared" si="0"/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f t="shared" si="1"/>
        <v>3</v>
      </c>
      <c r="AF27" s="14">
        <v>3</v>
      </c>
      <c r="AG27" s="28">
        <v>0</v>
      </c>
      <c r="AH27" s="41"/>
      <c r="AI27" s="37"/>
      <c r="AJ27" s="76" t="s">
        <v>75</v>
      </c>
      <c r="AK27" s="76"/>
      <c r="AM27" s="30">
        <f t="shared" si="2"/>
        <v>0</v>
      </c>
    </row>
    <row r="28" spans="2:39" ht="18" customHeight="1">
      <c r="B28" s="63"/>
      <c r="C28" s="60"/>
      <c r="D28" s="76" t="s">
        <v>76</v>
      </c>
      <c r="E28" s="76"/>
      <c r="F28" s="38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28">
        <v>0</v>
      </c>
      <c r="P28" s="28">
        <v>0</v>
      </c>
      <c r="Q28" s="28">
        <v>0</v>
      </c>
      <c r="R28" s="28">
        <v>0</v>
      </c>
      <c r="S28" s="14">
        <v>0</v>
      </c>
      <c r="T28" s="13"/>
      <c r="U28" s="27">
        <f t="shared" si="0"/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f t="shared" si="1"/>
        <v>22</v>
      </c>
      <c r="AF28" s="14">
        <v>22</v>
      </c>
      <c r="AG28" s="28">
        <v>0</v>
      </c>
      <c r="AH28" s="41"/>
      <c r="AI28" s="37"/>
      <c r="AJ28" s="76" t="s">
        <v>76</v>
      </c>
      <c r="AK28" s="76"/>
      <c r="AM28" s="30">
        <f t="shared" si="2"/>
        <v>0</v>
      </c>
    </row>
    <row r="29" spans="2:39" s="33" customFormat="1" ht="15" customHeight="1">
      <c r="B29" s="62"/>
      <c r="C29" s="114" t="s">
        <v>7</v>
      </c>
      <c r="D29" s="114"/>
      <c r="E29" s="114"/>
      <c r="F29" s="25"/>
      <c r="G29" s="39">
        <v>0</v>
      </c>
      <c r="H29" s="39">
        <v>1</v>
      </c>
      <c r="I29" s="39">
        <v>4</v>
      </c>
      <c r="J29" s="39">
        <v>0</v>
      </c>
      <c r="K29" s="39">
        <v>0</v>
      </c>
      <c r="L29" s="39">
        <v>1</v>
      </c>
      <c r="M29" s="39">
        <v>0</v>
      </c>
      <c r="N29" s="39">
        <v>15</v>
      </c>
      <c r="O29" s="58">
        <v>0</v>
      </c>
      <c r="P29" s="58">
        <v>2</v>
      </c>
      <c r="Q29" s="58">
        <v>0</v>
      </c>
      <c r="R29" s="58">
        <v>0</v>
      </c>
      <c r="S29" s="39">
        <v>4</v>
      </c>
      <c r="T29" s="16"/>
      <c r="U29" s="57">
        <f t="shared" si="0"/>
        <v>14</v>
      </c>
      <c r="V29" s="39">
        <v>9</v>
      </c>
      <c r="W29" s="39">
        <v>3</v>
      </c>
      <c r="X29" s="39">
        <v>0</v>
      </c>
      <c r="Y29" s="39">
        <v>2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f t="shared" si="1"/>
        <v>46</v>
      </c>
      <c r="AF29" s="39">
        <v>31</v>
      </c>
      <c r="AG29" s="58">
        <v>15</v>
      </c>
      <c r="AH29" s="35"/>
      <c r="AI29" s="74" t="s">
        <v>7</v>
      </c>
      <c r="AJ29" s="74"/>
      <c r="AK29" s="74"/>
      <c r="AM29" s="30">
        <f t="shared" si="2"/>
        <v>0</v>
      </c>
    </row>
    <row r="30" spans="2:39" ht="15" customHeight="1">
      <c r="B30" s="63"/>
      <c r="C30" s="60"/>
      <c r="D30" s="76" t="s">
        <v>8</v>
      </c>
      <c r="E30" s="76"/>
      <c r="F30" s="38"/>
      <c r="G30" s="14">
        <v>0</v>
      </c>
      <c r="H30" s="14">
        <v>0</v>
      </c>
      <c r="I30" s="14">
        <v>4</v>
      </c>
      <c r="J30" s="14">
        <v>0</v>
      </c>
      <c r="K30" s="14">
        <v>0</v>
      </c>
      <c r="L30" s="14">
        <v>1</v>
      </c>
      <c r="M30" s="14">
        <v>0</v>
      </c>
      <c r="N30" s="14">
        <v>14</v>
      </c>
      <c r="O30" s="28">
        <v>0</v>
      </c>
      <c r="P30" s="28">
        <v>2</v>
      </c>
      <c r="Q30" s="28">
        <v>0</v>
      </c>
      <c r="R30" s="28">
        <v>0</v>
      </c>
      <c r="S30" s="14">
        <v>4</v>
      </c>
      <c r="T30" s="13"/>
      <c r="U30" s="27">
        <f t="shared" si="0"/>
        <v>14</v>
      </c>
      <c r="V30" s="14">
        <v>9</v>
      </c>
      <c r="W30" s="14">
        <v>3</v>
      </c>
      <c r="X30" s="14">
        <v>0</v>
      </c>
      <c r="Y30" s="14">
        <v>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f t="shared" si="1"/>
        <v>41</v>
      </c>
      <c r="AF30" s="14">
        <v>26</v>
      </c>
      <c r="AG30" s="28">
        <v>15</v>
      </c>
      <c r="AH30" s="41"/>
      <c r="AI30" s="37"/>
      <c r="AJ30" s="73" t="s">
        <v>8</v>
      </c>
      <c r="AK30" s="73"/>
      <c r="AM30" s="30">
        <f t="shared" si="2"/>
        <v>0</v>
      </c>
    </row>
    <row r="31" spans="2:39" ht="15" customHeight="1">
      <c r="B31" s="63"/>
      <c r="C31" s="60"/>
      <c r="D31" s="76" t="s">
        <v>9</v>
      </c>
      <c r="E31" s="76"/>
      <c r="F31" s="38"/>
      <c r="G31" s="14">
        <v>0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28">
        <v>0</v>
      </c>
      <c r="P31" s="28">
        <v>0</v>
      </c>
      <c r="Q31" s="28">
        <v>0</v>
      </c>
      <c r="R31" s="28">
        <v>0</v>
      </c>
      <c r="S31" s="14">
        <v>0</v>
      </c>
      <c r="T31" s="13"/>
      <c r="U31" s="27">
        <f t="shared" si="0"/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f t="shared" si="1"/>
        <v>5</v>
      </c>
      <c r="AF31" s="14">
        <v>5</v>
      </c>
      <c r="AG31" s="28">
        <v>0</v>
      </c>
      <c r="AH31" s="41"/>
      <c r="AI31" s="37"/>
      <c r="AJ31" s="73" t="s">
        <v>9</v>
      </c>
      <c r="AK31" s="73"/>
      <c r="AM31" s="30">
        <f t="shared" si="2"/>
        <v>0</v>
      </c>
    </row>
    <row r="32" spans="2:39" s="33" customFormat="1" ht="15" customHeight="1">
      <c r="B32" s="62"/>
      <c r="C32" s="114" t="s">
        <v>10</v>
      </c>
      <c r="D32" s="114"/>
      <c r="E32" s="114"/>
      <c r="F32" s="25"/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58">
        <v>0</v>
      </c>
      <c r="P32" s="58">
        <v>0</v>
      </c>
      <c r="Q32" s="58">
        <v>0</v>
      </c>
      <c r="R32" s="58">
        <v>0</v>
      </c>
      <c r="S32" s="39">
        <v>0</v>
      </c>
      <c r="T32" s="15"/>
      <c r="U32" s="57">
        <f t="shared" si="0"/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f t="shared" si="1"/>
        <v>0</v>
      </c>
      <c r="AF32" s="39">
        <v>0</v>
      </c>
      <c r="AG32" s="58">
        <v>0</v>
      </c>
      <c r="AH32" s="35"/>
      <c r="AI32" s="74" t="s">
        <v>10</v>
      </c>
      <c r="AJ32" s="74"/>
      <c r="AK32" s="74"/>
      <c r="AM32" s="30">
        <f t="shared" si="2"/>
        <v>0</v>
      </c>
    </row>
    <row r="33" spans="2:39" s="33" customFormat="1" ht="15" customHeight="1">
      <c r="B33" s="62"/>
      <c r="C33" s="114" t="s">
        <v>16</v>
      </c>
      <c r="D33" s="114"/>
      <c r="E33" s="114"/>
      <c r="F33" s="25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58">
        <v>0</v>
      </c>
      <c r="P33" s="58">
        <v>0</v>
      </c>
      <c r="Q33" s="58">
        <v>0</v>
      </c>
      <c r="R33" s="58">
        <v>0</v>
      </c>
      <c r="S33" s="39">
        <v>0</v>
      </c>
      <c r="T33" s="15"/>
      <c r="U33" s="57">
        <f t="shared" si="0"/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f t="shared" si="1"/>
        <v>0</v>
      </c>
      <c r="AF33" s="39">
        <v>0</v>
      </c>
      <c r="AG33" s="58">
        <v>0</v>
      </c>
      <c r="AH33" s="35"/>
      <c r="AI33" s="74" t="s">
        <v>16</v>
      </c>
      <c r="AJ33" s="74"/>
      <c r="AK33" s="74"/>
      <c r="AM33" s="30">
        <f t="shared" si="2"/>
        <v>0</v>
      </c>
    </row>
    <row r="34" spans="2:39" s="33" customFormat="1" ht="15" customHeight="1">
      <c r="B34" s="62"/>
      <c r="C34" s="114" t="s">
        <v>17</v>
      </c>
      <c r="D34" s="114"/>
      <c r="E34" s="114"/>
      <c r="F34" s="25"/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58">
        <v>0</v>
      </c>
      <c r="P34" s="58">
        <v>0</v>
      </c>
      <c r="Q34" s="58">
        <v>0</v>
      </c>
      <c r="R34" s="58">
        <v>0</v>
      </c>
      <c r="S34" s="39">
        <v>0</v>
      </c>
      <c r="T34" s="15"/>
      <c r="U34" s="57">
        <f t="shared" si="0"/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f t="shared" si="1"/>
        <v>1</v>
      </c>
      <c r="AF34" s="39">
        <v>1</v>
      </c>
      <c r="AG34" s="58">
        <v>0</v>
      </c>
      <c r="AH34" s="35"/>
      <c r="AI34" s="74" t="s">
        <v>17</v>
      </c>
      <c r="AJ34" s="74"/>
      <c r="AK34" s="74"/>
      <c r="AM34" s="30">
        <f t="shared" si="2"/>
        <v>0</v>
      </c>
    </row>
    <row r="35" spans="2:39" s="33" customFormat="1" ht="15" customHeight="1">
      <c r="B35" s="62"/>
      <c r="C35" s="114" t="s">
        <v>88</v>
      </c>
      <c r="D35" s="114"/>
      <c r="E35" s="114"/>
      <c r="F35" s="25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58">
        <v>0</v>
      </c>
      <c r="P35" s="58">
        <v>0</v>
      </c>
      <c r="Q35" s="58">
        <v>0</v>
      </c>
      <c r="R35" s="58">
        <v>0</v>
      </c>
      <c r="S35" s="39">
        <v>0</v>
      </c>
      <c r="T35" s="15"/>
      <c r="U35" s="57">
        <f t="shared" si="0"/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f t="shared" si="1"/>
        <v>0</v>
      </c>
      <c r="AF35" s="39">
        <v>0</v>
      </c>
      <c r="AG35" s="58">
        <v>0</v>
      </c>
      <c r="AH35" s="35"/>
      <c r="AI35" s="74" t="s">
        <v>87</v>
      </c>
      <c r="AJ35" s="74"/>
      <c r="AK35" s="74"/>
      <c r="AM35" s="30">
        <f t="shared" si="2"/>
        <v>0</v>
      </c>
    </row>
    <row r="36" spans="2:39" s="33" customFormat="1" ht="15" customHeight="1">
      <c r="B36" s="62"/>
      <c r="C36" s="114" t="s">
        <v>11</v>
      </c>
      <c r="D36" s="114"/>
      <c r="E36" s="114"/>
      <c r="F36" s="25"/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58">
        <v>0</v>
      </c>
      <c r="P36" s="58">
        <v>0</v>
      </c>
      <c r="Q36" s="58">
        <v>0</v>
      </c>
      <c r="R36" s="58">
        <v>0</v>
      </c>
      <c r="S36" s="39">
        <v>0</v>
      </c>
      <c r="T36" s="15"/>
      <c r="U36" s="57">
        <f t="shared" si="0"/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f t="shared" si="1"/>
        <v>3</v>
      </c>
      <c r="AF36" s="39">
        <v>2</v>
      </c>
      <c r="AG36" s="58">
        <v>1</v>
      </c>
      <c r="AH36" s="35"/>
      <c r="AI36" s="74" t="s">
        <v>11</v>
      </c>
      <c r="AJ36" s="74"/>
      <c r="AK36" s="74"/>
      <c r="AM36" s="30">
        <f t="shared" si="2"/>
        <v>0</v>
      </c>
    </row>
    <row r="37" spans="2:39" s="33" customFormat="1" ht="15" customHeight="1">
      <c r="B37" s="62"/>
      <c r="C37" s="114" t="s">
        <v>12</v>
      </c>
      <c r="D37" s="114"/>
      <c r="E37" s="114"/>
      <c r="F37" s="25"/>
      <c r="G37" s="39">
        <f aca="true" t="shared" si="3" ref="G37:R37">G38+G41</f>
        <v>0</v>
      </c>
      <c r="H37" s="39">
        <f t="shared" si="3"/>
        <v>13</v>
      </c>
      <c r="I37" s="39">
        <f t="shared" si="3"/>
        <v>26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39">
        <f t="shared" si="3"/>
        <v>0</v>
      </c>
      <c r="N37" s="39">
        <f t="shared" si="3"/>
        <v>14</v>
      </c>
      <c r="O37" s="58">
        <f t="shared" si="3"/>
        <v>0</v>
      </c>
      <c r="P37" s="58">
        <f t="shared" si="3"/>
        <v>0</v>
      </c>
      <c r="Q37" s="58">
        <f t="shared" si="3"/>
        <v>0</v>
      </c>
      <c r="R37" s="58">
        <f t="shared" si="3"/>
        <v>0</v>
      </c>
      <c r="S37" s="39">
        <v>15</v>
      </c>
      <c r="T37" s="16"/>
      <c r="U37" s="57">
        <f t="shared" si="0"/>
        <v>6</v>
      </c>
      <c r="V37" s="39">
        <f aca="true" t="shared" si="4" ref="V37:AD37">V38+V41</f>
        <v>0</v>
      </c>
      <c r="W37" s="39">
        <f t="shared" si="4"/>
        <v>2</v>
      </c>
      <c r="X37" s="39">
        <f t="shared" si="4"/>
        <v>0</v>
      </c>
      <c r="Y37" s="39">
        <f t="shared" si="4"/>
        <v>0</v>
      </c>
      <c r="Z37" s="39">
        <f t="shared" si="4"/>
        <v>3</v>
      </c>
      <c r="AA37" s="39">
        <f t="shared" si="4"/>
        <v>0</v>
      </c>
      <c r="AB37" s="39">
        <f t="shared" si="4"/>
        <v>0</v>
      </c>
      <c r="AC37" s="39">
        <f t="shared" si="4"/>
        <v>1</v>
      </c>
      <c r="AD37" s="39">
        <f t="shared" si="4"/>
        <v>0</v>
      </c>
      <c r="AE37" s="39">
        <f t="shared" si="1"/>
        <v>583</v>
      </c>
      <c r="AF37" s="39">
        <v>575</v>
      </c>
      <c r="AG37" s="58">
        <v>8</v>
      </c>
      <c r="AH37" s="35"/>
      <c r="AI37" s="74" t="s">
        <v>12</v>
      </c>
      <c r="AJ37" s="74"/>
      <c r="AK37" s="74"/>
      <c r="AM37" s="30">
        <f t="shared" si="2"/>
        <v>0</v>
      </c>
    </row>
    <row r="38" spans="2:39" ht="15" customHeight="1">
      <c r="B38" s="63"/>
      <c r="C38" s="60"/>
      <c r="D38" s="76" t="s">
        <v>13</v>
      </c>
      <c r="E38" s="76"/>
      <c r="F38" s="38"/>
      <c r="G38" s="14">
        <v>0</v>
      </c>
      <c r="H38" s="14">
        <v>1</v>
      </c>
      <c r="I38" s="14">
        <v>21</v>
      </c>
      <c r="J38" s="14">
        <v>0</v>
      </c>
      <c r="K38" s="14">
        <v>0</v>
      </c>
      <c r="L38" s="14">
        <v>0</v>
      </c>
      <c r="M38" s="14">
        <v>0</v>
      </c>
      <c r="N38" s="14">
        <v>14</v>
      </c>
      <c r="O38" s="28">
        <v>0</v>
      </c>
      <c r="P38" s="28">
        <v>0</v>
      </c>
      <c r="Q38" s="28">
        <v>0</v>
      </c>
      <c r="R38" s="28">
        <v>0</v>
      </c>
      <c r="S38" s="14">
        <v>9</v>
      </c>
      <c r="T38" s="64"/>
      <c r="U38" s="27">
        <f t="shared" si="0"/>
        <v>4</v>
      </c>
      <c r="V38" s="14">
        <v>0</v>
      </c>
      <c r="W38" s="14">
        <v>2</v>
      </c>
      <c r="X38" s="14">
        <v>0</v>
      </c>
      <c r="Y38" s="14">
        <v>0</v>
      </c>
      <c r="Z38" s="14">
        <v>2</v>
      </c>
      <c r="AA38" s="14">
        <v>0</v>
      </c>
      <c r="AB38" s="14">
        <v>0</v>
      </c>
      <c r="AC38" s="14">
        <v>0</v>
      </c>
      <c r="AD38" s="14">
        <v>0</v>
      </c>
      <c r="AE38" s="14">
        <f t="shared" si="1"/>
        <v>280</v>
      </c>
      <c r="AF38" s="14">
        <v>278</v>
      </c>
      <c r="AG38" s="28">
        <v>2</v>
      </c>
      <c r="AH38" s="41"/>
      <c r="AI38" s="37"/>
      <c r="AJ38" s="73" t="s">
        <v>13</v>
      </c>
      <c r="AK38" s="73"/>
      <c r="AM38" s="30">
        <f t="shared" si="2"/>
        <v>0</v>
      </c>
    </row>
    <row r="39" spans="2:39" ht="15" customHeight="1">
      <c r="B39" s="63"/>
      <c r="C39" s="60"/>
      <c r="D39" s="60"/>
      <c r="E39" s="60" t="s">
        <v>14</v>
      </c>
      <c r="F39" s="38"/>
      <c r="G39" s="14">
        <v>0</v>
      </c>
      <c r="H39" s="14">
        <v>0</v>
      </c>
      <c r="I39" s="14">
        <v>21</v>
      </c>
      <c r="J39" s="14">
        <v>0</v>
      </c>
      <c r="K39" s="14">
        <v>0</v>
      </c>
      <c r="L39" s="14">
        <v>0</v>
      </c>
      <c r="M39" s="14">
        <v>0</v>
      </c>
      <c r="N39" s="14">
        <v>14</v>
      </c>
      <c r="O39" s="28">
        <v>0</v>
      </c>
      <c r="P39" s="28">
        <v>0</v>
      </c>
      <c r="Q39" s="28">
        <v>0</v>
      </c>
      <c r="R39" s="28">
        <v>0</v>
      </c>
      <c r="S39" s="14">
        <v>9</v>
      </c>
      <c r="T39" s="13"/>
      <c r="U39" s="27">
        <f t="shared" si="0"/>
        <v>4</v>
      </c>
      <c r="V39" s="14">
        <v>0</v>
      </c>
      <c r="W39" s="14">
        <v>2</v>
      </c>
      <c r="X39" s="14">
        <v>0</v>
      </c>
      <c r="Y39" s="14">
        <v>0</v>
      </c>
      <c r="Z39" s="14">
        <v>2</v>
      </c>
      <c r="AA39" s="14">
        <v>0</v>
      </c>
      <c r="AB39" s="14">
        <v>0</v>
      </c>
      <c r="AC39" s="14">
        <v>0</v>
      </c>
      <c r="AD39" s="14">
        <v>0</v>
      </c>
      <c r="AE39" s="14">
        <f t="shared" si="1"/>
        <v>271</v>
      </c>
      <c r="AF39" s="14">
        <v>269</v>
      </c>
      <c r="AG39" s="28">
        <v>2</v>
      </c>
      <c r="AH39" s="41"/>
      <c r="AI39" s="37"/>
      <c r="AJ39" s="37"/>
      <c r="AK39" s="37" t="s">
        <v>14</v>
      </c>
      <c r="AM39" s="30">
        <f t="shared" si="2"/>
        <v>0</v>
      </c>
    </row>
    <row r="40" spans="2:39" ht="15" customHeight="1">
      <c r="B40" s="63"/>
      <c r="C40" s="60"/>
      <c r="D40" s="60"/>
      <c r="E40" s="60" t="s">
        <v>61</v>
      </c>
      <c r="F40" s="38"/>
      <c r="G40" s="14">
        <v>0</v>
      </c>
      <c r="H40" s="14">
        <v>1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28">
        <v>0</v>
      </c>
      <c r="P40" s="28">
        <v>0</v>
      </c>
      <c r="Q40" s="28">
        <v>0</v>
      </c>
      <c r="R40" s="28">
        <v>0</v>
      </c>
      <c r="S40" s="14">
        <v>0</v>
      </c>
      <c r="T40" s="13"/>
      <c r="U40" s="27">
        <f t="shared" si="0"/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f t="shared" si="1"/>
        <v>9</v>
      </c>
      <c r="AF40" s="14">
        <v>9</v>
      </c>
      <c r="AG40" s="28">
        <v>0</v>
      </c>
      <c r="AH40" s="41"/>
      <c r="AI40" s="37"/>
      <c r="AJ40" s="37"/>
      <c r="AK40" s="37" t="s">
        <v>61</v>
      </c>
      <c r="AM40" s="30">
        <f t="shared" si="2"/>
        <v>0</v>
      </c>
    </row>
    <row r="41" spans="2:39" ht="15" customHeight="1">
      <c r="B41" s="63"/>
      <c r="C41" s="60"/>
      <c r="D41" s="76" t="s">
        <v>15</v>
      </c>
      <c r="E41" s="76"/>
      <c r="F41" s="38"/>
      <c r="G41" s="65">
        <v>0</v>
      </c>
      <c r="H41" s="65">
        <v>12</v>
      </c>
      <c r="I41" s="65">
        <v>5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6">
        <v>0</v>
      </c>
      <c r="P41" s="66">
        <v>0</v>
      </c>
      <c r="Q41" s="66">
        <v>0</v>
      </c>
      <c r="R41" s="66">
        <v>0</v>
      </c>
      <c r="S41" s="65">
        <v>6</v>
      </c>
      <c r="T41" s="67"/>
      <c r="U41" s="68">
        <f t="shared" si="0"/>
        <v>2</v>
      </c>
      <c r="V41" s="65">
        <v>0</v>
      </c>
      <c r="W41" s="65">
        <v>0</v>
      </c>
      <c r="X41" s="65">
        <v>0</v>
      </c>
      <c r="Y41" s="65">
        <v>0</v>
      </c>
      <c r="Z41" s="65">
        <v>1</v>
      </c>
      <c r="AA41" s="65">
        <v>0</v>
      </c>
      <c r="AB41" s="65">
        <v>0</v>
      </c>
      <c r="AC41" s="65">
        <v>1</v>
      </c>
      <c r="AD41" s="65">
        <v>0</v>
      </c>
      <c r="AE41" s="65">
        <f t="shared" si="1"/>
        <v>303</v>
      </c>
      <c r="AF41" s="65">
        <v>297</v>
      </c>
      <c r="AG41" s="66">
        <v>6</v>
      </c>
      <c r="AH41" s="41"/>
      <c r="AI41" s="37"/>
      <c r="AJ41" s="73" t="s">
        <v>15</v>
      </c>
      <c r="AK41" s="73"/>
      <c r="AM41" s="30">
        <f t="shared" si="2"/>
        <v>0</v>
      </c>
    </row>
    <row r="42" spans="2:39" s="33" customFormat="1" ht="15" customHeight="1">
      <c r="B42" s="62"/>
      <c r="C42" s="114" t="s">
        <v>85</v>
      </c>
      <c r="D42" s="114"/>
      <c r="E42" s="114"/>
      <c r="F42" s="25"/>
      <c r="G42" s="39">
        <v>0</v>
      </c>
      <c r="H42" s="39">
        <v>12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58">
        <v>0</v>
      </c>
      <c r="P42" s="58">
        <v>0</v>
      </c>
      <c r="Q42" s="58">
        <v>0</v>
      </c>
      <c r="R42" s="58">
        <v>0</v>
      </c>
      <c r="S42" s="39">
        <v>0</v>
      </c>
      <c r="T42" s="16"/>
      <c r="U42" s="57">
        <f t="shared" si="0"/>
        <v>19</v>
      </c>
      <c r="V42" s="39">
        <v>8</v>
      </c>
      <c r="W42" s="39">
        <v>1</v>
      </c>
      <c r="X42" s="39">
        <v>10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f t="shared" si="1"/>
        <v>48</v>
      </c>
      <c r="AF42" s="39">
        <v>31</v>
      </c>
      <c r="AG42" s="58">
        <v>17</v>
      </c>
      <c r="AH42" s="35"/>
      <c r="AI42" s="74" t="s">
        <v>85</v>
      </c>
      <c r="AJ42" s="74"/>
      <c r="AK42" s="74"/>
      <c r="AM42" s="30">
        <f t="shared" si="2"/>
        <v>0</v>
      </c>
    </row>
    <row r="43" spans="2:39" ht="15" customHeight="1">
      <c r="B43" s="63"/>
      <c r="C43" s="60"/>
      <c r="D43" s="76" t="s">
        <v>63</v>
      </c>
      <c r="E43" s="76"/>
      <c r="F43" s="38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28">
        <v>0</v>
      </c>
      <c r="P43" s="28">
        <v>0</v>
      </c>
      <c r="Q43" s="28">
        <v>0</v>
      </c>
      <c r="R43" s="28">
        <v>0</v>
      </c>
      <c r="S43" s="14">
        <v>0</v>
      </c>
      <c r="T43" s="13"/>
      <c r="U43" s="27">
        <f t="shared" si="0"/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f t="shared" si="1"/>
        <v>0</v>
      </c>
      <c r="AF43" s="14">
        <v>0</v>
      </c>
      <c r="AG43" s="28">
        <v>0</v>
      </c>
      <c r="AH43" s="41"/>
      <c r="AI43" s="37"/>
      <c r="AJ43" s="73" t="s">
        <v>63</v>
      </c>
      <c r="AK43" s="73"/>
      <c r="AM43" s="30">
        <f t="shared" si="2"/>
        <v>0</v>
      </c>
    </row>
    <row r="44" spans="2:39" ht="15" customHeight="1">
      <c r="B44" s="63"/>
      <c r="C44" s="60"/>
      <c r="D44" s="76" t="s">
        <v>64</v>
      </c>
      <c r="E44" s="76"/>
      <c r="F44" s="38"/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28">
        <v>0</v>
      </c>
      <c r="P44" s="28">
        <v>0</v>
      </c>
      <c r="Q44" s="28">
        <v>0</v>
      </c>
      <c r="R44" s="28">
        <v>0</v>
      </c>
      <c r="S44" s="14">
        <v>0</v>
      </c>
      <c r="T44" s="13"/>
      <c r="U44" s="27">
        <f t="shared" si="0"/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f t="shared" si="1"/>
        <v>0</v>
      </c>
      <c r="AF44" s="14">
        <v>0</v>
      </c>
      <c r="AG44" s="28">
        <v>0</v>
      </c>
      <c r="AH44" s="41"/>
      <c r="AI44" s="37"/>
      <c r="AJ44" s="73" t="s">
        <v>64</v>
      </c>
      <c r="AK44" s="73"/>
      <c r="AM44" s="30">
        <f t="shared" si="2"/>
        <v>0</v>
      </c>
    </row>
    <row r="45" spans="2:39" ht="15" customHeight="1">
      <c r="B45" s="63"/>
      <c r="C45" s="60"/>
      <c r="D45" s="76" t="s">
        <v>65</v>
      </c>
      <c r="E45" s="76"/>
      <c r="F45" s="38"/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28">
        <v>0</v>
      </c>
      <c r="P45" s="28">
        <v>0</v>
      </c>
      <c r="Q45" s="28">
        <v>0</v>
      </c>
      <c r="R45" s="28">
        <v>0</v>
      </c>
      <c r="S45" s="14">
        <v>0</v>
      </c>
      <c r="T45" s="13"/>
      <c r="U45" s="27">
        <f t="shared" si="0"/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f t="shared" si="1"/>
        <v>2</v>
      </c>
      <c r="AF45" s="14">
        <v>2</v>
      </c>
      <c r="AG45" s="28">
        <v>0</v>
      </c>
      <c r="AH45" s="41"/>
      <c r="AI45" s="37"/>
      <c r="AJ45" s="73" t="s">
        <v>65</v>
      </c>
      <c r="AK45" s="73"/>
      <c r="AM45" s="30">
        <f t="shared" si="2"/>
        <v>0</v>
      </c>
    </row>
    <row r="46" spans="2:39" ht="15" customHeight="1" thickBot="1">
      <c r="B46" s="69"/>
      <c r="C46" s="70"/>
      <c r="D46" s="118" t="s">
        <v>62</v>
      </c>
      <c r="E46" s="118"/>
      <c r="F46" s="49"/>
      <c r="G46" s="17">
        <v>0</v>
      </c>
      <c r="H46" s="17">
        <v>11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53">
        <v>0</v>
      </c>
      <c r="P46" s="53">
        <v>0</v>
      </c>
      <c r="Q46" s="53">
        <v>0</v>
      </c>
      <c r="R46" s="53">
        <v>0</v>
      </c>
      <c r="S46" s="17">
        <v>0</v>
      </c>
      <c r="T46" s="13"/>
      <c r="U46" s="52">
        <f t="shared" si="0"/>
        <v>19</v>
      </c>
      <c r="V46" s="17">
        <v>8</v>
      </c>
      <c r="W46" s="17">
        <v>1</v>
      </c>
      <c r="X46" s="17">
        <v>10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f t="shared" si="1"/>
        <v>46</v>
      </c>
      <c r="AF46" s="17">
        <v>29</v>
      </c>
      <c r="AG46" s="53">
        <v>17</v>
      </c>
      <c r="AH46" s="54"/>
      <c r="AI46" s="48"/>
      <c r="AJ46" s="77" t="s">
        <v>62</v>
      </c>
      <c r="AK46" s="77"/>
      <c r="AM46" s="30">
        <f t="shared" si="2"/>
        <v>0</v>
      </c>
    </row>
    <row r="47" spans="2:37" ht="10.5">
      <c r="B47" s="19"/>
      <c r="C47" s="19"/>
      <c r="D47" s="19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9"/>
      <c r="AI47" s="19"/>
      <c r="AJ47" s="19"/>
      <c r="AK47" s="19"/>
    </row>
    <row r="48" spans="2:37" ht="10.5">
      <c r="B48" s="19"/>
      <c r="C48" s="19"/>
      <c r="D48" s="19"/>
      <c r="E48" s="55" t="s">
        <v>4</v>
      </c>
      <c r="F48" s="1"/>
      <c r="G48" s="56">
        <f aca="true" t="shared" si="5" ref="G48:S48">SUM(G8,G16,G19,G29,G32:G37,G42)-G7</f>
        <v>0</v>
      </c>
      <c r="H48" s="56">
        <f t="shared" si="5"/>
        <v>0</v>
      </c>
      <c r="I48" s="56">
        <f t="shared" si="5"/>
        <v>0</v>
      </c>
      <c r="J48" s="56">
        <f t="shared" si="5"/>
        <v>0</v>
      </c>
      <c r="K48" s="56">
        <f t="shared" si="5"/>
        <v>0</v>
      </c>
      <c r="L48" s="56">
        <f t="shared" si="5"/>
        <v>0</v>
      </c>
      <c r="M48" s="56">
        <f t="shared" si="5"/>
        <v>0</v>
      </c>
      <c r="N48" s="56">
        <f t="shared" si="5"/>
        <v>0</v>
      </c>
      <c r="O48" s="56">
        <f t="shared" si="5"/>
        <v>0</v>
      </c>
      <c r="P48" s="56">
        <f t="shared" si="5"/>
        <v>0</v>
      </c>
      <c r="Q48" s="56">
        <f t="shared" si="5"/>
        <v>0</v>
      </c>
      <c r="R48" s="56">
        <f t="shared" si="5"/>
        <v>0</v>
      </c>
      <c r="S48" s="56">
        <f t="shared" si="5"/>
        <v>0</v>
      </c>
      <c r="T48" s="1"/>
      <c r="U48" s="56">
        <f aca="true" t="shared" si="6" ref="U48:AG48">SUM(U8,U16,U19,U29,U32:U37,U42)-U7</f>
        <v>0</v>
      </c>
      <c r="V48" s="56">
        <f t="shared" si="6"/>
        <v>0</v>
      </c>
      <c r="W48" s="56">
        <f t="shared" si="6"/>
        <v>0</v>
      </c>
      <c r="X48" s="56">
        <f t="shared" si="6"/>
        <v>0</v>
      </c>
      <c r="Y48" s="56">
        <f t="shared" si="6"/>
        <v>0</v>
      </c>
      <c r="Z48" s="56">
        <f t="shared" si="6"/>
        <v>0</v>
      </c>
      <c r="AA48" s="56">
        <f t="shared" si="6"/>
        <v>0</v>
      </c>
      <c r="AB48" s="56">
        <f t="shared" si="6"/>
        <v>0</v>
      </c>
      <c r="AC48" s="56">
        <f t="shared" si="6"/>
        <v>0</v>
      </c>
      <c r="AD48" s="56">
        <f t="shared" si="6"/>
        <v>0</v>
      </c>
      <c r="AE48" s="56">
        <f t="shared" si="6"/>
        <v>0</v>
      </c>
      <c r="AF48" s="56">
        <f t="shared" si="6"/>
        <v>0</v>
      </c>
      <c r="AG48" s="56">
        <f t="shared" si="6"/>
        <v>0</v>
      </c>
      <c r="AH48" s="19"/>
      <c r="AI48" s="19"/>
      <c r="AJ48" s="19"/>
      <c r="AK48" s="19"/>
    </row>
    <row r="49" spans="2:37" ht="10.5">
      <c r="B49" s="19"/>
      <c r="C49" s="19"/>
      <c r="D49" s="19"/>
      <c r="E49" s="55" t="s">
        <v>92</v>
      </c>
      <c r="F49" s="1"/>
      <c r="G49" s="56">
        <f aca="true" t="shared" si="7" ref="G49:S49">SUM(G9,G12:G15)-G8</f>
        <v>0</v>
      </c>
      <c r="H49" s="56">
        <f t="shared" si="7"/>
        <v>0</v>
      </c>
      <c r="I49" s="56">
        <f t="shared" si="7"/>
        <v>0</v>
      </c>
      <c r="J49" s="56">
        <f t="shared" si="7"/>
        <v>0</v>
      </c>
      <c r="K49" s="56">
        <f t="shared" si="7"/>
        <v>0</v>
      </c>
      <c r="L49" s="56">
        <f t="shared" si="7"/>
        <v>0</v>
      </c>
      <c r="M49" s="56">
        <f t="shared" si="7"/>
        <v>0</v>
      </c>
      <c r="N49" s="56">
        <f t="shared" si="7"/>
        <v>0</v>
      </c>
      <c r="O49" s="56">
        <f t="shared" si="7"/>
        <v>0</v>
      </c>
      <c r="P49" s="56">
        <f t="shared" si="7"/>
        <v>0</v>
      </c>
      <c r="Q49" s="56">
        <f t="shared" si="7"/>
        <v>0</v>
      </c>
      <c r="R49" s="56">
        <f t="shared" si="7"/>
        <v>0</v>
      </c>
      <c r="S49" s="56">
        <f t="shared" si="7"/>
        <v>0</v>
      </c>
      <c r="T49" s="1"/>
      <c r="U49" s="56">
        <f aca="true" t="shared" si="8" ref="U49:AG49">SUM(U9,U12:U15)-U8</f>
        <v>0</v>
      </c>
      <c r="V49" s="56">
        <f t="shared" si="8"/>
        <v>0</v>
      </c>
      <c r="W49" s="56">
        <f t="shared" si="8"/>
        <v>0</v>
      </c>
      <c r="X49" s="56">
        <f t="shared" si="8"/>
        <v>0</v>
      </c>
      <c r="Y49" s="56">
        <f t="shared" si="8"/>
        <v>0</v>
      </c>
      <c r="Z49" s="56">
        <f t="shared" si="8"/>
        <v>0</v>
      </c>
      <c r="AA49" s="56">
        <f t="shared" si="8"/>
        <v>0</v>
      </c>
      <c r="AB49" s="56">
        <f t="shared" si="8"/>
        <v>0</v>
      </c>
      <c r="AC49" s="56">
        <f t="shared" si="8"/>
        <v>0</v>
      </c>
      <c r="AD49" s="56">
        <f t="shared" si="8"/>
        <v>0</v>
      </c>
      <c r="AE49" s="56">
        <f t="shared" si="8"/>
        <v>0</v>
      </c>
      <c r="AF49" s="56">
        <f t="shared" si="8"/>
        <v>0</v>
      </c>
      <c r="AG49" s="56">
        <f t="shared" si="8"/>
        <v>0</v>
      </c>
      <c r="AH49" s="19"/>
      <c r="AI49" s="19"/>
      <c r="AJ49" s="19"/>
      <c r="AK49" s="19"/>
    </row>
    <row r="50" spans="2:37" ht="10.5">
      <c r="B50" s="19"/>
      <c r="C50" s="19"/>
      <c r="D50" s="19"/>
      <c r="E50" s="55" t="s">
        <v>93</v>
      </c>
      <c r="F50" s="1"/>
      <c r="G50" s="56">
        <f aca="true" t="shared" si="9" ref="G50:S50">SUM(G10:G11)-G9</f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1"/>
      <c r="U50" s="56">
        <f aca="true" t="shared" si="10" ref="U50:AG50">SUM(U10:U11)-U9</f>
        <v>0</v>
      </c>
      <c r="V50" s="56">
        <f t="shared" si="10"/>
        <v>0</v>
      </c>
      <c r="W50" s="56">
        <f t="shared" si="10"/>
        <v>0</v>
      </c>
      <c r="X50" s="56">
        <f t="shared" si="10"/>
        <v>0</v>
      </c>
      <c r="Y50" s="56">
        <f t="shared" si="10"/>
        <v>0</v>
      </c>
      <c r="Z50" s="56">
        <f t="shared" si="10"/>
        <v>0</v>
      </c>
      <c r="AA50" s="56">
        <f t="shared" si="10"/>
        <v>0</v>
      </c>
      <c r="AB50" s="56">
        <f t="shared" si="10"/>
        <v>0</v>
      </c>
      <c r="AC50" s="56">
        <f t="shared" si="10"/>
        <v>0</v>
      </c>
      <c r="AD50" s="56">
        <f t="shared" si="10"/>
        <v>0</v>
      </c>
      <c r="AE50" s="56">
        <f t="shared" si="10"/>
        <v>0</v>
      </c>
      <c r="AF50" s="56">
        <f t="shared" si="10"/>
        <v>0</v>
      </c>
      <c r="AG50" s="56">
        <f t="shared" si="10"/>
        <v>0</v>
      </c>
      <c r="AH50" s="19"/>
      <c r="AI50" s="19"/>
      <c r="AJ50" s="19"/>
      <c r="AK50" s="19"/>
    </row>
    <row r="51" spans="2:37" ht="10.5">
      <c r="B51" s="19"/>
      <c r="C51" s="19"/>
      <c r="D51" s="19"/>
      <c r="E51" s="55" t="s">
        <v>94</v>
      </c>
      <c r="F51" s="1"/>
      <c r="G51" s="56">
        <f aca="true" t="shared" si="11" ref="G51:S51">SUM(G20:G23,G27:G28)-G19</f>
        <v>0</v>
      </c>
      <c r="H51" s="56">
        <f t="shared" si="11"/>
        <v>0</v>
      </c>
      <c r="I51" s="56">
        <f t="shared" si="11"/>
        <v>0</v>
      </c>
      <c r="J51" s="56">
        <f t="shared" si="11"/>
        <v>0</v>
      </c>
      <c r="K51" s="56">
        <f t="shared" si="11"/>
        <v>0</v>
      </c>
      <c r="L51" s="56">
        <f t="shared" si="11"/>
        <v>0</v>
      </c>
      <c r="M51" s="56">
        <f t="shared" si="11"/>
        <v>0</v>
      </c>
      <c r="N51" s="56">
        <f t="shared" si="11"/>
        <v>0</v>
      </c>
      <c r="O51" s="56">
        <f t="shared" si="11"/>
        <v>0</v>
      </c>
      <c r="P51" s="56">
        <f t="shared" si="11"/>
        <v>0</v>
      </c>
      <c r="Q51" s="56">
        <f t="shared" si="11"/>
        <v>0</v>
      </c>
      <c r="R51" s="56">
        <f t="shared" si="11"/>
        <v>0</v>
      </c>
      <c r="S51" s="56">
        <f t="shared" si="11"/>
        <v>0</v>
      </c>
      <c r="T51" s="1"/>
      <c r="U51" s="56">
        <f aca="true" t="shared" si="12" ref="U51:AG51">SUM(U20:U23,U27:U28)-U19</f>
        <v>0</v>
      </c>
      <c r="V51" s="56">
        <f t="shared" si="12"/>
        <v>0</v>
      </c>
      <c r="W51" s="56">
        <f t="shared" si="12"/>
        <v>0</v>
      </c>
      <c r="X51" s="56">
        <f t="shared" si="12"/>
        <v>0</v>
      </c>
      <c r="Y51" s="56">
        <f t="shared" si="12"/>
        <v>0</v>
      </c>
      <c r="Z51" s="56">
        <f t="shared" si="12"/>
        <v>0</v>
      </c>
      <c r="AA51" s="56">
        <f t="shared" si="12"/>
        <v>0</v>
      </c>
      <c r="AB51" s="56">
        <f t="shared" si="12"/>
        <v>0</v>
      </c>
      <c r="AC51" s="56">
        <f t="shared" si="12"/>
        <v>0</v>
      </c>
      <c r="AD51" s="56">
        <f t="shared" si="12"/>
        <v>0</v>
      </c>
      <c r="AE51" s="56">
        <f t="shared" si="12"/>
        <v>0</v>
      </c>
      <c r="AF51" s="56">
        <f t="shared" si="12"/>
        <v>0</v>
      </c>
      <c r="AG51" s="56">
        <f t="shared" si="12"/>
        <v>0</v>
      </c>
      <c r="AH51" s="19"/>
      <c r="AI51" s="19"/>
      <c r="AJ51" s="19"/>
      <c r="AK51" s="19"/>
    </row>
    <row r="52" spans="2:37" ht="10.5">
      <c r="B52" s="19"/>
      <c r="C52" s="19"/>
      <c r="D52" s="19"/>
      <c r="E52" s="55" t="s">
        <v>95</v>
      </c>
      <c r="F52" s="1"/>
      <c r="G52" s="56">
        <f aca="true" t="shared" si="13" ref="G52:S52">SUM(G24:G26)-G23</f>
        <v>0</v>
      </c>
      <c r="H52" s="56">
        <f t="shared" si="13"/>
        <v>0</v>
      </c>
      <c r="I52" s="56">
        <f t="shared" si="13"/>
        <v>0</v>
      </c>
      <c r="J52" s="56">
        <f t="shared" si="13"/>
        <v>0</v>
      </c>
      <c r="K52" s="56">
        <f t="shared" si="13"/>
        <v>0</v>
      </c>
      <c r="L52" s="56">
        <f t="shared" si="13"/>
        <v>0</v>
      </c>
      <c r="M52" s="56">
        <f t="shared" si="13"/>
        <v>0</v>
      </c>
      <c r="N52" s="56">
        <f t="shared" si="13"/>
        <v>0</v>
      </c>
      <c r="O52" s="56">
        <f t="shared" si="13"/>
        <v>0</v>
      </c>
      <c r="P52" s="56">
        <f t="shared" si="13"/>
        <v>0</v>
      </c>
      <c r="Q52" s="56">
        <f t="shared" si="13"/>
        <v>0</v>
      </c>
      <c r="R52" s="56">
        <f t="shared" si="13"/>
        <v>0</v>
      </c>
      <c r="S52" s="56">
        <f t="shared" si="13"/>
        <v>0</v>
      </c>
      <c r="T52" s="1"/>
      <c r="U52" s="56">
        <f aca="true" t="shared" si="14" ref="U52:AG52">SUM(U24:U26)-U23</f>
        <v>0</v>
      </c>
      <c r="V52" s="56">
        <f t="shared" si="14"/>
        <v>0</v>
      </c>
      <c r="W52" s="56">
        <f t="shared" si="14"/>
        <v>0</v>
      </c>
      <c r="X52" s="56">
        <f t="shared" si="14"/>
        <v>0</v>
      </c>
      <c r="Y52" s="56">
        <f t="shared" si="14"/>
        <v>0</v>
      </c>
      <c r="Z52" s="56">
        <f t="shared" si="14"/>
        <v>0</v>
      </c>
      <c r="AA52" s="56">
        <f t="shared" si="14"/>
        <v>0</v>
      </c>
      <c r="AB52" s="56">
        <f t="shared" si="14"/>
        <v>0</v>
      </c>
      <c r="AC52" s="56">
        <f t="shared" si="14"/>
        <v>0</v>
      </c>
      <c r="AD52" s="56">
        <f t="shared" si="14"/>
        <v>0</v>
      </c>
      <c r="AE52" s="56">
        <f t="shared" si="14"/>
        <v>0</v>
      </c>
      <c r="AF52" s="56">
        <f t="shared" si="14"/>
        <v>0</v>
      </c>
      <c r="AG52" s="56">
        <f t="shared" si="14"/>
        <v>0</v>
      </c>
      <c r="AH52" s="19"/>
      <c r="AI52" s="19"/>
      <c r="AJ52" s="19"/>
      <c r="AK52" s="19"/>
    </row>
    <row r="53" spans="2:37" ht="10.5">
      <c r="B53" s="19"/>
      <c r="C53" s="19"/>
      <c r="D53" s="19"/>
      <c r="E53" s="55" t="s">
        <v>96</v>
      </c>
      <c r="F53" s="1"/>
      <c r="G53" s="56">
        <f aca="true" t="shared" si="15" ref="G53:S53">SUM(G30:G31)-G29</f>
        <v>0</v>
      </c>
      <c r="H53" s="56">
        <f t="shared" si="15"/>
        <v>0</v>
      </c>
      <c r="I53" s="56">
        <f t="shared" si="15"/>
        <v>0</v>
      </c>
      <c r="J53" s="56">
        <f t="shared" si="15"/>
        <v>0</v>
      </c>
      <c r="K53" s="56">
        <f t="shared" si="15"/>
        <v>0</v>
      </c>
      <c r="L53" s="56">
        <f t="shared" si="15"/>
        <v>0</v>
      </c>
      <c r="M53" s="56">
        <f t="shared" si="15"/>
        <v>0</v>
      </c>
      <c r="N53" s="56">
        <f t="shared" si="15"/>
        <v>0</v>
      </c>
      <c r="O53" s="56">
        <f t="shared" si="15"/>
        <v>0</v>
      </c>
      <c r="P53" s="56">
        <f t="shared" si="15"/>
        <v>0</v>
      </c>
      <c r="Q53" s="56">
        <f t="shared" si="15"/>
        <v>0</v>
      </c>
      <c r="R53" s="56">
        <f t="shared" si="15"/>
        <v>0</v>
      </c>
      <c r="S53" s="56">
        <f t="shared" si="15"/>
        <v>0</v>
      </c>
      <c r="T53" s="1"/>
      <c r="U53" s="56">
        <f aca="true" t="shared" si="16" ref="U53:AG53">SUM(U30:U31)-U29</f>
        <v>0</v>
      </c>
      <c r="V53" s="56">
        <f t="shared" si="16"/>
        <v>0</v>
      </c>
      <c r="W53" s="56">
        <f t="shared" si="16"/>
        <v>0</v>
      </c>
      <c r="X53" s="56">
        <f t="shared" si="16"/>
        <v>0</v>
      </c>
      <c r="Y53" s="56">
        <f t="shared" si="16"/>
        <v>0</v>
      </c>
      <c r="Z53" s="56">
        <f t="shared" si="16"/>
        <v>0</v>
      </c>
      <c r="AA53" s="56">
        <f t="shared" si="16"/>
        <v>0</v>
      </c>
      <c r="AB53" s="56">
        <f t="shared" si="16"/>
        <v>0</v>
      </c>
      <c r="AC53" s="56">
        <f t="shared" si="16"/>
        <v>0</v>
      </c>
      <c r="AD53" s="56">
        <f t="shared" si="16"/>
        <v>0</v>
      </c>
      <c r="AE53" s="56">
        <f t="shared" si="16"/>
        <v>0</v>
      </c>
      <c r="AF53" s="56">
        <f t="shared" si="16"/>
        <v>0</v>
      </c>
      <c r="AG53" s="56">
        <f t="shared" si="16"/>
        <v>0</v>
      </c>
      <c r="AH53" s="19"/>
      <c r="AI53" s="19"/>
      <c r="AJ53" s="19"/>
      <c r="AK53" s="19"/>
    </row>
    <row r="54" spans="2:37" ht="10.5">
      <c r="B54" s="19"/>
      <c r="C54" s="19"/>
      <c r="D54" s="19"/>
      <c r="E54" s="55" t="s">
        <v>97</v>
      </c>
      <c r="F54" s="1"/>
      <c r="G54" s="56">
        <f>SUM(G38,G41)-G37</f>
        <v>0</v>
      </c>
      <c r="H54" s="56">
        <f aca="true" t="shared" si="17" ref="H54:S54">SUM(H38,H41)-H37</f>
        <v>0</v>
      </c>
      <c r="I54" s="56">
        <f t="shared" si="17"/>
        <v>0</v>
      </c>
      <c r="J54" s="56">
        <f t="shared" si="17"/>
        <v>0</v>
      </c>
      <c r="K54" s="56">
        <f t="shared" si="17"/>
        <v>0</v>
      </c>
      <c r="L54" s="56">
        <f t="shared" si="17"/>
        <v>0</v>
      </c>
      <c r="M54" s="56">
        <f t="shared" si="17"/>
        <v>0</v>
      </c>
      <c r="N54" s="56">
        <f t="shared" si="17"/>
        <v>0</v>
      </c>
      <c r="O54" s="56">
        <f t="shared" si="17"/>
        <v>0</v>
      </c>
      <c r="P54" s="56">
        <f>SUM(P38,P41)-P37</f>
        <v>0</v>
      </c>
      <c r="Q54" s="56">
        <f t="shared" si="17"/>
        <v>0</v>
      </c>
      <c r="R54" s="56">
        <f t="shared" si="17"/>
        <v>0</v>
      </c>
      <c r="S54" s="56">
        <f t="shared" si="17"/>
        <v>0</v>
      </c>
      <c r="T54" s="1"/>
      <c r="U54" s="56">
        <f aca="true" t="shared" si="18" ref="U54:AG54">SUM(U38,U41)-U37</f>
        <v>0</v>
      </c>
      <c r="V54" s="56">
        <f t="shared" si="18"/>
        <v>0</v>
      </c>
      <c r="W54" s="56">
        <f t="shared" si="18"/>
        <v>0</v>
      </c>
      <c r="X54" s="56">
        <f t="shared" si="18"/>
        <v>0</v>
      </c>
      <c r="Y54" s="56">
        <f t="shared" si="18"/>
        <v>0</v>
      </c>
      <c r="Z54" s="56">
        <f t="shared" si="18"/>
        <v>0</v>
      </c>
      <c r="AA54" s="56">
        <f t="shared" si="18"/>
        <v>0</v>
      </c>
      <c r="AB54" s="56">
        <f t="shared" si="18"/>
        <v>0</v>
      </c>
      <c r="AC54" s="56">
        <f t="shared" si="18"/>
        <v>0</v>
      </c>
      <c r="AD54" s="56">
        <f t="shared" si="18"/>
        <v>0</v>
      </c>
      <c r="AE54" s="56">
        <f t="shared" si="18"/>
        <v>0</v>
      </c>
      <c r="AF54" s="56">
        <f t="shared" si="18"/>
        <v>0</v>
      </c>
      <c r="AG54" s="56">
        <f t="shared" si="18"/>
        <v>0</v>
      </c>
      <c r="AH54" s="19"/>
      <c r="AI54" s="19"/>
      <c r="AJ54" s="19"/>
      <c r="AK54" s="19"/>
    </row>
    <row r="55" spans="2:37" ht="10.5">
      <c r="B55" s="19"/>
      <c r="C55" s="19"/>
      <c r="D55" s="19"/>
      <c r="E55" s="55" t="s">
        <v>98</v>
      </c>
      <c r="F55" s="1"/>
      <c r="G55" s="56">
        <f>SUM(G39:G40)-G38</f>
        <v>0</v>
      </c>
      <c r="H55" s="56">
        <f aca="true" t="shared" si="19" ref="H55:S55">SUM(H39:H40)-H38</f>
        <v>0</v>
      </c>
      <c r="I55" s="56">
        <f t="shared" si="19"/>
        <v>0</v>
      </c>
      <c r="J55" s="56">
        <f t="shared" si="19"/>
        <v>0</v>
      </c>
      <c r="K55" s="56">
        <f t="shared" si="19"/>
        <v>0</v>
      </c>
      <c r="L55" s="56">
        <f t="shared" si="19"/>
        <v>0</v>
      </c>
      <c r="M55" s="56">
        <f t="shared" si="19"/>
        <v>0</v>
      </c>
      <c r="N55" s="56">
        <f t="shared" si="19"/>
        <v>0</v>
      </c>
      <c r="O55" s="56">
        <f t="shared" si="19"/>
        <v>0</v>
      </c>
      <c r="P55" s="56">
        <f>SUM(P39:P40)-P38</f>
        <v>0</v>
      </c>
      <c r="Q55" s="56">
        <f t="shared" si="19"/>
        <v>0</v>
      </c>
      <c r="R55" s="56">
        <f t="shared" si="19"/>
        <v>0</v>
      </c>
      <c r="S55" s="56">
        <f t="shared" si="19"/>
        <v>0</v>
      </c>
      <c r="T55" s="1"/>
      <c r="U55" s="56">
        <f aca="true" t="shared" si="20" ref="U55:AG55">SUM(U39:U40)-U38</f>
        <v>0</v>
      </c>
      <c r="V55" s="56">
        <f t="shared" si="20"/>
        <v>0</v>
      </c>
      <c r="W55" s="56">
        <f t="shared" si="20"/>
        <v>0</v>
      </c>
      <c r="X55" s="56">
        <f t="shared" si="20"/>
        <v>0</v>
      </c>
      <c r="Y55" s="56">
        <f t="shared" si="20"/>
        <v>0</v>
      </c>
      <c r="Z55" s="56">
        <f t="shared" si="20"/>
        <v>0</v>
      </c>
      <c r="AA55" s="56">
        <f t="shared" si="20"/>
        <v>0</v>
      </c>
      <c r="AB55" s="56">
        <f t="shared" si="20"/>
        <v>0</v>
      </c>
      <c r="AC55" s="56">
        <f t="shared" si="20"/>
        <v>0</v>
      </c>
      <c r="AD55" s="56">
        <f t="shared" si="20"/>
        <v>0</v>
      </c>
      <c r="AE55" s="56">
        <f t="shared" si="20"/>
        <v>0</v>
      </c>
      <c r="AF55" s="56">
        <f t="shared" si="20"/>
        <v>0</v>
      </c>
      <c r="AG55" s="56">
        <f t="shared" si="20"/>
        <v>0</v>
      </c>
      <c r="AH55" s="19"/>
      <c r="AI55" s="19"/>
      <c r="AJ55" s="19"/>
      <c r="AK55" s="19"/>
    </row>
    <row r="56" spans="2:37" ht="10.5">
      <c r="B56" s="19"/>
      <c r="C56" s="19"/>
      <c r="D56" s="19"/>
      <c r="E56" s="55" t="s">
        <v>42</v>
      </c>
      <c r="F56" s="1"/>
      <c r="G56" s="56">
        <f>SUM(G43:G46)-G42</f>
        <v>0</v>
      </c>
      <c r="H56" s="56">
        <f aca="true" t="shared" si="21" ref="H56:S56">SUM(H43:H46)-H42</f>
        <v>0</v>
      </c>
      <c r="I56" s="56">
        <f t="shared" si="21"/>
        <v>0</v>
      </c>
      <c r="J56" s="56">
        <f t="shared" si="21"/>
        <v>0</v>
      </c>
      <c r="K56" s="56">
        <f t="shared" si="21"/>
        <v>0</v>
      </c>
      <c r="L56" s="56">
        <f t="shared" si="21"/>
        <v>0</v>
      </c>
      <c r="M56" s="56">
        <f t="shared" si="21"/>
        <v>0</v>
      </c>
      <c r="N56" s="56">
        <f t="shared" si="21"/>
        <v>0</v>
      </c>
      <c r="O56" s="56">
        <f t="shared" si="21"/>
        <v>0</v>
      </c>
      <c r="P56" s="56">
        <f>SUM(P43:P46)-P42</f>
        <v>0</v>
      </c>
      <c r="Q56" s="56">
        <f t="shared" si="21"/>
        <v>0</v>
      </c>
      <c r="R56" s="56">
        <f t="shared" si="21"/>
        <v>0</v>
      </c>
      <c r="S56" s="56">
        <f t="shared" si="21"/>
        <v>0</v>
      </c>
      <c r="T56" s="1"/>
      <c r="U56" s="56">
        <f aca="true" t="shared" si="22" ref="U56:AG56">SUM(U43:U46)-U42</f>
        <v>0</v>
      </c>
      <c r="V56" s="56">
        <f t="shared" si="22"/>
        <v>0</v>
      </c>
      <c r="W56" s="56">
        <f t="shared" si="22"/>
        <v>0</v>
      </c>
      <c r="X56" s="56">
        <f t="shared" si="22"/>
        <v>0</v>
      </c>
      <c r="Y56" s="56">
        <f t="shared" si="22"/>
        <v>0</v>
      </c>
      <c r="Z56" s="56">
        <f t="shared" si="22"/>
        <v>0</v>
      </c>
      <c r="AA56" s="56">
        <f t="shared" si="22"/>
        <v>0</v>
      </c>
      <c r="AB56" s="56">
        <f t="shared" si="22"/>
        <v>0</v>
      </c>
      <c r="AC56" s="56">
        <f t="shared" si="22"/>
        <v>0</v>
      </c>
      <c r="AD56" s="56">
        <f t="shared" si="22"/>
        <v>0</v>
      </c>
      <c r="AE56" s="56">
        <f t="shared" si="22"/>
        <v>0</v>
      </c>
      <c r="AF56" s="56">
        <f t="shared" si="22"/>
        <v>0</v>
      </c>
      <c r="AG56" s="56">
        <f t="shared" si="22"/>
        <v>0</v>
      </c>
      <c r="AH56" s="19"/>
      <c r="AI56" s="19"/>
      <c r="AJ56" s="19"/>
      <c r="AK56" s="19"/>
    </row>
  </sheetData>
  <sheetProtection/>
  <mergeCells count="99">
    <mergeCell ref="AI16:AK16"/>
    <mergeCell ref="AJ17:AK17"/>
    <mergeCell ref="AJ18:AK18"/>
    <mergeCell ref="C35:E35"/>
    <mergeCell ref="AI35:AK35"/>
    <mergeCell ref="C34:E34"/>
    <mergeCell ref="AI29:AK29"/>
    <mergeCell ref="AJ22:AK22"/>
    <mergeCell ref="C33:E33"/>
    <mergeCell ref="D20:E20"/>
    <mergeCell ref="D31:E31"/>
    <mergeCell ref="C32:E32"/>
    <mergeCell ref="D44:E44"/>
    <mergeCell ref="D45:E45"/>
    <mergeCell ref="D46:E46"/>
    <mergeCell ref="D38:E38"/>
    <mergeCell ref="D41:E41"/>
    <mergeCell ref="C42:E42"/>
    <mergeCell ref="D43:E43"/>
    <mergeCell ref="D18:E18"/>
    <mergeCell ref="D15:E15"/>
    <mergeCell ref="D13:E13"/>
    <mergeCell ref="AJ46:AK46"/>
    <mergeCell ref="D27:E27"/>
    <mergeCell ref="D28:E28"/>
    <mergeCell ref="C36:E36"/>
    <mergeCell ref="C37:E37"/>
    <mergeCell ref="C29:E29"/>
    <mergeCell ref="D30:E30"/>
    <mergeCell ref="D21:E21"/>
    <mergeCell ref="D22:E22"/>
    <mergeCell ref="B4:F6"/>
    <mergeCell ref="G4:S4"/>
    <mergeCell ref="N5:N6"/>
    <mergeCell ref="D23:E23"/>
    <mergeCell ref="C19:E19"/>
    <mergeCell ref="B7:E7"/>
    <mergeCell ref="C16:E16"/>
    <mergeCell ref="D17:E17"/>
    <mergeCell ref="X5:X6"/>
    <mergeCell ref="D14:E14"/>
    <mergeCell ref="C8:E8"/>
    <mergeCell ref="D9:E9"/>
    <mergeCell ref="P5:P6"/>
    <mergeCell ref="I5:I6"/>
    <mergeCell ref="K5:K6"/>
    <mergeCell ref="D12:E12"/>
    <mergeCell ref="G5:G6"/>
    <mergeCell ref="H5:H6"/>
    <mergeCell ref="Z5:Z6"/>
    <mergeCell ref="AD5:AD6"/>
    <mergeCell ref="U4:AD4"/>
    <mergeCell ref="S5:S6"/>
    <mergeCell ref="W5:W6"/>
    <mergeCell ref="AE4:AG4"/>
    <mergeCell ref="AB5:AB6"/>
    <mergeCell ref="U5:U6"/>
    <mergeCell ref="V5:V6"/>
    <mergeCell ref="AA5:AA6"/>
    <mergeCell ref="AI42:AK42"/>
    <mergeCell ref="AJ43:AK43"/>
    <mergeCell ref="AJ44:AK44"/>
    <mergeCell ref="O5:O6"/>
    <mergeCell ref="Q5:Q6"/>
    <mergeCell ref="AH7:AK7"/>
    <mergeCell ref="R5:R6"/>
    <mergeCell ref="Y5:Y6"/>
    <mergeCell ref="AC5:AC6"/>
    <mergeCell ref="AJ23:AK23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AJ38:AK38"/>
    <mergeCell ref="AJ41:AK41"/>
    <mergeCell ref="AJ27:AK27"/>
    <mergeCell ref="AJ28:AK28"/>
    <mergeCell ref="AI19:AK19"/>
    <mergeCell ref="AJ20:AK20"/>
    <mergeCell ref="AJ21:AK21"/>
    <mergeCell ref="G2:R2"/>
    <mergeCell ref="V2:AG2"/>
    <mergeCell ref="AI8:AK8"/>
    <mergeCell ref="AJ9:AK9"/>
    <mergeCell ref="AJ15:AK15"/>
    <mergeCell ref="AJ13:AK13"/>
    <mergeCell ref="AJ14:AK14"/>
    <mergeCell ref="AJ12:AK12"/>
    <mergeCell ref="AH4:AK6"/>
    <mergeCell ref="J5:J6"/>
    <mergeCell ref="L5:L6"/>
    <mergeCell ref="M5:M6"/>
    <mergeCell ref="AE5:AE6"/>
    <mergeCell ref="AG5:AG6"/>
    <mergeCell ref="AF5:AF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2022-07-28T05:53:54Z</dcterms:created>
  <dcterms:modified xsi:type="dcterms:W3CDTF">2022-07-28T05:53:54Z</dcterms:modified>
  <cp:category/>
  <cp:version/>
  <cp:contentType/>
  <cp:contentStatus/>
</cp:coreProperties>
</file>