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16" windowHeight="8340" activeTab="0"/>
  </bookViews>
  <sheets>
    <sheet name="01" sheetId="1" r:id="rId1"/>
  </sheets>
  <definedNames>
    <definedName name="_xlnm.Print_Area" localSheetId="0">'01'!$A$1:$AJ$71</definedName>
  </definedNames>
  <calcPr fullCalcOnLoad="1"/>
</workbook>
</file>

<file path=xl/sharedStrings.xml><?xml version="1.0" encoding="utf-8"?>
<sst xmlns="http://schemas.openxmlformats.org/spreadsheetml/2006/main" count="212" uniqueCount="120">
  <si>
    <t>殺人</t>
  </si>
  <si>
    <t>殺人予備</t>
  </si>
  <si>
    <t>自殺関与</t>
  </si>
  <si>
    <t>強盗殺人</t>
  </si>
  <si>
    <t>強盗傷人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</si>
  <si>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</si>
  <si>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</si>
  <si>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</si>
  <si>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</si>
  <si>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</si>
  <si>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</si>
  <si>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</si>
  <si>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あっせん利得処罰法</t>
  </si>
  <si>
    <t>賭博開張等</t>
  </si>
  <si>
    <t>強制わいせつ</t>
  </si>
  <si>
    <t>公然わいせつ</t>
  </si>
  <si>
    <t>住居侵入</t>
  </si>
  <si>
    <t>盗品等</t>
  </si>
  <si>
    <t>器物損壊等</t>
  </si>
  <si>
    <t xml:space="preserve"> 　 障害等の有無
                　　 罪 種</t>
  </si>
  <si>
    <t>嬰児殺</t>
  </si>
  <si>
    <t>強盗</t>
  </si>
  <si>
    <t>放火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</si>
  <si>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</si>
  <si>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</si>
  <si>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</si>
  <si>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</si>
  <si>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</si>
  <si>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</si>
  <si>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</si>
  <si>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</si>
  <si>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</si>
  <si>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</si>
  <si>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</si>
  <si>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</si>
  <si>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</si>
  <si>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</si>
  <si>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うち)</t>
  </si>
  <si>
    <t>背任</t>
  </si>
  <si>
    <t>賭博</t>
  </si>
  <si>
    <t>普通賭博</t>
  </si>
  <si>
    <t>常習賭博</t>
  </si>
  <si>
    <t>うち)</t>
  </si>
  <si>
    <t>うち)</t>
  </si>
  <si>
    <t>うち)</t>
  </si>
  <si>
    <t>占有離脱物横領</t>
  </si>
  <si>
    <t>公務執行妨害</t>
  </si>
  <si>
    <t>うち)</t>
  </si>
  <si>
    <t>逮捕監禁</t>
  </si>
  <si>
    <t>殺人</t>
  </si>
  <si>
    <t>刑法犯総数(交通業過を除く)</t>
  </si>
  <si>
    <t>凶悪犯</t>
  </si>
  <si>
    <t>風俗犯</t>
  </si>
  <si>
    <t>わいせつ</t>
  </si>
  <si>
    <t>その他の刑法犯</t>
  </si>
  <si>
    <t>総数表</t>
  </si>
  <si>
    <t>アルコール中毒者</t>
  </si>
  <si>
    <t>その他
薬物
常用者</t>
  </si>
  <si>
    <t>精神障害
の疑いの
あるもの</t>
  </si>
  <si>
    <t>性格
異常者</t>
  </si>
  <si>
    <t>覚せい剤
常用者</t>
  </si>
  <si>
    <t>麻薬
常用者</t>
  </si>
  <si>
    <t>大麻
常用者</t>
  </si>
  <si>
    <t>有機溶剤
等
乱用者</t>
  </si>
  <si>
    <t>該当
なし</t>
  </si>
  <si>
    <t>精神
障害
者</t>
  </si>
  <si>
    <t>注1)</t>
  </si>
  <si>
    <t>注2)</t>
  </si>
  <si>
    <t>注3)</t>
  </si>
  <si>
    <t>注4)</t>
  </si>
  <si>
    <t>注5)</t>
  </si>
  <si>
    <t>注6)</t>
  </si>
  <si>
    <t>注7)</t>
  </si>
  <si>
    <t>注8)</t>
  </si>
  <si>
    <t>　　　　　　　障害等の有無
 罪 種</t>
  </si>
  <si>
    <t>有機
溶剤等
乱用者</t>
  </si>
  <si>
    <t>麻薬
常用
者</t>
  </si>
  <si>
    <t>大麻
常用
者</t>
  </si>
  <si>
    <t>精神
障害者</t>
  </si>
  <si>
    <t>障害等の有無別　検挙人員　（総数表・女表）</t>
  </si>
  <si>
    <t>うち）           女</t>
  </si>
  <si>
    <t>粗暴犯</t>
  </si>
  <si>
    <t>窃盗犯</t>
  </si>
  <si>
    <t>知能犯</t>
  </si>
  <si>
    <t>総数</t>
  </si>
  <si>
    <t>アル
コール
中毒者</t>
  </si>
  <si>
    <t>　　いう。</t>
  </si>
  <si>
    <t xml:space="preserve">    通報の対象となる者のうち精神障害者を除いた者をいう。</t>
  </si>
  <si>
    <t>　  をいい、中毒症状にあるか否かを問わない。</t>
  </si>
  <si>
    <t>　  アルコールの影響による抑制力、理解力、判断力が減退し、被害もう想的な幻聴が起こるなどの精神的症状）を有し、酒に</t>
  </si>
  <si>
    <t>　　依存しなければならない状態にある者をいう。</t>
  </si>
  <si>
    <t>40　刑法犯　罪種別　被疑者の精神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</si>
  <si>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</si>
  <si>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</si>
  <si>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</si>
  <si>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</si>
  <si>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</si>
  <si>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</si>
  <si>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</si>
  <si>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</si>
  <si>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</si>
  <si>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</si>
  <si>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女</t>
  </si>
  <si>
    <t>略取誘拐・人身売買</t>
  </si>
  <si>
    <t>支払用カード偽造</t>
  </si>
  <si>
    <t>注１　「精神障害者」とは、統合失調症、精神作用物質による急性中毒又はその依存症、知的障害、精神病質その他の精神疾患</t>
  </si>
  <si>
    <t>　　を有する者をいい、精神保健指定医の診断により医療及び保護の対象となる者に限る。</t>
  </si>
  <si>
    <t>　２　「精神障害の疑いのある者」とは、精神保健及び精神障害者福祉に関する法律第２３条の規定による都道府県知事への</t>
  </si>
  <si>
    <t>強盗・強制性交等</t>
  </si>
  <si>
    <t>強制性交等</t>
  </si>
  <si>
    <t>認知症又
は認知症
の疑いの
あるもの</t>
  </si>
  <si>
    <t>　３　「認知症又は認知症の疑いのある者」とは、精神障害者又は精神障害の疑いのある者には該当しないが、医療機関を受診</t>
  </si>
  <si>
    <t>　　して認知症と診断を受けている者又は親族、職場関係者、自治体等の証言から、認知症の疑いがあると認められる者をいう。</t>
  </si>
  <si>
    <t>注9)</t>
  </si>
  <si>
    <t>　４　「性格異常者」とは、精神障害者又は精神障害の疑いのある者には該当しないが、性格に異常性が顕著に認められる者を</t>
  </si>
  <si>
    <t>　５　「覚せい剤常用者」とは、覚せい剤を常用している者をいい、中毒症状にあるか否かを問わない。</t>
  </si>
  <si>
    <t xml:space="preserve">  ６　「麻薬常用者」とは、麻薬、あへんを常用している者をいい、中毒症状にあるか否かを問わない。</t>
  </si>
  <si>
    <t xml:space="preserve">  ７　「大麻常用者」とは、大麻を常用している者をいい、中毒症状にあるか否かを問わない。</t>
  </si>
  <si>
    <t xml:space="preserve">  ８　「有機溶剤等乱用者」とは、トルエン等の有機溶剤又はこれらを含有するシンナー、接着剤等を常習的に乱用している者</t>
  </si>
  <si>
    <t xml:space="preserve">  ９　「アルコール中毒者」とは、慢性アルコール中毒症状（アルコールの影響による手の震え、言語障害等の身体的症状及び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</si>
</sst>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5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12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 quotePrefix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 vertical="center"/>
    </xf>
    <xf numFmtId="176" fontId="9" fillId="0" borderId="11" xfId="0" applyNumberFormat="1" applyFont="1" applyFill="1" applyBorder="1" applyAlignment="1" applyProtection="1">
      <alignment/>
      <protection/>
    </xf>
    <xf numFmtId="176" fontId="9" fillId="0" borderId="13" xfId="0" applyNumberFormat="1" applyFont="1" applyFill="1" applyBorder="1" applyAlignment="1" applyProtection="1">
      <alignment/>
      <protection/>
    </xf>
    <xf numFmtId="176" fontId="9" fillId="0" borderId="14" xfId="0" applyNumberFormat="1" applyFont="1" applyFill="1" applyBorder="1" applyAlignment="1" applyProtection="1">
      <alignment/>
      <protection/>
    </xf>
    <xf numFmtId="0" fontId="8" fillId="0" borderId="11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176" fontId="8" fillId="0" borderId="0" xfId="0" applyNumberFormat="1" applyFont="1" applyFill="1" applyBorder="1" applyAlignment="1" applyProtection="1">
      <alignment horizontal="right"/>
      <protection/>
    </xf>
    <xf numFmtId="176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176" fontId="10" fillId="0" borderId="13" xfId="0" applyNumberFormat="1" applyFont="1" applyFill="1" applyBorder="1" applyAlignment="1" applyProtection="1">
      <alignment/>
      <protection/>
    </xf>
    <xf numFmtId="176" fontId="10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176" fontId="10" fillId="0" borderId="13" xfId="0" applyNumberFormat="1" applyFont="1" applyFill="1" applyBorder="1" applyAlignment="1" applyProtection="1">
      <alignment/>
      <protection locked="0"/>
    </xf>
    <xf numFmtId="176" fontId="10" fillId="0" borderId="11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 applyProtection="1" quotePrefix="1">
      <alignment horizontal="left"/>
      <protection/>
    </xf>
    <xf numFmtId="0" fontId="0" fillId="0" borderId="16" xfId="0" applyFont="1" applyFill="1" applyBorder="1" applyAlignment="1" applyProtection="1" quotePrefix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10" fillId="0" borderId="0" xfId="0" applyFont="1" applyFill="1" applyAlignment="1">
      <alignment/>
    </xf>
    <xf numFmtId="176" fontId="10" fillId="0" borderId="0" xfId="0" applyNumberFormat="1" applyFont="1" applyFill="1" applyAlignment="1">
      <alignment/>
    </xf>
    <xf numFmtId="0" fontId="8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8" fillId="0" borderId="0" xfId="0" applyFont="1" applyFill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/>
    </xf>
    <xf numFmtId="176" fontId="10" fillId="0" borderId="13" xfId="1204" applyNumberFormat="1" applyFont="1" applyBorder="1" applyAlignment="1">
      <alignment horizontal="right" vertical="center" wrapText="1"/>
      <protection/>
    </xf>
    <xf numFmtId="176" fontId="10" fillId="0" borderId="11" xfId="1204" applyNumberFormat="1" applyFont="1" applyBorder="1" applyAlignment="1">
      <alignment horizontal="right" vertical="center" wrapText="1"/>
      <protection/>
    </xf>
    <xf numFmtId="176" fontId="10" fillId="0" borderId="13" xfId="957" applyNumberFormat="1" applyFont="1" applyBorder="1" applyAlignment="1">
      <alignment horizontal="right" vertical="center" wrapText="1"/>
    </xf>
    <xf numFmtId="176" fontId="10" fillId="0" borderId="13" xfId="1205" applyNumberFormat="1" applyFont="1" applyBorder="1" applyAlignment="1">
      <alignment horizontal="right" vertical="center" wrapText="1"/>
      <protection/>
    </xf>
    <xf numFmtId="176" fontId="10" fillId="0" borderId="11" xfId="1205" applyNumberFormat="1" applyFont="1" applyBorder="1" applyAlignment="1">
      <alignment horizontal="right" vertical="center" wrapText="1"/>
      <protection/>
    </xf>
    <xf numFmtId="176" fontId="10" fillId="0" borderId="13" xfId="958" applyNumberFormat="1" applyFont="1" applyBorder="1" applyAlignment="1">
      <alignment horizontal="right" vertical="center" wrapText="1"/>
    </xf>
    <xf numFmtId="176" fontId="10" fillId="0" borderId="13" xfId="1206" applyNumberFormat="1" applyFont="1" applyBorder="1" applyAlignment="1">
      <alignment horizontal="right" vertical="center" wrapText="1"/>
      <protection/>
    </xf>
    <xf numFmtId="176" fontId="10" fillId="0" borderId="11" xfId="1206" applyNumberFormat="1" applyFont="1" applyBorder="1" applyAlignment="1">
      <alignment horizontal="right" vertical="center" wrapText="1"/>
      <protection/>
    </xf>
    <xf numFmtId="176" fontId="10" fillId="0" borderId="13" xfId="959" applyNumberFormat="1" applyFont="1" applyBorder="1" applyAlignment="1">
      <alignment horizontal="right" vertical="center" wrapText="1"/>
    </xf>
    <xf numFmtId="176" fontId="10" fillId="0" borderId="13" xfId="1207" applyNumberFormat="1" applyFont="1" applyBorder="1" applyAlignment="1">
      <alignment horizontal="right" vertical="center" wrapText="1"/>
      <protection/>
    </xf>
    <xf numFmtId="176" fontId="10" fillId="0" borderId="11" xfId="1207" applyNumberFormat="1" applyFont="1" applyBorder="1" applyAlignment="1">
      <alignment horizontal="right" vertical="center" wrapText="1"/>
      <protection/>
    </xf>
    <xf numFmtId="176" fontId="10" fillId="0" borderId="13" xfId="960" applyNumberFormat="1" applyFont="1" applyBorder="1" applyAlignment="1">
      <alignment horizontal="right" vertical="center" wrapText="1"/>
    </xf>
    <xf numFmtId="176" fontId="10" fillId="0" borderId="13" xfId="1208" applyNumberFormat="1" applyFont="1" applyBorder="1" applyAlignment="1">
      <alignment horizontal="right" vertical="center" wrapText="1"/>
      <protection/>
    </xf>
    <xf numFmtId="176" fontId="10" fillId="0" borderId="11" xfId="1208" applyNumberFormat="1" applyFont="1" applyBorder="1" applyAlignment="1">
      <alignment horizontal="right" vertical="center" wrapText="1"/>
      <protection/>
    </xf>
    <xf numFmtId="176" fontId="9" fillId="0" borderId="10" xfId="0" applyNumberFormat="1" applyFont="1" applyFill="1" applyBorder="1" applyAlignment="1" applyProtection="1">
      <alignment/>
      <protection/>
    </xf>
    <xf numFmtId="176" fontId="10" fillId="0" borderId="13" xfId="956" applyNumberFormat="1" applyFont="1" applyBorder="1" applyAlignment="1">
      <alignment horizontal="right" vertical="center" wrapText="1"/>
    </xf>
    <xf numFmtId="176" fontId="10" fillId="0" borderId="11" xfId="956" applyNumberFormat="1" applyFont="1" applyBorder="1" applyAlignment="1">
      <alignment horizontal="right" vertical="center" wrapText="1"/>
    </xf>
    <xf numFmtId="176" fontId="10" fillId="0" borderId="13" xfId="962" applyNumberFormat="1" applyFont="1" applyBorder="1" applyAlignment="1">
      <alignment horizontal="right" vertical="center" wrapText="1"/>
    </xf>
    <xf numFmtId="176" fontId="10" fillId="0" borderId="11" xfId="962" applyNumberFormat="1" applyFont="1" applyBorder="1" applyAlignment="1">
      <alignment horizontal="right" vertical="center" wrapText="1"/>
    </xf>
    <xf numFmtId="176" fontId="10" fillId="0" borderId="13" xfId="963" applyNumberFormat="1" applyFont="1" applyBorder="1" applyAlignment="1">
      <alignment horizontal="right" vertical="center" wrapText="1"/>
    </xf>
    <xf numFmtId="176" fontId="10" fillId="0" borderId="11" xfId="963" applyNumberFormat="1" applyFont="1" applyBorder="1" applyAlignment="1">
      <alignment horizontal="right" vertical="center" wrapText="1"/>
    </xf>
    <xf numFmtId="176" fontId="10" fillId="0" borderId="13" xfId="964" applyNumberFormat="1" applyFont="1" applyBorder="1" applyAlignment="1">
      <alignment horizontal="right" vertical="center" wrapText="1"/>
    </xf>
    <xf numFmtId="176" fontId="10" fillId="0" borderId="11" xfId="964" applyNumberFormat="1" applyFont="1" applyBorder="1" applyAlignment="1">
      <alignment horizontal="right" vertical="center" wrapText="1"/>
    </xf>
    <xf numFmtId="176" fontId="10" fillId="0" borderId="13" xfId="965" applyNumberFormat="1" applyFont="1" applyBorder="1" applyAlignment="1">
      <alignment horizontal="right" vertical="center" wrapText="1"/>
    </xf>
    <xf numFmtId="176" fontId="10" fillId="0" borderId="11" xfId="965" applyNumberFormat="1" applyFont="1" applyBorder="1" applyAlignment="1">
      <alignment horizontal="right" vertical="center" wrapText="1"/>
    </xf>
    <xf numFmtId="176" fontId="10" fillId="0" borderId="13" xfId="966" applyNumberFormat="1" applyFont="1" applyBorder="1" applyAlignment="1">
      <alignment horizontal="right" vertical="center" wrapText="1"/>
    </xf>
    <xf numFmtId="176" fontId="10" fillId="0" borderId="11" xfId="966" applyNumberFormat="1" applyFont="1" applyBorder="1" applyAlignment="1">
      <alignment horizontal="right" vertical="center" wrapText="1"/>
    </xf>
    <xf numFmtId="176" fontId="10" fillId="0" borderId="11" xfId="967" applyNumberFormat="1" applyFont="1" applyBorder="1" applyAlignment="1">
      <alignment horizontal="right" vertical="center" wrapText="1"/>
    </xf>
    <xf numFmtId="176" fontId="10" fillId="0" borderId="13" xfId="968" applyNumberFormat="1" applyFont="1" applyBorder="1" applyAlignment="1">
      <alignment horizontal="right" vertical="center" wrapText="1"/>
    </xf>
    <xf numFmtId="176" fontId="10" fillId="0" borderId="11" xfId="968" applyNumberFormat="1" applyFont="1" applyBorder="1" applyAlignment="1">
      <alignment horizontal="right" vertical="center" wrapText="1"/>
    </xf>
    <xf numFmtId="176" fontId="9" fillId="0" borderId="13" xfId="946" applyNumberFormat="1" applyFont="1" applyBorder="1" applyAlignment="1">
      <alignment horizontal="right" vertical="center" wrapText="1"/>
    </xf>
    <xf numFmtId="176" fontId="9" fillId="0" borderId="11" xfId="946" applyNumberFormat="1" applyFont="1" applyBorder="1" applyAlignment="1">
      <alignment horizontal="right" vertical="center" wrapText="1"/>
    </xf>
    <xf numFmtId="176" fontId="10" fillId="0" borderId="13" xfId="946" applyNumberFormat="1" applyFont="1" applyBorder="1" applyAlignment="1">
      <alignment horizontal="right" vertical="center" wrapText="1"/>
    </xf>
    <xf numFmtId="176" fontId="10" fillId="0" borderId="11" xfId="946" applyNumberFormat="1" applyFont="1" applyBorder="1" applyAlignment="1">
      <alignment horizontal="right" vertical="center" wrapText="1"/>
    </xf>
    <xf numFmtId="176" fontId="9" fillId="0" borderId="18" xfId="0" applyNumberFormat="1" applyFont="1" applyFill="1" applyBorder="1" applyAlignment="1" applyProtection="1">
      <alignment/>
      <protection/>
    </xf>
    <xf numFmtId="176" fontId="10" fillId="0" borderId="18" xfId="946" applyNumberFormat="1" applyFont="1" applyBorder="1" applyAlignment="1">
      <alignment horizontal="right" vertical="center" wrapText="1"/>
    </xf>
    <xf numFmtId="176" fontId="10" fillId="0" borderId="17" xfId="946" applyNumberFormat="1" applyFont="1" applyBorder="1" applyAlignment="1">
      <alignment horizontal="right" vertical="center" wrapText="1"/>
    </xf>
    <xf numFmtId="176" fontId="9" fillId="0" borderId="19" xfId="0" applyNumberFormat="1" applyFont="1" applyFill="1" applyBorder="1" applyAlignment="1" applyProtection="1">
      <alignment/>
      <protection/>
    </xf>
    <xf numFmtId="176" fontId="9" fillId="0" borderId="15" xfId="0" applyNumberFormat="1" applyFont="1" applyFill="1" applyBorder="1" applyAlignment="1" applyProtection="1">
      <alignment/>
      <protection/>
    </xf>
    <xf numFmtId="176" fontId="10" fillId="0" borderId="13" xfId="947" applyNumberFormat="1" applyFont="1" applyBorder="1" applyAlignment="1">
      <alignment horizontal="right" vertical="center" wrapText="1"/>
    </xf>
    <xf numFmtId="176" fontId="10" fillId="0" borderId="13" xfId="948" applyNumberFormat="1" applyFont="1" applyBorder="1" applyAlignment="1">
      <alignment horizontal="right" vertical="center" wrapText="1"/>
    </xf>
    <xf numFmtId="176" fontId="10" fillId="0" borderId="13" xfId="949" applyNumberFormat="1" applyFont="1" applyBorder="1" applyAlignment="1">
      <alignment horizontal="right" vertical="center" wrapText="1"/>
    </xf>
    <xf numFmtId="176" fontId="10" fillId="0" borderId="13" xfId="950" applyNumberFormat="1" applyFont="1" applyBorder="1" applyAlignment="1">
      <alignment horizontal="right" vertical="center" wrapText="1"/>
    </xf>
    <xf numFmtId="176" fontId="10" fillId="0" borderId="13" xfId="951" applyNumberFormat="1" applyFont="1" applyBorder="1" applyAlignment="1">
      <alignment horizontal="right" vertical="center" wrapText="1"/>
    </xf>
    <xf numFmtId="176" fontId="10" fillId="0" borderId="13" xfId="952" applyNumberFormat="1" applyFont="1" applyBorder="1" applyAlignment="1">
      <alignment horizontal="right" vertical="center" wrapText="1"/>
    </xf>
    <xf numFmtId="176" fontId="9" fillId="0" borderId="13" xfId="953" applyNumberFormat="1" applyFont="1" applyBorder="1" applyAlignment="1">
      <alignment horizontal="right" vertical="center" wrapText="1"/>
    </xf>
    <xf numFmtId="176" fontId="10" fillId="0" borderId="13" xfId="953" applyNumberFormat="1" applyFont="1" applyBorder="1" applyAlignment="1">
      <alignment horizontal="right" vertical="center" wrapText="1"/>
    </xf>
    <xf numFmtId="176" fontId="10" fillId="0" borderId="13" xfId="961" applyNumberFormat="1" applyFont="1" applyBorder="1" applyAlignment="1">
      <alignment horizontal="right" vertical="center" wrapText="1"/>
    </xf>
    <xf numFmtId="176" fontId="10" fillId="0" borderId="13" xfId="954" applyNumberFormat="1" applyFont="1" applyBorder="1" applyAlignment="1">
      <alignment horizontal="right" vertical="center" wrapText="1"/>
    </xf>
    <xf numFmtId="176" fontId="9" fillId="0" borderId="13" xfId="955" applyNumberFormat="1" applyFont="1" applyBorder="1" applyAlignment="1">
      <alignment horizontal="right" vertical="center" wrapText="1"/>
    </xf>
    <xf numFmtId="176" fontId="10" fillId="0" borderId="13" xfId="955" applyNumberFormat="1" applyFont="1" applyBorder="1" applyAlignment="1">
      <alignment horizontal="right" vertical="center" wrapText="1"/>
    </xf>
    <xf numFmtId="176" fontId="9" fillId="0" borderId="20" xfId="0" applyNumberFormat="1" applyFont="1" applyFill="1" applyBorder="1" applyAlignment="1" applyProtection="1">
      <alignment/>
      <protection/>
    </xf>
    <xf numFmtId="176" fontId="10" fillId="0" borderId="18" xfId="955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distributed" vertical="center" wrapText="1"/>
      <protection/>
    </xf>
    <xf numFmtId="0" fontId="0" fillId="0" borderId="22" xfId="0" applyFont="1" applyFill="1" applyBorder="1" applyAlignment="1" applyProtection="1">
      <alignment horizontal="distributed" vertical="center" wrapText="1"/>
      <protection/>
    </xf>
    <xf numFmtId="0" fontId="7" fillId="0" borderId="0" xfId="0" applyFont="1" applyFill="1" applyBorder="1" applyAlignment="1" applyProtection="1" quotePrefix="1">
      <alignment/>
      <protection/>
    </xf>
    <xf numFmtId="0" fontId="0" fillId="0" borderId="23" xfId="0" applyFont="1" applyFill="1" applyBorder="1" applyAlignment="1" applyProtection="1">
      <alignment horizontal="left" vertical="justify" wrapText="1"/>
      <protection/>
    </xf>
    <xf numFmtId="0" fontId="0" fillId="0" borderId="23" xfId="0" applyFont="1" applyFill="1" applyBorder="1" applyAlignment="1">
      <alignment vertical="justify"/>
    </xf>
    <xf numFmtId="0" fontId="0" fillId="0" borderId="24" xfId="0" applyFont="1" applyFill="1" applyBorder="1" applyAlignment="1">
      <alignment vertical="justify"/>
    </xf>
    <xf numFmtId="0" fontId="0" fillId="0" borderId="25" xfId="0" applyFont="1" applyFill="1" applyBorder="1" applyAlignment="1">
      <alignment vertical="justify"/>
    </xf>
    <xf numFmtId="0" fontId="0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0" fontId="8" fillId="0" borderId="26" xfId="0" applyFont="1" applyFill="1" applyBorder="1" applyAlignment="1">
      <alignment horizontal="distributed"/>
    </xf>
    <xf numFmtId="0" fontId="8" fillId="0" borderId="19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8" fillId="0" borderId="15" xfId="0" applyFont="1" applyFill="1" applyBorder="1" applyAlignment="1">
      <alignment horizontal="distributed"/>
    </xf>
    <xf numFmtId="0" fontId="0" fillId="0" borderId="0" xfId="0" applyFont="1" applyFill="1" applyBorder="1" applyAlignment="1" quotePrefix="1">
      <alignment horizontal="distributed"/>
    </xf>
    <xf numFmtId="0" fontId="0" fillId="0" borderId="15" xfId="0" applyFont="1" applyFill="1" applyBorder="1" applyAlignment="1" quotePrefix="1">
      <alignment horizontal="distributed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5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distributed"/>
    </xf>
    <xf numFmtId="0" fontId="8" fillId="0" borderId="11" xfId="0" applyFont="1" applyFill="1" applyBorder="1" applyAlignment="1">
      <alignment horizontal="distributed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0" fillId="0" borderId="21" xfId="0" applyFill="1" applyBorder="1" applyAlignment="1" applyProtection="1">
      <alignment horizontal="distributed" vertical="center" wrapText="1"/>
      <protection/>
    </xf>
    <xf numFmtId="0" fontId="0" fillId="0" borderId="29" xfId="0" applyFont="1" applyFill="1" applyBorder="1" applyAlignment="1" applyProtection="1">
      <alignment horizontal="distributed" vertical="center" wrapText="1"/>
      <protection/>
    </xf>
    <xf numFmtId="0" fontId="0" fillId="0" borderId="30" xfId="0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31" xfId="0" applyFill="1" applyBorder="1" applyAlignment="1" applyProtection="1">
      <alignment horizontal="distributed" vertical="center" wrapText="1"/>
      <protection/>
    </xf>
    <xf numFmtId="0" fontId="0" fillId="0" borderId="15" xfId="0" applyFont="1" applyFill="1" applyBorder="1" applyAlignment="1" applyProtection="1">
      <alignment horizontal="distributed" vertical="center" wrapText="1"/>
      <protection/>
    </xf>
    <xf numFmtId="0" fontId="0" fillId="0" borderId="32" xfId="0" applyFont="1" applyFill="1" applyBorder="1" applyAlignment="1" applyProtection="1">
      <alignment horizontal="distributed" vertical="center" wrapText="1"/>
      <protection/>
    </xf>
    <xf numFmtId="0" fontId="0" fillId="0" borderId="33" xfId="0" applyFont="1" applyFill="1" applyBorder="1" applyAlignment="1" applyProtection="1">
      <alignment horizontal="left" vertical="center" wrapText="1"/>
      <protection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distributed"/>
    </xf>
  </cellXfs>
  <cellStyles count="1246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4" xfId="38"/>
    <cellStyle name="20% - アクセント 1 5" xfId="39"/>
    <cellStyle name="20% - アクセント 1 6" xfId="40"/>
    <cellStyle name="20% - アクセント 1 7" xfId="41"/>
    <cellStyle name="20% - アクセント 1 8" xfId="42"/>
    <cellStyle name="20% - アクセント 1 9" xfId="43"/>
    <cellStyle name="20% - アクセント 2" xfId="44"/>
    <cellStyle name="20% - アクセント 2 10" xfId="45"/>
    <cellStyle name="20% - アクセント 2 11" xfId="46"/>
    <cellStyle name="20% - アクセント 2 12" xfId="47"/>
    <cellStyle name="20% - アクセント 2 13" xfId="48"/>
    <cellStyle name="20% - アクセント 2 14" xfId="49"/>
    <cellStyle name="20% - アクセント 2 15" xfId="50"/>
    <cellStyle name="20% - アクセント 2 16" xfId="51"/>
    <cellStyle name="20% - アクセント 2 17" xfId="52"/>
    <cellStyle name="20% - アクセント 2 18" xfId="53"/>
    <cellStyle name="20% - アクセント 2 19" xfId="54"/>
    <cellStyle name="20% - アクセント 2 2" xfId="55"/>
    <cellStyle name="20% - アクセント 2 20" xfId="56"/>
    <cellStyle name="20% - アクセント 2 21" xfId="57"/>
    <cellStyle name="20% - アクセント 2 22" xfId="58"/>
    <cellStyle name="20% - アクセント 2 23" xfId="59"/>
    <cellStyle name="20% - アクセント 2 24" xfId="60"/>
    <cellStyle name="20% - アクセント 2 25" xfId="61"/>
    <cellStyle name="20% - アクセント 2 26" xfId="62"/>
    <cellStyle name="20% - アクセント 2 27" xfId="63"/>
    <cellStyle name="20% - アクセント 2 28" xfId="64"/>
    <cellStyle name="20% - アクセント 2 29" xfId="65"/>
    <cellStyle name="20% - アクセント 2 3" xfId="66"/>
    <cellStyle name="20% - アクセント 2 4" xfId="67"/>
    <cellStyle name="20% - アクセント 2 5" xfId="68"/>
    <cellStyle name="20% - アクセント 2 6" xfId="69"/>
    <cellStyle name="20% - アクセント 2 7" xfId="70"/>
    <cellStyle name="20% - アクセント 2 8" xfId="71"/>
    <cellStyle name="20% - アクセント 2 9" xfId="72"/>
    <cellStyle name="20% - アクセント 3" xfId="73"/>
    <cellStyle name="20% - アクセント 3 10" xfId="74"/>
    <cellStyle name="20% - アクセント 3 11" xfId="75"/>
    <cellStyle name="20% - アクセント 3 12" xfId="76"/>
    <cellStyle name="20% - アクセント 3 13" xfId="77"/>
    <cellStyle name="20% - アクセント 3 14" xfId="78"/>
    <cellStyle name="20% - アクセント 3 15" xfId="79"/>
    <cellStyle name="20% - アクセント 3 16" xfId="80"/>
    <cellStyle name="20% - アクセント 3 17" xfId="81"/>
    <cellStyle name="20% - アクセント 3 18" xfId="82"/>
    <cellStyle name="20% - アクセント 3 19" xfId="83"/>
    <cellStyle name="20% - アクセント 3 2" xfId="84"/>
    <cellStyle name="20% - アクセント 3 20" xfId="85"/>
    <cellStyle name="20% - アクセント 3 21" xfId="86"/>
    <cellStyle name="20% - アクセント 3 22" xfId="87"/>
    <cellStyle name="20% - アクセント 3 23" xfId="88"/>
    <cellStyle name="20% - アクセント 3 24" xfId="89"/>
    <cellStyle name="20% - アクセント 3 25" xfId="90"/>
    <cellStyle name="20% - アクセント 3 26" xfId="91"/>
    <cellStyle name="20% - アクセント 3 27" xfId="92"/>
    <cellStyle name="20% - アクセント 3 28" xfId="93"/>
    <cellStyle name="20% - アクセント 3 29" xfId="94"/>
    <cellStyle name="20% - アクセント 3 3" xfId="95"/>
    <cellStyle name="20% - アクセント 3 4" xfId="96"/>
    <cellStyle name="20% - アクセント 3 5" xfId="97"/>
    <cellStyle name="20% - アクセント 3 6" xfId="98"/>
    <cellStyle name="20% - アクセント 3 7" xfId="99"/>
    <cellStyle name="20% - アクセント 3 8" xfId="100"/>
    <cellStyle name="20% - アクセント 3 9" xfId="101"/>
    <cellStyle name="20% - アクセント 4" xfId="102"/>
    <cellStyle name="20% - アクセント 4 10" xfId="103"/>
    <cellStyle name="20% - アクセント 4 11" xfId="104"/>
    <cellStyle name="20% - アクセント 4 12" xfId="105"/>
    <cellStyle name="20% - アクセント 4 13" xfId="106"/>
    <cellStyle name="20% - アクセント 4 14" xfId="107"/>
    <cellStyle name="20% - アクセント 4 15" xfId="108"/>
    <cellStyle name="20% - アクセント 4 16" xfId="109"/>
    <cellStyle name="20% - アクセント 4 17" xfId="110"/>
    <cellStyle name="20% - アクセント 4 18" xfId="111"/>
    <cellStyle name="20% - アクセント 4 19" xfId="112"/>
    <cellStyle name="20% - アクセント 4 2" xfId="113"/>
    <cellStyle name="20% - アクセント 4 20" xfId="114"/>
    <cellStyle name="20% - アクセント 4 21" xfId="115"/>
    <cellStyle name="20% - アクセント 4 22" xfId="116"/>
    <cellStyle name="20% - アクセント 4 23" xfId="117"/>
    <cellStyle name="20% - アクセント 4 24" xfId="118"/>
    <cellStyle name="20% - アクセント 4 25" xfId="119"/>
    <cellStyle name="20% - アクセント 4 26" xfId="120"/>
    <cellStyle name="20% - アクセント 4 27" xfId="121"/>
    <cellStyle name="20% - アクセント 4 28" xfId="122"/>
    <cellStyle name="20% - アクセント 4 29" xfId="123"/>
    <cellStyle name="20% - アクセント 4 3" xfId="124"/>
    <cellStyle name="20% - アクセント 4 4" xfId="125"/>
    <cellStyle name="20% - アクセント 4 5" xfId="126"/>
    <cellStyle name="20% - アクセント 4 6" xfId="127"/>
    <cellStyle name="20% - アクセント 4 7" xfId="128"/>
    <cellStyle name="20% - アクセント 4 8" xfId="129"/>
    <cellStyle name="20% - アクセント 4 9" xfId="130"/>
    <cellStyle name="20% - アクセント 5" xfId="131"/>
    <cellStyle name="20% - アクセント 5 10" xfId="132"/>
    <cellStyle name="20% - アクセント 5 11" xfId="133"/>
    <cellStyle name="20% - アクセント 5 12" xfId="134"/>
    <cellStyle name="20% - アクセント 5 13" xfId="135"/>
    <cellStyle name="20% - アクセント 5 14" xfId="136"/>
    <cellStyle name="20% - アクセント 5 15" xfId="137"/>
    <cellStyle name="20% - アクセント 5 16" xfId="138"/>
    <cellStyle name="20% - アクセント 5 17" xfId="139"/>
    <cellStyle name="20% - アクセント 5 18" xfId="140"/>
    <cellStyle name="20% - アクセント 5 19" xfId="141"/>
    <cellStyle name="20% - アクセント 5 2" xfId="142"/>
    <cellStyle name="20% - アクセント 5 20" xfId="143"/>
    <cellStyle name="20% - アクセント 5 21" xfId="144"/>
    <cellStyle name="20% - アクセント 5 22" xfId="145"/>
    <cellStyle name="20% - アクセント 5 23" xfId="146"/>
    <cellStyle name="20% - アクセント 5 24" xfId="147"/>
    <cellStyle name="20% - アクセント 5 25" xfId="148"/>
    <cellStyle name="20% - アクセント 5 26" xfId="149"/>
    <cellStyle name="20% - アクセント 5 27" xfId="150"/>
    <cellStyle name="20% - アクセント 5 28" xfId="151"/>
    <cellStyle name="20% - アクセント 5 29" xfId="152"/>
    <cellStyle name="20% - アクセント 5 3" xfId="153"/>
    <cellStyle name="20% - アクセント 5 4" xfId="154"/>
    <cellStyle name="20% - アクセント 5 5" xfId="155"/>
    <cellStyle name="20% - アクセント 5 6" xfId="156"/>
    <cellStyle name="20% - アクセント 5 7" xfId="157"/>
    <cellStyle name="20% - アクセント 5 8" xfId="158"/>
    <cellStyle name="20% - アクセント 5 9" xfId="159"/>
    <cellStyle name="20% - アクセント 6" xfId="160"/>
    <cellStyle name="20% - アクセント 6 10" xfId="161"/>
    <cellStyle name="20% - アクセント 6 11" xfId="162"/>
    <cellStyle name="20% - アクセント 6 12" xfId="163"/>
    <cellStyle name="20% - アクセント 6 13" xfId="164"/>
    <cellStyle name="20% - アクセント 6 14" xfId="165"/>
    <cellStyle name="20% - アクセント 6 15" xfId="166"/>
    <cellStyle name="20% - アクセント 6 16" xfId="167"/>
    <cellStyle name="20% - アクセント 6 17" xfId="168"/>
    <cellStyle name="20% - アクセント 6 18" xfId="169"/>
    <cellStyle name="20% - アクセント 6 19" xfId="170"/>
    <cellStyle name="20% - アクセント 6 2" xfId="171"/>
    <cellStyle name="20% - アクセント 6 20" xfId="172"/>
    <cellStyle name="20% - アクセント 6 21" xfId="173"/>
    <cellStyle name="20% - アクセント 6 22" xfId="174"/>
    <cellStyle name="20% - アクセント 6 23" xfId="175"/>
    <cellStyle name="20% - アクセント 6 24" xfId="176"/>
    <cellStyle name="20% - アクセント 6 25" xfId="177"/>
    <cellStyle name="20% - アクセント 6 26" xfId="178"/>
    <cellStyle name="20% - アクセント 6 27" xfId="179"/>
    <cellStyle name="20% - アクセント 6 28" xfId="180"/>
    <cellStyle name="20% - アクセント 6 29" xfId="181"/>
    <cellStyle name="20% - アクセント 6 3" xfId="182"/>
    <cellStyle name="20% - アクセント 6 4" xfId="183"/>
    <cellStyle name="20% - アクセント 6 5" xfId="184"/>
    <cellStyle name="20% - アクセント 6 6" xfId="185"/>
    <cellStyle name="20% - アクセント 6 7" xfId="186"/>
    <cellStyle name="20% - アクセント 6 8" xfId="187"/>
    <cellStyle name="20% - アクセント 6 9" xfId="188"/>
    <cellStyle name="40% - アクセント 1" xfId="189"/>
    <cellStyle name="40% - アクセント 1 10" xfId="190"/>
    <cellStyle name="40% - アクセント 1 11" xfId="191"/>
    <cellStyle name="40% - アクセント 1 12" xfId="192"/>
    <cellStyle name="40% - アクセント 1 13" xfId="193"/>
    <cellStyle name="40% - アクセント 1 14" xfId="194"/>
    <cellStyle name="40% - アクセント 1 15" xfId="195"/>
    <cellStyle name="40% - アクセント 1 16" xfId="196"/>
    <cellStyle name="40% - アクセント 1 17" xfId="197"/>
    <cellStyle name="40% - アクセント 1 18" xfId="198"/>
    <cellStyle name="40% - アクセント 1 19" xfId="199"/>
    <cellStyle name="40% - アクセント 1 2" xfId="200"/>
    <cellStyle name="40% - アクセント 1 20" xfId="201"/>
    <cellStyle name="40% - アクセント 1 21" xfId="202"/>
    <cellStyle name="40% - アクセント 1 22" xfId="203"/>
    <cellStyle name="40% - アクセント 1 23" xfId="204"/>
    <cellStyle name="40% - アクセント 1 24" xfId="205"/>
    <cellStyle name="40% - アクセント 1 25" xfId="206"/>
    <cellStyle name="40% - アクセント 1 26" xfId="207"/>
    <cellStyle name="40% - アクセント 1 27" xfId="208"/>
    <cellStyle name="40% - アクセント 1 28" xfId="209"/>
    <cellStyle name="40% - アクセント 1 29" xfId="210"/>
    <cellStyle name="40% - アクセント 1 3" xfId="211"/>
    <cellStyle name="40% - アクセント 1 4" xfId="212"/>
    <cellStyle name="40% - アクセント 1 5" xfId="213"/>
    <cellStyle name="40% - アクセント 1 6" xfId="214"/>
    <cellStyle name="40% - アクセント 1 7" xfId="215"/>
    <cellStyle name="40% - アクセント 1 8" xfId="216"/>
    <cellStyle name="40% - アクセント 1 9" xfId="217"/>
    <cellStyle name="40% - アクセント 2" xfId="218"/>
    <cellStyle name="40% - アクセント 2 10" xfId="219"/>
    <cellStyle name="40% - アクセント 2 11" xfId="220"/>
    <cellStyle name="40% - アクセント 2 12" xfId="221"/>
    <cellStyle name="40% - アクセント 2 13" xfId="222"/>
    <cellStyle name="40% - アクセント 2 14" xfId="223"/>
    <cellStyle name="40% - アクセント 2 15" xfId="224"/>
    <cellStyle name="40% - アクセント 2 16" xfId="225"/>
    <cellStyle name="40% - アクセント 2 17" xfId="226"/>
    <cellStyle name="40% - アクセント 2 18" xfId="227"/>
    <cellStyle name="40% - アクセント 2 19" xfId="228"/>
    <cellStyle name="40% - アクセント 2 2" xfId="229"/>
    <cellStyle name="40% - アクセント 2 20" xfId="230"/>
    <cellStyle name="40% - アクセント 2 21" xfId="231"/>
    <cellStyle name="40% - アクセント 2 22" xfId="232"/>
    <cellStyle name="40% - アクセント 2 23" xfId="233"/>
    <cellStyle name="40% - アクセント 2 24" xfId="234"/>
    <cellStyle name="40% - アクセント 2 25" xfId="235"/>
    <cellStyle name="40% - アクセント 2 26" xfId="236"/>
    <cellStyle name="40% - アクセント 2 27" xfId="237"/>
    <cellStyle name="40% - アクセント 2 28" xfId="238"/>
    <cellStyle name="40% - アクセント 2 29" xfId="239"/>
    <cellStyle name="40% - アクセント 2 3" xfId="240"/>
    <cellStyle name="40% - アクセント 2 4" xfId="241"/>
    <cellStyle name="40% - アクセント 2 5" xfId="242"/>
    <cellStyle name="40% - アクセント 2 6" xfId="243"/>
    <cellStyle name="40% - アクセント 2 7" xfId="244"/>
    <cellStyle name="40% - アクセント 2 8" xfId="245"/>
    <cellStyle name="40% - アクセント 2 9" xfId="246"/>
    <cellStyle name="40% - アクセント 3" xfId="247"/>
    <cellStyle name="40% - アクセント 3 10" xfId="248"/>
    <cellStyle name="40% - アクセント 3 11" xfId="249"/>
    <cellStyle name="40% - アクセント 3 12" xfId="250"/>
    <cellStyle name="40% - アクセント 3 13" xfId="251"/>
    <cellStyle name="40% - アクセント 3 14" xfId="252"/>
    <cellStyle name="40% - アクセント 3 15" xfId="253"/>
    <cellStyle name="40% - アクセント 3 16" xfId="254"/>
    <cellStyle name="40% - アクセント 3 17" xfId="255"/>
    <cellStyle name="40% - アクセント 3 18" xfId="256"/>
    <cellStyle name="40% - アクセント 3 19" xfId="257"/>
    <cellStyle name="40% - アクセント 3 2" xfId="258"/>
    <cellStyle name="40% - アクセント 3 20" xfId="259"/>
    <cellStyle name="40% - アクセント 3 21" xfId="260"/>
    <cellStyle name="40% - アクセント 3 22" xfId="261"/>
    <cellStyle name="40% - アクセント 3 23" xfId="262"/>
    <cellStyle name="40% - アクセント 3 24" xfId="263"/>
    <cellStyle name="40% - アクセント 3 25" xfId="264"/>
    <cellStyle name="40% - アクセント 3 26" xfId="265"/>
    <cellStyle name="40% - アクセント 3 27" xfId="266"/>
    <cellStyle name="40% - アクセント 3 28" xfId="267"/>
    <cellStyle name="40% - アクセント 3 29" xfId="268"/>
    <cellStyle name="40% - アクセント 3 3" xfId="269"/>
    <cellStyle name="40% - アクセント 3 4" xfId="270"/>
    <cellStyle name="40% - アクセント 3 5" xfId="271"/>
    <cellStyle name="40% - アクセント 3 6" xfId="272"/>
    <cellStyle name="40% - アクセント 3 7" xfId="273"/>
    <cellStyle name="40% - アクセント 3 8" xfId="274"/>
    <cellStyle name="40% - アクセント 3 9" xfId="275"/>
    <cellStyle name="40% - アクセント 4" xfId="276"/>
    <cellStyle name="40% - アクセント 4 10" xfId="277"/>
    <cellStyle name="40% - アクセント 4 11" xfId="278"/>
    <cellStyle name="40% - アクセント 4 12" xfId="279"/>
    <cellStyle name="40% - アクセント 4 13" xfId="280"/>
    <cellStyle name="40% - アクセント 4 14" xfId="281"/>
    <cellStyle name="40% - アクセント 4 15" xfId="282"/>
    <cellStyle name="40% - アクセント 4 16" xfId="283"/>
    <cellStyle name="40% - アクセント 4 17" xfId="284"/>
    <cellStyle name="40% - アクセント 4 18" xfId="285"/>
    <cellStyle name="40% - アクセント 4 19" xfId="286"/>
    <cellStyle name="40% - アクセント 4 2" xfId="287"/>
    <cellStyle name="40% - アクセント 4 20" xfId="288"/>
    <cellStyle name="40% - アクセント 4 21" xfId="289"/>
    <cellStyle name="40% - アクセント 4 22" xfId="290"/>
    <cellStyle name="40% - アクセント 4 23" xfId="291"/>
    <cellStyle name="40% - アクセント 4 24" xfId="292"/>
    <cellStyle name="40% - アクセント 4 25" xfId="293"/>
    <cellStyle name="40% - アクセント 4 26" xfId="294"/>
    <cellStyle name="40% - アクセント 4 27" xfId="295"/>
    <cellStyle name="40% - アクセント 4 28" xfId="296"/>
    <cellStyle name="40% - アクセント 4 29" xfId="297"/>
    <cellStyle name="40% - アクセント 4 3" xfId="298"/>
    <cellStyle name="40% - アクセント 4 4" xfId="299"/>
    <cellStyle name="40% - アクセント 4 5" xfId="300"/>
    <cellStyle name="40% - アクセント 4 6" xfId="301"/>
    <cellStyle name="40% - アクセント 4 7" xfId="302"/>
    <cellStyle name="40% - アクセント 4 8" xfId="303"/>
    <cellStyle name="40% - アクセント 4 9" xfId="304"/>
    <cellStyle name="40% - アクセント 5" xfId="305"/>
    <cellStyle name="40% - アクセント 5 10" xfId="306"/>
    <cellStyle name="40% - アクセント 5 11" xfId="307"/>
    <cellStyle name="40% - アクセント 5 12" xfId="308"/>
    <cellStyle name="40% - アクセント 5 13" xfId="309"/>
    <cellStyle name="40% - アクセント 5 14" xfId="310"/>
    <cellStyle name="40% - アクセント 5 15" xfId="311"/>
    <cellStyle name="40% - アクセント 5 16" xfId="312"/>
    <cellStyle name="40% - アクセント 5 17" xfId="313"/>
    <cellStyle name="40% - アクセント 5 18" xfId="314"/>
    <cellStyle name="40% - アクセント 5 19" xfId="315"/>
    <cellStyle name="40% - アクセント 5 2" xfId="316"/>
    <cellStyle name="40% - アクセント 5 20" xfId="317"/>
    <cellStyle name="40% - アクセント 5 21" xfId="318"/>
    <cellStyle name="40% - アクセント 5 22" xfId="319"/>
    <cellStyle name="40% - アクセント 5 23" xfId="320"/>
    <cellStyle name="40% - アクセント 5 24" xfId="321"/>
    <cellStyle name="40% - アクセント 5 25" xfId="322"/>
    <cellStyle name="40% - アクセント 5 26" xfId="323"/>
    <cellStyle name="40% - アクセント 5 27" xfId="324"/>
    <cellStyle name="40% - アクセント 5 28" xfId="325"/>
    <cellStyle name="40% - アクセント 5 29" xfId="326"/>
    <cellStyle name="40% - アクセント 5 3" xfId="327"/>
    <cellStyle name="40% - アクセント 5 4" xfId="328"/>
    <cellStyle name="40% - アクセント 5 5" xfId="329"/>
    <cellStyle name="40% - アクセント 5 6" xfId="330"/>
    <cellStyle name="40% - アクセント 5 7" xfId="331"/>
    <cellStyle name="40% - アクセント 5 8" xfId="332"/>
    <cellStyle name="40% - アクセント 5 9" xfId="333"/>
    <cellStyle name="40% - アクセント 6" xfId="334"/>
    <cellStyle name="40% - アクセント 6 10" xfId="335"/>
    <cellStyle name="40% - アクセント 6 11" xfId="336"/>
    <cellStyle name="40% - アクセント 6 12" xfId="337"/>
    <cellStyle name="40% - アクセント 6 13" xfId="338"/>
    <cellStyle name="40% - アクセント 6 14" xfId="339"/>
    <cellStyle name="40% - アクセント 6 15" xfId="340"/>
    <cellStyle name="40% - アクセント 6 16" xfId="341"/>
    <cellStyle name="40% - アクセント 6 17" xfId="342"/>
    <cellStyle name="40% - アクセント 6 18" xfId="343"/>
    <cellStyle name="40% - アクセント 6 19" xfId="344"/>
    <cellStyle name="40% - アクセント 6 2" xfId="345"/>
    <cellStyle name="40% - アクセント 6 20" xfId="346"/>
    <cellStyle name="40% - アクセント 6 21" xfId="347"/>
    <cellStyle name="40% - アクセント 6 22" xfId="348"/>
    <cellStyle name="40% - アクセント 6 23" xfId="349"/>
    <cellStyle name="40% - アクセント 6 24" xfId="350"/>
    <cellStyle name="40% - アクセント 6 25" xfId="351"/>
    <cellStyle name="40% - アクセント 6 26" xfId="352"/>
    <cellStyle name="40% - アクセント 6 27" xfId="353"/>
    <cellStyle name="40% - アクセント 6 28" xfId="354"/>
    <cellStyle name="40% - アクセント 6 29" xfId="355"/>
    <cellStyle name="40% - アクセント 6 3" xfId="356"/>
    <cellStyle name="40% - アクセント 6 4" xfId="357"/>
    <cellStyle name="40% - アクセント 6 5" xfId="358"/>
    <cellStyle name="40% - アクセント 6 6" xfId="359"/>
    <cellStyle name="40% - アクセント 6 7" xfId="360"/>
    <cellStyle name="40% - アクセント 6 8" xfId="361"/>
    <cellStyle name="40% - アクセント 6 9" xfId="362"/>
    <cellStyle name="60% - アクセント 1" xfId="363"/>
    <cellStyle name="60% - アクセント 1 10" xfId="364"/>
    <cellStyle name="60% - アクセント 1 11" xfId="365"/>
    <cellStyle name="60% - アクセント 1 12" xfId="366"/>
    <cellStyle name="60% - アクセント 1 13" xfId="367"/>
    <cellStyle name="60% - アクセント 1 14" xfId="368"/>
    <cellStyle name="60% - アクセント 1 15" xfId="369"/>
    <cellStyle name="60% - アクセント 1 16" xfId="370"/>
    <cellStyle name="60% - アクセント 1 17" xfId="371"/>
    <cellStyle name="60% - アクセント 1 18" xfId="372"/>
    <cellStyle name="60% - アクセント 1 19" xfId="373"/>
    <cellStyle name="60% - アクセント 1 2" xfId="374"/>
    <cellStyle name="60% - アクセント 1 20" xfId="375"/>
    <cellStyle name="60% - アクセント 1 21" xfId="376"/>
    <cellStyle name="60% - アクセント 1 22" xfId="377"/>
    <cellStyle name="60% - アクセント 1 23" xfId="378"/>
    <cellStyle name="60% - アクセント 1 24" xfId="379"/>
    <cellStyle name="60% - アクセント 1 25" xfId="380"/>
    <cellStyle name="60% - アクセント 1 26" xfId="381"/>
    <cellStyle name="60% - アクセント 1 27" xfId="382"/>
    <cellStyle name="60% - アクセント 1 28" xfId="383"/>
    <cellStyle name="60% - アクセント 1 29" xfId="384"/>
    <cellStyle name="60% - アクセント 1 3" xfId="385"/>
    <cellStyle name="60% - アクセント 1 4" xfId="386"/>
    <cellStyle name="60% - アクセント 1 5" xfId="387"/>
    <cellStyle name="60% - アクセント 1 6" xfId="388"/>
    <cellStyle name="60% - アクセント 1 7" xfId="389"/>
    <cellStyle name="60% - アクセント 1 8" xfId="390"/>
    <cellStyle name="60% - アクセント 1 9" xfId="391"/>
    <cellStyle name="60% - アクセント 2" xfId="392"/>
    <cellStyle name="60% - アクセント 2 10" xfId="393"/>
    <cellStyle name="60% - アクセント 2 11" xfId="394"/>
    <cellStyle name="60% - アクセント 2 12" xfId="395"/>
    <cellStyle name="60% - アクセント 2 13" xfId="396"/>
    <cellStyle name="60% - アクセント 2 14" xfId="397"/>
    <cellStyle name="60% - アクセント 2 15" xfId="398"/>
    <cellStyle name="60% - アクセント 2 16" xfId="399"/>
    <cellStyle name="60% - アクセント 2 17" xfId="400"/>
    <cellStyle name="60% - アクセント 2 18" xfId="401"/>
    <cellStyle name="60% - アクセント 2 19" xfId="402"/>
    <cellStyle name="60% - アクセント 2 2" xfId="403"/>
    <cellStyle name="60% - アクセント 2 20" xfId="404"/>
    <cellStyle name="60% - アクセント 2 21" xfId="405"/>
    <cellStyle name="60% - アクセント 2 22" xfId="406"/>
    <cellStyle name="60% - アクセント 2 23" xfId="407"/>
    <cellStyle name="60% - アクセント 2 24" xfId="408"/>
    <cellStyle name="60% - アクセント 2 25" xfId="409"/>
    <cellStyle name="60% - アクセント 2 26" xfId="410"/>
    <cellStyle name="60% - アクセント 2 27" xfId="411"/>
    <cellStyle name="60% - アクセント 2 28" xfId="412"/>
    <cellStyle name="60% - アクセント 2 29" xfId="413"/>
    <cellStyle name="60% - アクセント 2 3" xfId="414"/>
    <cellStyle name="60% - アクセント 2 4" xfId="415"/>
    <cellStyle name="60% - アクセント 2 5" xfId="416"/>
    <cellStyle name="60% - アクセント 2 6" xfId="417"/>
    <cellStyle name="60% - アクセント 2 7" xfId="418"/>
    <cellStyle name="60% - アクセント 2 8" xfId="419"/>
    <cellStyle name="60% - アクセント 2 9" xfId="420"/>
    <cellStyle name="60% - アクセント 3" xfId="421"/>
    <cellStyle name="60% - アクセント 3 10" xfId="422"/>
    <cellStyle name="60% - アクセント 3 11" xfId="423"/>
    <cellStyle name="60% - アクセント 3 12" xfId="424"/>
    <cellStyle name="60% - アクセント 3 13" xfId="425"/>
    <cellStyle name="60% - アクセント 3 14" xfId="426"/>
    <cellStyle name="60% - アクセント 3 15" xfId="427"/>
    <cellStyle name="60% - アクセント 3 16" xfId="428"/>
    <cellStyle name="60% - アクセント 3 17" xfId="429"/>
    <cellStyle name="60% - アクセント 3 18" xfId="430"/>
    <cellStyle name="60% - アクセント 3 19" xfId="431"/>
    <cellStyle name="60% - アクセント 3 2" xfId="432"/>
    <cellStyle name="60% - アクセント 3 20" xfId="433"/>
    <cellStyle name="60% - アクセント 3 21" xfId="434"/>
    <cellStyle name="60% - アクセント 3 22" xfId="435"/>
    <cellStyle name="60% - アクセント 3 23" xfId="436"/>
    <cellStyle name="60% - アクセント 3 24" xfId="437"/>
    <cellStyle name="60% - アクセント 3 25" xfId="438"/>
    <cellStyle name="60% - アクセント 3 26" xfId="439"/>
    <cellStyle name="60% - アクセント 3 27" xfId="440"/>
    <cellStyle name="60% - アクセント 3 28" xfId="441"/>
    <cellStyle name="60% - アクセント 3 29" xfId="442"/>
    <cellStyle name="60% - アクセント 3 3" xfId="443"/>
    <cellStyle name="60% - アクセント 3 4" xfId="444"/>
    <cellStyle name="60% - アクセント 3 5" xfId="445"/>
    <cellStyle name="60% - アクセント 3 6" xfId="446"/>
    <cellStyle name="60% - アクセント 3 7" xfId="447"/>
    <cellStyle name="60% - アクセント 3 8" xfId="448"/>
    <cellStyle name="60% - アクセント 3 9" xfId="449"/>
    <cellStyle name="60% - アクセント 4" xfId="450"/>
    <cellStyle name="60% - アクセント 4 10" xfId="451"/>
    <cellStyle name="60% - アクセント 4 11" xfId="452"/>
    <cellStyle name="60% - アクセント 4 12" xfId="453"/>
    <cellStyle name="60% - アクセント 4 13" xfId="454"/>
    <cellStyle name="60% - アクセント 4 14" xfId="455"/>
    <cellStyle name="60% - アクセント 4 15" xfId="456"/>
    <cellStyle name="60% - アクセント 4 16" xfId="457"/>
    <cellStyle name="60% - アクセント 4 17" xfId="458"/>
    <cellStyle name="60% - アクセント 4 18" xfId="459"/>
    <cellStyle name="60% - アクセント 4 19" xfId="460"/>
    <cellStyle name="60% - アクセント 4 2" xfId="461"/>
    <cellStyle name="60% - アクセント 4 20" xfId="462"/>
    <cellStyle name="60% - アクセント 4 21" xfId="463"/>
    <cellStyle name="60% - アクセント 4 22" xfId="464"/>
    <cellStyle name="60% - アクセント 4 23" xfId="465"/>
    <cellStyle name="60% - アクセント 4 24" xfId="466"/>
    <cellStyle name="60% - アクセント 4 25" xfId="467"/>
    <cellStyle name="60% - アクセント 4 26" xfId="468"/>
    <cellStyle name="60% - アクセント 4 27" xfId="469"/>
    <cellStyle name="60% - アクセント 4 28" xfId="470"/>
    <cellStyle name="60% - アクセント 4 29" xfId="471"/>
    <cellStyle name="60% - アクセント 4 3" xfId="472"/>
    <cellStyle name="60% - アクセント 4 4" xfId="473"/>
    <cellStyle name="60% - アクセント 4 5" xfId="474"/>
    <cellStyle name="60% - アクセント 4 6" xfId="475"/>
    <cellStyle name="60% - アクセント 4 7" xfId="476"/>
    <cellStyle name="60% - アクセント 4 8" xfId="477"/>
    <cellStyle name="60% - アクセント 4 9" xfId="478"/>
    <cellStyle name="60% - アクセント 5" xfId="479"/>
    <cellStyle name="60% - アクセント 5 10" xfId="480"/>
    <cellStyle name="60% - アクセント 5 11" xfId="481"/>
    <cellStyle name="60% - アクセント 5 12" xfId="482"/>
    <cellStyle name="60% - アクセント 5 13" xfId="483"/>
    <cellStyle name="60% - アクセント 5 14" xfId="484"/>
    <cellStyle name="60% - アクセント 5 15" xfId="485"/>
    <cellStyle name="60% - アクセント 5 16" xfId="486"/>
    <cellStyle name="60% - アクセント 5 17" xfId="487"/>
    <cellStyle name="60% - アクセント 5 18" xfId="488"/>
    <cellStyle name="60% - アクセント 5 19" xfId="489"/>
    <cellStyle name="60% - アクセント 5 2" xfId="490"/>
    <cellStyle name="60% - アクセント 5 20" xfId="491"/>
    <cellStyle name="60% - アクセント 5 21" xfId="492"/>
    <cellStyle name="60% - アクセント 5 22" xfId="493"/>
    <cellStyle name="60% - アクセント 5 23" xfId="494"/>
    <cellStyle name="60% - アクセント 5 24" xfId="495"/>
    <cellStyle name="60% - アクセント 5 25" xfId="496"/>
    <cellStyle name="60% - アクセント 5 26" xfId="497"/>
    <cellStyle name="60% - アクセント 5 27" xfId="498"/>
    <cellStyle name="60% - アクセント 5 28" xfId="499"/>
    <cellStyle name="60% - アクセント 5 29" xfId="500"/>
    <cellStyle name="60% - アクセント 5 3" xfId="501"/>
    <cellStyle name="60% - アクセント 5 4" xfId="502"/>
    <cellStyle name="60% - アクセント 5 5" xfId="503"/>
    <cellStyle name="60% - アクセント 5 6" xfId="504"/>
    <cellStyle name="60% - アクセント 5 7" xfId="505"/>
    <cellStyle name="60% - アクセント 5 8" xfId="506"/>
    <cellStyle name="60% - アクセント 5 9" xfId="507"/>
    <cellStyle name="60% - アクセント 6" xfId="508"/>
    <cellStyle name="60% - アクセント 6 10" xfId="509"/>
    <cellStyle name="60% - アクセント 6 11" xfId="510"/>
    <cellStyle name="60% - アクセント 6 12" xfId="511"/>
    <cellStyle name="60% - アクセント 6 13" xfId="512"/>
    <cellStyle name="60% - アクセント 6 14" xfId="513"/>
    <cellStyle name="60% - アクセント 6 15" xfId="514"/>
    <cellStyle name="60% - アクセント 6 16" xfId="515"/>
    <cellStyle name="60% - アクセント 6 17" xfId="516"/>
    <cellStyle name="60% - アクセント 6 18" xfId="517"/>
    <cellStyle name="60% - アクセント 6 19" xfId="518"/>
    <cellStyle name="60% - アクセント 6 2" xfId="519"/>
    <cellStyle name="60% - アクセント 6 20" xfId="520"/>
    <cellStyle name="60% - アクセント 6 21" xfId="521"/>
    <cellStyle name="60% - アクセント 6 22" xfId="522"/>
    <cellStyle name="60% - アクセント 6 23" xfId="523"/>
    <cellStyle name="60% - アクセント 6 24" xfId="524"/>
    <cellStyle name="60% - アクセント 6 25" xfId="525"/>
    <cellStyle name="60% - アクセント 6 26" xfId="526"/>
    <cellStyle name="60% - アクセント 6 27" xfId="527"/>
    <cellStyle name="60% - アクセント 6 28" xfId="528"/>
    <cellStyle name="60% - アクセント 6 29" xfId="529"/>
    <cellStyle name="60% - アクセント 6 3" xfId="530"/>
    <cellStyle name="60% - アクセント 6 4" xfId="531"/>
    <cellStyle name="60% - アクセント 6 5" xfId="532"/>
    <cellStyle name="60% - アクセント 6 6" xfId="533"/>
    <cellStyle name="60% - アクセント 6 7" xfId="534"/>
    <cellStyle name="60% - アクセント 6 8" xfId="535"/>
    <cellStyle name="60% - アクセント 6 9" xfId="536"/>
    <cellStyle name="アクセント 1" xfId="537"/>
    <cellStyle name="アクセント 1 10" xfId="538"/>
    <cellStyle name="アクセント 1 11" xfId="539"/>
    <cellStyle name="アクセント 1 12" xfId="540"/>
    <cellStyle name="アクセント 1 13" xfId="541"/>
    <cellStyle name="アクセント 1 14" xfId="542"/>
    <cellStyle name="アクセント 1 15" xfId="543"/>
    <cellStyle name="アクセント 1 16" xfId="544"/>
    <cellStyle name="アクセント 1 17" xfId="545"/>
    <cellStyle name="アクセント 1 18" xfId="546"/>
    <cellStyle name="アクセント 1 19" xfId="547"/>
    <cellStyle name="アクセント 1 2" xfId="548"/>
    <cellStyle name="アクセント 1 20" xfId="549"/>
    <cellStyle name="アクセント 1 21" xfId="550"/>
    <cellStyle name="アクセント 1 22" xfId="551"/>
    <cellStyle name="アクセント 1 23" xfId="552"/>
    <cellStyle name="アクセント 1 24" xfId="553"/>
    <cellStyle name="アクセント 1 25" xfId="554"/>
    <cellStyle name="アクセント 1 26" xfId="555"/>
    <cellStyle name="アクセント 1 27" xfId="556"/>
    <cellStyle name="アクセント 1 28" xfId="557"/>
    <cellStyle name="アクセント 1 29" xfId="558"/>
    <cellStyle name="アクセント 1 3" xfId="559"/>
    <cellStyle name="アクセント 1 4" xfId="560"/>
    <cellStyle name="アクセント 1 5" xfId="561"/>
    <cellStyle name="アクセント 1 6" xfId="562"/>
    <cellStyle name="アクセント 1 7" xfId="563"/>
    <cellStyle name="アクセント 1 8" xfId="564"/>
    <cellStyle name="アクセント 1 9" xfId="565"/>
    <cellStyle name="アクセント 2" xfId="566"/>
    <cellStyle name="アクセント 2 10" xfId="567"/>
    <cellStyle name="アクセント 2 11" xfId="568"/>
    <cellStyle name="アクセント 2 12" xfId="569"/>
    <cellStyle name="アクセント 2 13" xfId="570"/>
    <cellStyle name="アクセント 2 14" xfId="571"/>
    <cellStyle name="アクセント 2 15" xfId="572"/>
    <cellStyle name="アクセント 2 16" xfId="573"/>
    <cellStyle name="アクセント 2 17" xfId="574"/>
    <cellStyle name="アクセント 2 18" xfId="575"/>
    <cellStyle name="アクセント 2 19" xfId="576"/>
    <cellStyle name="アクセント 2 2" xfId="577"/>
    <cellStyle name="アクセント 2 20" xfId="578"/>
    <cellStyle name="アクセント 2 21" xfId="579"/>
    <cellStyle name="アクセント 2 22" xfId="580"/>
    <cellStyle name="アクセント 2 23" xfId="581"/>
    <cellStyle name="アクセント 2 24" xfId="582"/>
    <cellStyle name="アクセント 2 25" xfId="583"/>
    <cellStyle name="アクセント 2 26" xfId="584"/>
    <cellStyle name="アクセント 2 27" xfId="585"/>
    <cellStyle name="アクセント 2 28" xfId="586"/>
    <cellStyle name="アクセント 2 29" xfId="587"/>
    <cellStyle name="アクセント 2 3" xfId="588"/>
    <cellStyle name="アクセント 2 4" xfId="589"/>
    <cellStyle name="アクセント 2 5" xfId="590"/>
    <cellStyle name="アクセント 2 6" xfId="591"/>
    <cellStyle name="アクセント 2 7" xfId="592"/>
    <cellStyle name="アクセント 2 8" xfId="593"/>
    <cellStyle name="アクセント 2 9" xfId="594"/>
    <cellStyle name="アクセント 3" xfId="595"/>
    <cellStyle name="アクセント 3 10" xfId="596"/>
    <cellStyle name="アクセント 3 11" xfId="597"/>
    <cellStyle name="アクセント 3 12" xfId="598"/>
    <cellStyle name="アクセント 3 13" xfId="599"/>
    <cellStyle name="アクセント 3 14" xfId="600"/>
    <cellStyle name="アクセント 3 15" xfId="601"/>
    <cellStyle name="アクセント 3 16" xfId="602"/>
    <cellStyle name="アクセント 3 17" xfId="603"/>
    <cellStyle name="アクセント 3 18" xfId="604"/>
    <cellStyle name="アクセント 3 19" xfId="605"/>
    <cellStyle name="アクセント 3 2" xfId="606"/>
    <cellStyle name="アクセント 3 20" xfId="607"/>
    <cellStyle name="アクセント 3 21" xfId="608"/>
    <cellStyle name="アクセント 3 22" xfId="609"/>
    <cellStyle name="アクセント 3 23" xfId="610"/>
    <cellStyle name="アクセント 3 24" xfId="611"/>
    <cellStyle name="アクセント 3 25" xfId="612"/>
    <cellStyle name="アクセント 3 26" xfId="613"/>
    <cellStyle name="アクセント 3 27" xfId="614"/>
    <cellStyle name="アクセント 3 28" xfId="615"/>
    <cellStyle name="アクセント 3 29" xfId="616"/>
    <cellStyle name="アクセント 3 3" xfId="617"/>
    <cellStyle name="アクセント 3 4" xfId="618"/>
    <cellStyle name="アクセント 3 5" xfId="619"/>
    <cellStyle name="アクセント 3 6" xfId="620"/>
    <cellStyle name="アクセント 3 7" xfId="621"/>
    <cellStyle name="アクセント 3 8" xfId="622"/>
    <cellStyle name="アクセント 3 9" xfId="623"/>
    <cellStyle name="アクセント 4" xfId="624"/>
    <cellStyle name="アクセント 4 10" xfId="625"/>
    <cellStyle name="アクセント 4 11" xfId="626"/>
    <cellStyle name="アクセント 4 12" xfId="627"/>
    <cellStyle name="アクセント 4 13" xfId="628"/>
    <cellStyle name="アクセント 4 14" xfId="629"/>
    <cellStyle name="アクセント 4 15" xfId="630"/>
    <cellStyle name="アクセント 4 16" xfId="631"/>
    <cellStyle name="アクセント 4 17" xfId="632"/>
    <cellStyle name="アクセント 4 18" xfId="633"/>
    <cellStyle name="アクセント 4 19" xfId="634"/>
    <cellStyle name="アクセント 4 2" xfId="635"/>
    <cellStyle name="アクセント 4 20" xfId="636"/>
    <cellStyle name="アクセント 4 21" xfId="637"/>
    <cellStyle name="アクセント 4 22" xfId="638"/>
    <cellStyle name="アクセント 4 23" xfId="639"/>
    <cellStyle name="アクセント 4 24" xfId="640"/>
    <cellStyle name="アクセント 4 25" xfId="641"/>
    <cellStyle name="アクセント 4 26" xfId="642"/>
    <cellStyle name="アクセント 4 27" xfId="643"/>
    <cellStyle name="アクセント 4 28" xfId="644"/>
    <cellStyle name="アクセント 4 29" xfId="645"/>
    <cellStyle name="アクセント 4 3" xfId="646"/>
    <cellStyle name="アクセント 4 4" xfId="647"/>
    <cellStyle name="アクセント 4 5" xfId="648"/>
    <cellStyle name="アクセント 4 6" xfId="649"/>
    <cellStyle name="アクセント 4 7" xfId="650"/>
    <cellStyle name="アクセント 4 8" xfId="651"/>
    <cellStyle name="アクセント 4 9" xfId="652"/>
    <cellStyle name="アクセント 5" xfId="653"/>
    <cellStyle name="アクセント 5 10" xfId="654"/>
    <cellStyle name="アクセント 5 11" xfId="655"/>
    <cellStyle name="アクセント 5 12" xfId="656"/>
    <cellStyle name="アクセント 5 13" xfId="657"/>
    <cellStyle name="アクセント 5 14" xfId="658"/>
    <cellStyle name="アクセント 5 15" xfId="659"/>
    <cellStyle name="アクセント 5 16" xfId="660"/>
    <cellStyle name="アクセント 5 17" xfId="661"/>
    <cellStyle name="アクセント 5 18" xfId="662"/>
    <cellStyle name="アクセント 5 19" xfId="663"/>
    <cellStyle name="アクセント 5 2" xfId="664"/>
    <cellStyle name="アクセント 5 20" xfId="665"/>
    <cellStyle name="アクセント 5 21" xfId="666"/>
    <cellStyle name="アクセント 5 22" xfId="667"/>
    <cellStyle name="アクセント 5 23" xfId="668"/>
    <cellStyle name="アクセント 5 24" xfId="669"/>
    <cellStyle name="アクセント 5 25" xfId="670"/>
    <cellStyle name="アクセント 5 26" xfId="671"/>
    <cellStyle name="アクセント 5 27" xfId="672"/>
    <cellStyle name="アクセント 5 28" xfId="673"/>
    <cellStyle name="アクセント 5 29" xfId="674"/>
    <cellStyle name="アクセント 5 3" xfId="675"/>
    <cellStyle name="アクセント 5 4" xfId="676"/>
    <cellStyle name="アクセント 5 5" xfId="677"/>
    <cellStyle name="アクセント 5 6" xfId="678"/>
    <cellStyle name="アクセント 5 7" xfId="679"/>
    <cellStyle name="アクセント 5 8" xfId="680"/>
    <cellStyle name="アクセント 5 9" xfId="681"/>
    <cellStyle name="アクセント 6" xfId="682"/>
    <cellStyle name="アクセント 6 10" xfId="683"/>
    <cellStyle name="アクセント 6 11" xfId="684"/>
    <cellStyle name="アクセント 6 12" xfId="685"/>
    <cellStyle name="アクセント 6 13" xfId="686"/>
    <cellStyle name="アクセント 6 14" xfId="687"/>
    <cellStyle name="アクセント 6 15" xfId="688"/>
    <cellStyle name="アクセント 6 16" xfId="689"/>
    <cellStyle name="アクセント 6 17" xfId="690"/>
    <cellStyle name="アクセント 6 18" xfId="691"/>
    <cellStyle name="アクセント 6 19" xfId="692"/>
    <cellStyle name="アクセント 6 2" xfId="693"/>
    <cellStyle name="アクセント 6 20" xfId="694"/>
    <cellStyle name="アクセント 6 21" xfId="695"/>
    <cellStyle name="アクセント 6 22" xfId="696"/>
    <cellStyle name="アクセント 6 23" xfId="697"/>
    <cellStyle name="アクセント 6 24" xfId="698"/>
    <cellStyle name="アクセント 6 25" xfId="699"/>
    <cellStyle name="アクセント 6 26" xfId="700"/>
    <cellStyle name="アクセント 6 27" xfId="701"/>
    <cellStyle name="アクセント 6 28" xfId="702"/>
    <cellStyle name="アクセント 6 29" xfId="703"/>
    <cellStyle name="アクセント 6 3" xfId="704"/>
    <cellStyle name="アクセント 6 4" xfId="705"/>
    <cellStyle name="アクセント 6 5" xfId="706"/>
    <cellStyle name="アクセント 6 6" xfId="707"/>
    <cellStyle name="アクセント 6 7" xfId="708"/>
    <cellStyle name="アクセント 6 8" xfId="709"/>
    <cellStyle name="アクセント 6 9" xfId="710"/>
    <cellStyle name="タイトル" xfId="711"/>
    <cellStyle name="タイトル 10" xfId="712"/>
    <cellStyle name="タイトル 11" xfId="713"/>
    <cellStyle name="タイトル 12" xfId="714"/>
    <cellStyle name="タイトル 13" xfId="715"/>
    <cellStyle name="タイトル 14" xfId="716"/>
    <cellStyle name="タイトル 15" xfId="717"/>
    <cellStyle name="タイトル 16" xfId="718"/>
    <cellStyle name="タイトル 17" xfId="719"/>
    <cellStyle name="タイトル 18" xfId="720"/>
    <cellStyle name="タイトル 19" xfId="721"/>
    <cellStyle name="タイトル 2" xfId="722"/>
    <cellStyle name="タイトル 20" xfId="723"/>
    <cellStyle name="タイトル 21" xfId="724"/>
    <cellStyle name="タイトル 22" xfId="725"/>
    <cellStyle name="タイトル 23" xfId="726"/>
    <cellStyle name="タイトル 24" xfId="727"/>
    <cellStyle name="タイトル 25" xfId="728"/>
    <cellStyle name="タイトル 26" xfId="729"/>
    <cellStyle name="タイトル 27" xfId="730"/>
    <cellStyle name="タイトル 28" xfId="731"/>
    <cellStyle name="タイトル 29" xfId="732"/>
    <cellStyle name="タイトル 3" xfId="733"/>
    <cellStyle name="タイトル 4" xfId="734"/>
    <cellStyle name="タイトル 5" xfId="735"/>
    <cellStyle name="タイトル 6" xfId="736"/>
    <cellStyle name="タイトル 7" xfId="737"/>
    <cellStyle name="タイトル 8" xfId="738"/>
    <cellStyle name="タイトル 9" xfId="739"/>
    <cellStyle name="チェック セル" xfId="740"/>
    <cellStyle name="チェック セル 10" xfId="741"/>
    <cellStyle name="チェック セル 11" xfId="742"/>
    <cellStyle name="チェック セル 12" xfId="743"/>
    <cellStyle name="チェック セル 13" xfId="744"/>
    <cellStyle name="チェック セル 14" xfId="745"/>
    <cellStyle name="チェック セル 15" xfId="746"/>
    <cellStyle name="チェック セル 16" xfId="747"/>
    <cellStyle name="チェック セル 17" xfId="748"/>
    <cellStyle name="チェック セル 18" xfId="749"/>
    <cellStyle name="チェック セル 19" xfId="750"/>
    <cellStyle name="チェック セル 2" xfId="751"/>
    <cellStyle name="チェック セル 20" xfId="752"/>
    <cellStyle name="チェック セル 21" xfId="753"/>
    <cellStyle name="チェック セル 22" xfId="754"/>
    <cellStyle name="チェック セル 23" xfId="755"/>
    <cellStyle name="チェック セル 24" xfId="756"/>
    <cellStyle name="チェック セル 25" xfId="757"/>
    <cellStyle name="チェック セル 26" xfId="758"/>
    <cellStyle name="チェック セル 27" xfId="759"/>
    <cellStyle name="チェック セル 28" xfId="760"/>
    <cellStyle name="チェック セル 29" xfId="761"/>
    <cellStyle name="チェック セル 3" xfId="762"/>
    <cellStyle name="チェック セル 4" xfId="763"/>
    <cellStyle name="チェック セル 5" xfId="764"/>
    <cellStyle name="チェック セル 6" xfId="765"/>
    <cellStyle name="チェック セル 7" xfId="766"/>
    <cellStyle name="チェック セル 8" xfId="767"/>
    <cellStyle name="チェック セル 9" xfId="768"/>
    <cellStyle name="どちらでもない" xfId="769"/>
    <cellStyle name="どちらでもない 10" xfId="770"/>
    <cellStyle name="どちらでもない 11" xfId="771"/>
    <cellStyle name="どちらでもない 12" xfId="772"/>
    <cellStyle name="どちらでもない 13" xfId="773"/>
    <cellStyle name="どちらでもない 14" xfId="774"/>
    <cellStyle name="どちらでもない 15" xfId="775"/>
    <cellStyle name="どちらでもない 16" xfId="776"/>
    <cellStyle name="どちらでもない 17" xfId="777"/>
    <cellStyle name="どちらでもない 18" xfId="778"/>
    <cellStyle name="どちらでもない 19" xfId="779"/>
    <cellStyle name="どちらでもない 2" xfId="780"/>
    <cellStyle name="どちらでもない 20" xfId="781"/>
    <cellStyle name="どちらでもない 21" xfId="782"/>
    <cellStyle name="どちらでもない 22" xfId="783"/>
    <cellStyle name="どちらでもない 23" xfId="784"/>
    <cellStyle name="どちらでもない 24" xfId="785"/>
    <cellStyle name="どちらでもない 25" xfId="786"/>
    <cellStyle name="どちらでもない 26" xfId="787"/>
    <cellStyle name="どちらでもない 27" xfId="788"/>
    <cellStyle name="どちらでもない 28" xfId="789"/>
    <cellStyle name="どちらでもない 29" xfId="790"/>
    <cellStyle name="どちらでもない 3" xfId="791"/>
    <cellStyle name="どちらでもない 4" xfId="792"/>
    <cellStyle name="どちらでもない 5" xfId="793"/>
    <cellStyle name="どちらでもない 6" xfId="794"/>
    <cellStyle name="どちらでもない 7" xfId="795"/>
    <cellStyle name="どちらでもない 8" xfId="796"/>
    <cellStyle name="どちらでもない 9" xfId="797"/>
    <cellStyle name="Percent" xfId="798"/>
    <cellStyle name="メモ" xfId="799"/>
    <cellStyle name="メモ 10" xfId="800"/>
    <cellStyle name="メモ 11" xfId="801"/>
    <cellStyle name="メモ 12" xfId="802"/>
    <cellStyle name="メモ 13" xfId="803"/>
    <cellStyle name="メモ 14" xfId="804"/>
    <cellStyle name="メモ 15" xfId="805"/>
    <cellStyle name="メモ 16" xfId="806"/>
    <cellStyle name="メモ 17" xfId="807"/>
    <cellStyle name="メモ 18" xfId="808"/>
    <cellStyle name="メモ 19" xfId="809"/>
    <cellStyle name="メモ 2" xfId="810"/>
    <cellStyle name="メモ 20" xfId="811"/>
    <cellStyle name="メモ 21" xfId="812"/>
    <cellStyle name="メモ 22" xfId="813"/>
    <cellStyle name="メモ 23" xfId="814"/>
    <cellStyle name="メモ 24" xfId="815"/>
    <cellStyle name="メモ 25" xfId="816"/>
    <cellStyle name="メモ 26" xfId="817"/>
    <cellStyle name="メモ 27" xfId="818"/>
    <cellStyle name="メモ 28" xfId="819"/>
    <cellStyle name="メモ 29" xfId="820"/>
    <cellStyle name="メモ 3" xfId="821"/>
    <cellStyle name="メモ 4" xfId="822"/>
    <cellStyle name="メモ 5" xfId="823"/>
    <cellStyle name="メモ 6" xfId="824"/>
    <cellStyle name="メモ 7" xfId="825"/>
    <cellStyle name="メモ 8" xfId="826"/>
    <cellStyle name="メモ 9" xfId="827"/>
    <cellStyle name="リンク セル" xfId="828"/>
    <cellStyle name="リンク セル 10" xfId="829"/>
    <cellStyle name="リンク セル 11" xfId="830"/>
    <cellStyle name="リンク セル 12" xfId="831"/>
    <cellStyle name="リンク セル 13" xfId="832"/>
    <cellStyle name="リンク セル 14" xfId="833"/>
    <cellStyle name="リンク セル 15" xfId="834"/>
    <cellStyle name="リンク セル 16" xfId="835"/>
    <cellStyle name="リンク セル 17" xfId="836"/>
    <cellStyle name="リンク セル 18" xfId="837"/>
    <cellStyle name="リンク セル 19" xfId="838"/>
    <cellStyle name="リンク セル 2" xfId="839"/>
    <cellStyle name="リンク セル 20" xfId="840"/>
    <cellStyle name="リンク セル 21" xfId="841"/>
    <cellStyle name="リンク セル 22" xfId="842"/>
    <cellStyle name="リンク セル 23" xfId="843"/>
    <cellStyle name="リンク セル 24" xfId="844"/>
    <cellStyle name="リンク セル 25" xfId="845"/>
    <cellStyle name="リンク セル 26" xfId="846"/>
    <cellStyle name="リンク セル 27" xfId="847"/>
    <cellStyle name="リンク セル 28" xfId="848"/>
    <cellStyle name="リンク セル 29" xfId="849"/>
    <cellStyle name="リンク セル 3" xfId="850"/>
    <cellStyle name="リンク セル 4" xfId="851"/>
    <cellStyle name="リンク セル 5" xfId="852"/>
    <cellStyle name="リンク セル 6" xfId="853"/>
    <cellStyle name="リンク セル 7" xfId="854"/>
    <cellStyle name="リンク セル 8" xfId="855"/>
    <cellStyle name="リンク セル 9" xfId="856"/>
    <cellStyle name="悪い" xfId="857"/>
    <cellStyle name="悪い 10" xfId="858"/>
    <cellStyle name="悪い 11" xfId="859"/>
    <cellStyle name="悪い 12" xfId="860"/>
    <cellStyle name="悪い 13" xfId="861"/>
    <cellStyle name="悪い 14" xfId="862"/>
    <cellStyle name="悪い 15" xfId="863"/>
    <cellStyle name="悪い 16" xfId="864"/>
    <cellStyle name="悪い 17" xfId="865"/>
    <cellStyle name="悪い 18" xfId="866"/>
    <cellStyle name="悪い 19" xfId="867"/>
    <cellStyle name="悪い 2" xfId="868"/>
    <cellStyle name="悪い 20" xfId="869"/>
    <cellStyle name="悪い 21" xfId="870"/>
    <cellStyle name="悪い 22" xfId="871"/>
    <cellStyle name="悪い 23" xfId="872"/>
    <cellStyle name="悪い 24" xfId="873"/>
    <cellStyle name="悪い 25" xfId="874"/>
    <cellStyle name="悪い 26" xfId="875"/>
    <cellStyle name="悪い 27" xfId="876"/>
    <cellStyle name="悪い 28" xfId="877"/>
    <cellStyle name="悪い 29" xfId="878"/>
    <cellStyle name="悪い 3" xfId="879"/>
    <cellStyle name="悪い 4" xfId="880"/>
    <cellStyle name="悪い 5" xfId="881"/>
    <cellStyle name="悪い 6" xfId="882"/>
    <cellStyle name="悪い 7" xfId="883"/>
    <cellStyle name="悪い 8" xfId="884"/>
    <cellStyle name="悪い 9" xfId="885"/>
    <cellStyle name="計算" xfId="886"/>
    <cellStyle name="計算 10" xfId="887"/>
    <cellStyle name="計算 11" xfId="888"/>
    <cellStyle name="計算 12" xfId="889"/>
    <cellStyle name="計算 13" xfId="890"/>
    <cellStyle name="計算 14" xfId="891"/>
    <cellStyle name="計算 15" xfId="892"/>
    <cellStyle name="計算 16" xfId="893"/>
    <cellStyle name="計算 17" xfId="894"/>
    <cellStyle name="計算 18" xfId="895"/>
    <cellStyle name="計算 19" xfId="896"/>
    <cellStyle name="計算 2" xfId="897"/>
    <cellStyle name="計算 20" xfId="898"/>
    <cellStyle name="計算 21" xfId="899"/>
    <cellStyle name="計算 22" xfId="900"/>
    <cellStyle name="計算 23" xfId="901"/>
    <cellStyle name="計算 24" xfId="902"/>
    <cellStyle name="計算 25" xfId="903"/>
    <cellStyle name="計算 26" xfId="904"/>
    <cellStyle name="計算 27" xfId="905"/>
    <cellStyle name="計算 28" xfId="906"/>
    <cellStyle name="計算 29" xfId="907"/>
    <cellStyle name="計算 3" xfId="908"/>
    <cellStyle name="計算 4" xfId="909"/>
    <cellStyle name="計算 5" xfId="910"/>
    <cellStyle name="計算 6" xfId="911"/>
    <cellStyle name="計算 7" xfId="912"/>
    <cellStyle name="計算 8" xfId="913"/>
    <cellStyle name="計算 9" xfId="914"/>
    <cellStyle name="警告文" xfId="915"/>
    <cellStyle name="警告文 10" xfId="916"/>
    <cellStyle name="警告文 11" xfId="917"/>
    <cellStyle name="警告文 12" xfId="918"/>
    <cellStyle name="警告文 13" xfId="919"/>
    <cellStyle name="警告文 14" xfId="920"/>
    <cellStyle name="警告文 15" xfId="921"/>
    <cellStyle name="警告文 16" xfId="922"/>
    <cellStyle name="警告文 17" xfId="923"/>
    <cellStyle name="警告文 18" xfId="924"/>
    <cellStyle name="警告文 19" xfId="925"/>
    <cellStyle name="警告文 2" xfId="926"/>
    <cellStyle name="警告文 20" xfId="927"/>
    <cellStyle name="警告文 21" xfId="928"/>
    <cellStyle name="警告文 22" xfId="929"/>
    <cellStyle name="警告文 23" xfId="930"/>
    <cellStyle name="警告文 24" xfId="931"/>
    <cellStyle name="警告文 25" xfId="932"/>
    <cellStyle name="警告文 26" xfId="933"/>
    <cellStyle name="警告文 27" xfId="934"/>
    <cellStyle name="警告文 28" xfId="935"/>
    <cellStyle name="警告文 29" xfId="936"/>
    <cellStyle name="警告文 3" xfId="937"/>
    <cellStyle name="警告文 4" xfId="938"/>
    <cellStyle name="警告文 5" xfId="939"/>
    <cellStyle name="警告文 6" xfId="940"/>
    <cellStyle name="警告文 7" xfId="941"/>
    <cellStyle name="警告文 8" xfId="942"/>
    <cellStyle name="警告文 9" xfId="943"/>
    <cellStyle name="Comma [0]" xfId="944"/>
    <cellStyle name="Comma" xfId="945"/>
    <cellStyle name="桁区切り 10" xfId="946"/>
    <cellStyle name="桁区切り 11" xfId="947"/>
    <cellStyle name="桁区切り 12" xfId="948"/>
    <cellStyle name="桁区切り 13" xfId="949"/>
    <cellStyle name="桁区切り 14" xfId="950"/>
    <cellStyle name="桁区切り 15" xfId="951"/>
    <cellStyle name="桁区切り 16" xfId="952"/>
    <cellStyle name="桁区切り 17" xfId="953"/>
    <cellStyle name="桁区切り 18" xfId="954"/>
    <cellStyle name="桁区切り 19" xfId="955"/>
    <cellStyle name="桁区切り 2" xfId="956"/>
    <cellStyle name="桁区切り 20" xfId="957"/>
    <cellStyle name="桁区切り 21" xfId="958"/>
    <cellStyle name="桁区切り 22" xfId="959"/>
    <cellStyle name="桁区切り 23" xfId="960"/>
    <cellStyle name="桁区切り 24" xfId="961"/>
    <cellStyle name="桁区切り 3" xfId="962"/>
    <cellStyle name="桁区切り 4" xfId="963"/>
    <cellStyle name="桁区切り 5" xfId="964"/>
    <cellStyle name="桁区切り 6" xfId="965"/>
    <cellStyle name="桁区切り 7" xfId="966"/>
    <cellStyle name="桁区切り 8" xfId="967"/>
    <cellStyle name="桁区切り 9" xfId="968"/>
    <cellStyle name="見出し 1" xfId="969"/>
    <cellStyle name="見出し 1 10" xfId="970"/>
    <cellStyle name="見出し 1 11" xfId="971"/>
    <cellStyle name="見出し 1 12" xfId="972"/>
    <cellStyle name="見出し 1 13" xfId="973"/>
    <cellStyle name="見出し 1 14" xfId="974"/>
    <cellStyle name="見出し 1 15" xfId="975"/>
    <cellStyle name="見出し 1 16" xfId="976"/>
    <cellStyle name="見出し 1 17" xfId="977"/>
    <cellStyle name="見出し 1 18" xfId="978"/>
    <cellStyle name="見出し 1 19" xfId="979"/>
    <cellStyle name="見出し 1 2" xfId="980"/>
    <cellStyle name="見出し 1 20" xfId="981"/>
    <cellStyle name="見出し 1 21" xfId="982"/>
    <cellStyle name="見出し 1 22" xfId="983"/>
    <cellStyle name="見出し 1 23" xfId="984"/>
    <cellStyle name="見出し 1 24" xfId="985"/>
    <cellStyle name="見出し 1 25" xfId="986"/>
    <cellStyle name="見出し 1 26" xfId="987"/>
    <cellStyle name="見出し 1 27" xfId="988"/>
    <cellStyle name="見出し 1 28" xfId="989"/>
    <cellStyle name="見出し 1 29" xfId="990"/>
    <cellStyle name="見出し 1 3" xfId="991"/>
    <cellStyle name="見出し 1 4" xfId="992"/>
    <cellStyle name="見出し 1 5" xfId="993"/>
    <cellStyle name="見出し 1 6" xfId="994"/>
    <cellStyle name="見出し 1 7" xfId="995"/>
    <cellStyle name="見出し 1 8" xfId="996"/>
    <cellStyle name="見出し 1 9" xfId="997"/>
    <cellStyle name="見出し 2" xfId="998"/>
    <cellStyle name="見出し 2 10" xfId="999"/>
    <cellStyle name="見出し 2 11" xfId="1000"/>
    <cellStyle name="見出し 2 12" xfId="1001"/>
    <cellStyle name="見出し 2 13" xfId="1002"/>
    <cellStyle name="見出し 2 14" xfId="1003"/>
    <cellStyle name="見出し 2 15" xfId="1004"/>
    <cellStyle name="見出し 2 16" xfId="1005"/>
    <cellStyle name="見出し 2 17" xfId="1006"/>
    <cellStyle name="見出し 2 18" xfId="1007"/>
    <cellStyle name="見出し 2 19" xfId="1008"/>
    <cellStyle name="見出し 2 2" xfId="1009"/>
    <cellStyle name="見出し 2 20" xfId="1010"/>
    <cellStyle name="見出し 2 21" xfId="1011"/>
    <cellStyle name="見出し 2 22" xfId="1012"/>
    <cellStyle name="見出し 2 23" xfId="1013"/>
    <cellStyle name="見出し 2 24" xfId="1014"/>
    <cellStyle name="見出し 2 25" xfId="1015"/>
    <cellStyle name="見出し 2 26" xfId="1016"/>
    <cellStyle name="見出し 2 27" xfId="1017"/>
    <cellStyle name="見出し 2 28" xfId="1018"/>
    <cellStyle name="見出し 2 29" xfId="1019"/>
    <cellStyle name="見出し 2 3" xfId="1020"/>
    <cellStyle name="見出し 2 4" xfId="1021"/>
    <cellStyle name="見出し 2 5" xfId="1022"/>
    <cellStyle name="見出し 2 6" xfId="1023"/>
    <cellStyle name="見出し 2 7" xfId="1024"/>
    <cellStyle name="見出し 2 8" xfId="1025"/>
    <cellStyle name="見出し 2 9" xfId="1026"/>
    <cellStyle name="見出し 3" xfId="1027"/>
    <cellStyle name="見出し 3 10" xfId="1028"/>
    <cellStyle name="見出し 3 11" xfId="1029"/>
    <cellStyle name="見出し 3 12" xfId="1030"/>
    <cellStyle name="見出し 3 13" xfId="1031"/>
    <cellStyle name="見出し 3 14" xfId="1032"/>
    <cellStyle name="見出し 3 15" xfId="1033"/>
    <cellStyle name="見出し 3 16" xfId="1034"/>
    <cellStyle name="見出し 3 17" xfId="1035"/>
    <cellStyle name="見出し 3 18" xfId="1036"/>
    <cellStyle name="見出し 3 19" xfId="1037"/>
    <cellStyle name="見出し 3 2" xfId="1038"/>
    <cellStyle name="見出し 3 20" xfId="1039"/>
    <cellStyle name="見出し 3 21" xfId="1040"/>
    <cellStyle name="見出し 3 22" xfId="1041"/>
    <cellStyle name="見出し 3 23" xfId="1042"/>
    <cellStyle name="見出し 3 24" xfId="1043"/>
    <cellStyle name="見出し 3 25" xfId="1044"/>
    <cellStyle name="見出し 3 26" xfId="1045"/>
    <cellStyle name="見出し 3 27" xfId="1046"/>
    <cellStyle name="見出し 3 28" xfId="1047"/>
    <cellStyle name="見出し 3 29" xfId="1048"/>
    <cellStyle name="見出し 3 3" xfId="1049"/>
    <cellStyle name="見出し 3 4" xfId="1050"/>
    <cellStyle name="見出し 3 5" xfId="1051"/>
    <cellStyle name="見出し 3 6" xfId="1052"/>
    <cellStyle name="見出し 3 7" xfId="1053"/>
    <cellStyle name="見出し 3 8" xfId="1054"/>
    <cellStyle name="見出し 3 9" xfId="1055"/>
    <cellStyle name="見出し 4" xfId="1056"/>
    <cellStyle name="見出し 4 10" xfId="1057"/>
    <cellStyle name="見出し 4 11" xfId="1058"/>
    <cellStyle name="見出し 4 12" xfId="1059"/>
    <cellStyle name="見出し 4 13" xfId="1060"/>
    <cellStyle name="見出し 4 14" xfId="1061"/>
    <cellStyle name="見出し 4 15" xfId="1062"/>
    <cellStyle name="見出し 4 16" xfId="1063"/>
    <cellStyle name="見出し 4 17" xfId="1064"/>
    <cellStyle name="見出し 4 18" xfId="1065"/>
    <cellStyle name="見出し 4 19" xfId="1066"/>
    <cellStyle name="見出し 4 2" xfId="1067"/>
    <cellStyle name="見出し 4 20" xfId="1068"/>
    <cellStyle name="見出し 4 21" xfId="1069"/>
    <cellStyle name="見出し 4 22" xfId="1070"/>
    <cellStyle name="見出し 4 23" xfId="1071"/>
    <cellStyle name="見出し 4 24" xfId="1072"/>
    <cellStyle name="見出し 4 25" xfId="1073"/>
    <cellStyle name="見出し 4 26" xfId="1074"/>
    <cellStyle name="見出し 4 27" xfId="1075"/>
    <cellStyle name="見出し 4 28" xfId="1076"/>
    <cellStyle name="見出し 4 29" xfId="1077"/>
    <cellStyle name="見出し 4 3" xfId="1078"/>
    <cellStyle name="見出し 4 4" xfId="1079"/>
    <cellStyle name="見出し 4 5" xfId="1080"/>
    <cellStyle name="見出し 4 6" xfId="1081"/>
    <cellStyle name="見出し 4 7" xfId="1082"/>
    <cellStyle name="見出し 4 8" xfId="1083"/>
    <cellStyle name="見出し 4 9" xfId="1084"/>
    <cellStyle name="集計" xfId="1085"/>
    <cellStyle name="集計 10" xfId="1086"/>
    <cellStyle name="集計 11" xfId="1087"/>
    <cellStyle name="集計 12" xfId="1088"/>
    <cellStyle name="集計 13" xfId="1089"/>
    <cellStyle name="集計 14" xfId="1090"/>
    <cellStyle name="集計 15" xfId="1091"/>
    <cellStyle name="集計 16" xfId="1092"/>
    <cellStyle name="集計 17" xfId="1093"/>
    <cellStyle name="集計 18" xfId="1094"/>
    <cellStyle name="集計 19" xfId="1095"/>
    <cellStyle name="集計 2" xfId="1096"/>
    <cellStyle name="集計 20" xfId="1097"/>
    <cellStyle name="集計 21" xfId="1098"/>
    <cellStyle name="集計 22" xfId="1099"/>
    <cellStyle name="集計 23" xfId="1100"/>
    <cellStyle name="集計 24" xfId="1101"/>
    <cellStyle name="集計 25" xfId="1102"/>
    <cellStyle name="集計 26" xfId="1103"/>
    <cellStyle name="集計 27" xfId="1104"/>
    <cellStyle name="集計 28" xfId="1105"/>
    <cellStyle name="集計 29" xfId="1106"/>
    <cellStyle name="集計 3" xfId="1107"/>
    <cellStyle name="集計 4" xfId="1108"/>
    <cellStyle name="集計 5" xfId="1109"/>
    <cellStyle name="集計 6" xfId="1110"/>
    <cellStyle name="集計 7" xfId="1111"/>
    <cellStyle name="集計 8" xfId="1112"/>
    <cellStyle name="集計 9" xfId="1113"/>
    <cellStyle name="出力" xfId="1114"/>
    <cellStyle name="出力 10" xfId="1115"/>
    <cellStyle name="出力 11" xfId="1116"/>
    <cellStyle name="出力 12" xfId="1117"/>
    <cellStyle name="出力 13" xfId="1118"/>
    <cellStyle name="出力 14" xfId="1119"/>
    <cellStyle name="出力 15" xfId="1120"/>
    <cellStyle name="出力 16" xfId="1121"/>
    <cellStyle name="出力 17" xfId="1122"/>
    <cellStyle name="出力 18" xfId="1123"/>
    <cellStyle name="出力 19" xfId="1124"/>
    <cellStyle name="出力 2" xfId="1125"/>
    <cellStyle name="出力 20" xfId="1126"/>
    <cellStyle name="出力 21" xfId="1127"/>
    <cellStyle name="出力 22" xfId="1128"/>
    <cellStyle name="出力 23" xfId="1129"/>
    <cellStyle name="出力 24" xfId="1130"/>
    <cellStyle name="出力 25" xfId="1131"/>
    <cellStyle name="出力 26" xfId="1132"/>
    <cellStyle name="出力 27" xfId="1133"/>
    <cellStyle name="出力 28" xfId="1134"/>
    <cellStyle name="出力 29" xfId="1135"/>
    <cellStyle name="出力 3" xfId="1136"/>
    <cellStyle name="出力 4" xfId="1137"/>
    <cellStyle name="出力 5" xfId="1138"/>
    <cellStyle name="出力 6" xfId="1139"/>
    <cellStyle name="出力 7" xfId="1140"/>
    <cellStyle name="出力 8" xfId="1141"/>
    <cellStyle name="出力 9" xfId="1142"/>
    <cellStyle name="説明文" xfId="1143"/>
    <cellStyle name="説明文 10" xfId="1144"/>
    <cellStyle name="説明文 11" xfId="1145"/>
    <cellStyle name="説明文 12" xfId="1146"/>
    <cellStyle name="説明文 13" xfId="1147"/>
    <cellStyle name="説明文 14" xfId="1148"/>
    <cellStyle name="説明文 15" xfId="1149"/>
    <cellStyle name="説明文 16" xfId="1150"/>
    <cellStyle name="説明文 17" xfId="1151"/>
    <cellStyle name="説明文 18" xfId="1152"/>
    <cellStyle name="説明文 19" xfId="1153"/>
    <cellStyle name="説明文 2" xfId="1154"/>
    <cellStyle name="説明文 20" xfId="1155"/>
    <cellStyle name="説明文 21" xfId="1156"/>
    <cellStyle name="説明文 22" xfId="1157"/>
    <cellStyle name="説明文 23" xfId="1158"/>
    <cellStyle name="説明文 24" xfId="1159"/>
    <cellStyle name="説明文 25" xfId="1160"/>
    <cellStyle name="説明文 26" xfId="1161"/>
    <cellStyle name="説明文 27" xfId="1162"/>
    <cellStyle name="説明文 28" xfId="1163"/>
    <cellStyle name="説明文 29" xfId="1164"/>
    <cellStyle name="説明文 3" xfId="1165"/>
    <cellStyle name="説明文 4" xfId="1166"/>
    <cellStyle name="説明文 5" xfId="1167"/>
    <cellStyle name="説明文 6" xfId="1168"/>
    <cellStyle name="説明文 7" xfId="1169"/>
    <cellStyle name="説明文 8" xfId="1170"/>
    <cellStyle name="説明文 9" xfId="1171"/>
    <cellStyle name="Currency [0]" xfId="1172"/>
    <cellStyle name="Currency" xfId="1173"/>
    <cellStyle name="入力" xfId="1174"/>
    <cellStyle name="入力 10" xfId="1175"/>
    <cellStyle name="入力 11" xfId="1176"/>
    <cellStyle name="入力 12" xfId="1177"/>
    <cellStyle name="入力 13" xfId="1178"/>
    <cellStyle name="入力 14" xfId="1179"/>
    <cellStyle name="入力 15" xfId="1180"/>
    <cellStyle name="入力 16" xfId="1181"/>
    <cellStyle name="入力 17" xfId="1182"/>
    <cellStyle name="入力 18" xfId="1183"/>
    <cellStyle name="入力 19" xfId="1184"/>
    <cellStyle name="入力 2" xfId="1185"/>
    <cellStyle name="入力 20" xfId="1186"/>
    <cellStyle name="入力 21" xfId="1187"/>
    <cellStyle name="入力 22" xfId="1188"/>
    <cellStyle name="入力 23" xfId="1189"/>
    <cellStyle name="入力 24" xfId="1190"/>
    <cellStyle name="入力 25" xfId="1191"/>
    <cellStyle name="入力 26" xfId="1192"/>
    <cellStyle name="入力 27" xfId="1193"/>
    <cellStyle name="入力 28" xfId="1194"/>
    <cellStyle name="入力 29" xfId="1195"/>
    <cellStyle name="入力 3" xfId="1196"/>
    <cellStyle name="入力 4" xfId="1197"/>
    <cellStyle name="入力 5" xfId="1198"/>
    <cellStyle name="入力 6" xfId="1199"/>
    <cellStyle name="入力 7" xfId="1200"/>
    <cellStyle name="入力 8" xfId="1201"/>
    <cellStyle name="入力 9" xfId="1202"/>
    <cellStyle name="標準 10" xfId="1203"/>
    <cellStyle name="標準 11" xfId="1204"/>
    <cellStyle name="標準 12" xfId="1205"/>
    <cellStyle name="標準 13" xfId="1206"/>
    <cellStyle name="標準 14" xfId="1207"/>
    <cellStyle name="標準 15" xfId="1208"/>
    <cellStyle name="標準 16" xfId="1209"/>
    <cellStyle name="標準 17" xfId="1210"/>
    <cellStyle name="標準 18" xfId="1211"/>
    <cellStyle name="標準 19" xfId="1212"/>
    <cellStyle name="標準 2" xfId="1213"/>
    <cellStyle name="標準 20" xfId="1214"/>
    <cellStyle name="標準 21" xfId="1215"/>
    <cellStyle name="標準 22" xfId="1216"/>
    <cellStyle name="標準 23" xfId="1217"/>
    <cellStyle name="標準 24" xfId="1218"/>
    <cellStyle name="標準 25" xfId="1219"/>
    <cellStyle name="標準 26" xfId="1220"/>
    <cellStyle name="標準 27" xfId="1221"/>
    <cellStyle name="標準 28" xfId="1222"/>
    <cellStyle name="標準 29" xfId="1223"/>
    <cellStyle name="標準 3" xfId="1224"/>
    <cellStyle name="標準 4" xfId="1225"/>
    <cellStyle name="標準 5" xfId="1226"/>
    <cellStyle name="標準 6" xfId="1227"/>
    <cellStyle name="標準 7" xfId="1228"/>
    <cellStyle name="標準 8" xfId="1229"/>
    <cellStyle name="標準 9" xfId="1230"/>
    <cellStyle name="良い" xfId="1231"/>
    <cellStyle name="良い 10" xfId="1232"/>
    <cellStyle name="良い 11" xfId="1233"/>
    <cellStyle name="良い 12" xfId="1234"/>
    <cellStyle name="良い 13" xfId="1235"/>
    <cellStyle name="良い 14" xfId="1236"/>
    <cellStyle name="良い 15" xfId="1237"/>
    <cellStyle name="良い 16" xfId="1238"/>
    <cellStyle name="良い 17" xfId="1239"/>
    <cellStyle name="良い 18" xfId="1240"/>
    <cellStyle name="良い 19" xfId="1241"/>
    <cellStyle name="良い 2" xfId="1242"/>
    <cellStyle name="良い 20" xfId="1243"/>
    <cellStyle name="良い 21" xfId="1244"/>
    <cellStyle name="良い 22" xfId="1245"/>
    <cellStyle name="良い 23" xfId="1246"/>
    <cellStyle name="良い 24" xfId="1247"/>
    <cellStyle name="良い 25" xfId="1248"/>
    <cellStyle name="良い 26" xfId="1249"/>
    <cellStyle name="良い 27" xfId="1250"/>
    <cellStyle name="良い 28" xfId="1251"/>
    <cellStyle name="良い 29" xfId="1252"/>
    <cellStyle name="良い 3" xfId="1253"/>
    <cellStyle name="良い 4" xfId="1254"/>
    <cellStyle name="良い 5" xfId="1255"/>
    <cellStyle name="良い 6" xfId="1256"/>
    <cellStyle name="良い 7" xfId="1257"/>
    <cellStyle name="良い 8" xfId="1258"/>
    <cellStyle name="良い 9" xfId="12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L171"/>
  <sheetViews>
    <sheetView tabSelected="1" view="pageBreakPreview" zoomScaleSheetLayoutView="100" zoomScalePageLayoutView="0" workbookViewId="0" topLeftCell="A1">
      <pane xSplit="6" ySplit="6" topLeftCell="G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"/>
    </sheetView>
  </sheetViews>
  <sheetFormatPr defaultColWidth="9.375" defaultRowHeight="12"/>
  <cols>
    <col min="1" max="5" width="2.875" style="1" customWidth="1"/>
    <col min="6" max="6" width="14.50390625" style="1" bestFit="1" customWidth="1"/>
    <col min="7" max="7" width="10.125" style="57" bestFit="1" customWidth="1"/>
    <col min="8" max="8" width="7.875" style="1" bestFit="1" customWidth="1"/>
    <col min="9" max="9" width="10.125" style="1" bestFit="1" customWidth="1"/>
    <col min="10" max="10" width="10.125" style="1" customWidth="1"/>
    <col min="11" max="11" width="6.00390625" style="1" bestFit="1" customWidth="1"/>
    <col min="12" max="12" width="8.00390625" style="1" bestFit="1" customWidth="1"/>
    <col min="13" max="13" width="6.00390625" style="1" bestFit="1" customWidth="1"/>
    <col min="14" max="14" width="8.00390625" style="1" bestFit="1" customWidth="1"/>
    <col min="15" max="15" width="7.625" style="1" bestFit="1" customWidth="1"/>
    <col min="16" max="16" width="9.50390625" style="1" bestFit="1" customWidth="1"/>
    <col min="17" max="17" width="8.00390625" style="1" bestFit="1" customWidth="1"/>
    <col min="18" max="18" width="10.125" style="1" bestFit="1" customWidth="1"/>
    <col min="19" max="19" width="7.875" style="56" customWidth="1"/>
    <col min="20" max="20" width="8.125" style="1" bestFit="1" customWidth="1"/>
    <col min="21" max="22" width="10.625" style="1" customWidth="1"/>
    <col min="23" max="23" width="7.875" style="1" customWidth="1"/>
    <col min="24" max="24" width="10.125" style="1" bestFit="1" customWidth="1"/>
    <col min="25" max="26" width="6.125" style="1" bestFit="1" customWidth="1"/>
    <col min="27" max="30" width="7.875" style="1" customWidth="1"/>
    <col min="31" max="35" width="2.875" style="1" customWidth="1"/>
    <col min="36" max="36" width="14.50390625" style="1" bestFit="1" customWidth="1"/>
    <col min="37" max="16384" width="9.375" style="1" customWidth="1"/>
  </cols>
  <sheetData>
    <row r="1" spans="7:37" ht="10.5"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K1" s="3"/>
    </row>
    <row r="2" spans="1:37" s="7" customFormat="1" ht="14.25">
      <c r="A2" s="4"/>
      <c r="B2" s="4"/>
      <c r="C2" s="4"/>
      <c r="D2" s="4"/>
      <c r="E2" s="4"/>
      <c r="F2" s="140" t="s">
        <v>91</v>
      </c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4"/>
      <c r="S2" s="4"/>
      <c r="T2" s="140" t="s">
        <v>79</v>
      </c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5"/>
      <c r="AH2" s="5"/>
      <c r="AI2" s="5"/>
      <c r="AJ2" s="5"/>
      <c r="AK2" s="6"/>
    </row>
    <row r="3" spans="1:37" s="11" customFormat="1" ht="11.25" thickBot="1">
      <c r="A3" s="1"/>
      <c r="B3" s="1"/>
      <c r="C3" s="1"/>
      <c r="D3" s="1"/>
      <c r="E3" s="1"/>
      <c r="F3" s="1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K3" s="12"/>
    </row>
    <row r="4" spans="1:37" s="14" customFormat="1" ht="10.5">
      <c r="A4" s="117" t="s">
        <v>74</v>
      </c>
      <c r="B4" s="118"/>
      <c r="C4" s="118"/>
      <c r="D4" s="118"/>
      <c r="E4" s="118"/>
      <c r="F4" s="118"/>
      <c r="G4" s="144" t="s">
        <v>84</v>
      </c>
      <c r="H4" s="114" t="s">
        <v>55</v>
      </c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47" t="s">
        <v>84</v>
      </c>
      <c r="T4" s="142" t="s">
        <v>80</v>
      </c>
      <c r="U4" s="115"/>
      <c r="V4" s="115"/>
      <c r="W4" s="115"/>
      <c r="X4" s="115"/>
      <c r="Y4" s="115"/>
      <c r="Z4" s="115"/>
      <c r="AA4" s="115"/>
      <c r="AB4" s="115"/>
      <c r="AC4" s="115"/>
      <c r="AD4" s="143"/>
      <c r="AE4" s="150" t="s">
        <v>19</v>
      </c>
      <c r="AF4" s="151"/>
      <c r="AG4" s="151"/>
      <c r="AH4" s="151"/>
      <c r="AI4" s="151"/>
      <c r="AJ4" s="151"/>
      <c r="AK4" s="13"/>
    </row>
    <row r="5" spans="1:38" s="14" customFormat="1" ht="42.75">
      <c r="A5" s="119"/>
      <c r="B5" s="119"/>
      <c r="C5" s="119"/>
      <c r="D5" s="119"/>
      <c r="E5" s="119"/>
      <c r="F5" s="119"/>
      <c r="G5" s="145"/>
      <c r="H5" s="15" t="s">
        <v>65</v>
      </c>
      <c r="I5" s="15" t="s">
        <v>58</v>
      </c>
      <c r="J5" s="15" t="s">
        <v>110</v>
      </c>
      <c r="K5" s="16" t="s">
        <v>59</v>
      </c>
      <c r="L5" s="16" t="s">
        <v>60</v>
      </c>
      <c r="M5" s="16" t="s">
        <v>61</v>
      </c>
      <c r="N5" s="16" t="s">
        <v>62</v>
      </c>
      <c r="O5" s="137" t="s">
        <v>57</v>
      </c>
      <c r="P5" s="16" t="s">
        <v>63</v>
      </c>
      <c r="Q5" s="17" t="s">
        <v>85</v>
      </c>
      <c r="R5" s="17" t="s">
        <v>64</v>
      </c>
      <c r="S5" s="148"/>
      <c r="T5" s="15" t="s">
        <v>78</v>
      </c>
      <c r="U5" s="15" t="s">
        <v>58</v>
      </c>
      <c r="V5" s="15" t="s">
        <v>110</v>
      </c>
      <c r="W5" s="16" t="s">
        <v>59</v>
      </c>
      <c r="X5" s="16" t="s">
        <v>60</v>
      </c>
      <c r="Y5" s="16" t="s">
        <v>76</v>
      </c>
      <c r="Z5" s="16" t="s">
        <v>77</v>
      </c>
      <c r="AA5" s="137" t="s">
        <v>57</v>
      </c>
      <c r="AB5" s="16" t="s">
        <v>75</v>
      </c>
      <c r="AC5" s="16" t="s">
        <v>56</v>
      </c>
      <c r="AD5" s="16" t="s">
        <v>64</v>
      </c>
      <c r="AE5" s="152"/>
      <c r="AF5" s="153"/>
      <c r="AG5" s="153"/>
      <c r="AH5" s="153"/>
      <c r="AI5" s="153"/>
      <c r="AJ5" s="153"/>
      <c r="AK5" s="18" t="s">
        <v>92</v>
      </c>
      <c r="AL5" s="19"/>
    </row>
    <row r="6" spans="1:38" s="14" customFormat="1" ht="10.5">
      <c r="A6" s="120"/>
      <c r="B6" s="120"/>
      <c r="C6" s="120"/>
      <c r="D6" s="120"/>
      <c r="E6" s="120"/>
      <c r="F6" s="120"/>
      <c r="G6" s="146"/>
      <c r="H6" s="20" t="s">
        <v>66</v>
      </c>
      <c r="I6" s="20" t="s">
        <v>67</v>
      </c>
      <c r="J6" s="20" t="s">
        <v>68</v>
      </c>
      <c r="K6" s="20" t="s">
        <v>69</v>
      </c>
      <c r="L6" s="20" t="s">
        <v>70</v>
      </c>
      <c r="M6" s="20" t="s">
        <v>71</v>
      </c>
      <c r="N6" s="20" t="s">
        <v>72</v>
      </c>
      <c r="O6" s="138"/>
      <c r="P6" s="20" t="s">
        <v>73</v>
      </c>
      <c r="Q6" s="20" t="s">
        <v>113</v>
      </c>
      <c r="R6" s="16"/>
      <c r="S6" s="149"/>
      <c r="T6" s="20" t="s">
        <v>66</v>
      </c>
      <c r="U6" s="20" t="s">
        <v>67</v>
      </c>
      <c r="V6" s="20" t="s">
        <v>68</v>
      </c>
      <c r="W6" s="20" t="s">
        <v>69</v>
      </c>
      <c r="X6" s="20" t="s">
        <v>70</v>
      </c>
      <c r="Y6" s="20" t="s">
        <v>71</v>
      </c>
      <c r="Z6" s="20" t="s">
        <v>72</v>
      </c>
      <c r="AA6" s="138"/>
      <c r="AB6" s="20" t="s">
        <v>73</v>
      </c>
      <c r="AC6" s="20" t="s">
        <v>113</v>
      </c>
      <c r="AD6" s="20"/>
      <c r="AE6" s="154"/>
      <c r="AF6" s="155"/>
      <c r="AG6" s="155"/>
      <c r="AH6" s="155"/>
      <c r="AI6" s="155"/>
      <c r="AJ6" s="155"/>
      <c r="AK6" s="18" t="s">
        <v>84</v>
      </c>
      <c r="AL6" s="21" t="s">
        <v>102</v>
      </c>
    </row>
    <row r="7" spans="1:38" s="29" customFormat="1" ht="15" customHeight="1">
      <c r="A7" s="123" t="s">
        <v>50</v>
      </c>
      <c r="B7" s="123"/>
      <c r="C7" s="123"/>
      <c r="D7" s="123"/>
      <c r="E7" s="123"/>
      <c r="F7" s="124"/>
      <c r="G7" s="72">
        <f>SUM(H7:R7)</f>
        <v>215003</v>
      </c>
      <c r="H7" s="72">
        <f>SUM(H8,H21,H28,H32,H47,H55)</f>
        <v>2002</v>
      </c>
      <c r="I7" s="72">
        <f>SUM(I8,I21,I28,I32,I47,I55)</f>
        <v>1258</v>
      </c>
      <c r="J7" s="72">
        <f>SUM(J8,J21,J28,J32,J47,J55)</f>
        <v>426</v>
      </c>
      <c r="K7" s="72">
        <f aca="true" t="shared" si="0" ref="K7:R7">SUM(K8,K21,K28,K32,K47,K55)</f>
        <v>278</v>
      </c>
      <c r="L7" s="72">
        <f t="shared" si="0"/>
        <v>630</v>
      </c>
      <c r="M7" s="72">
        <f t="shared" si="0"/>
        <v>8</v>
      </c>
      <c r="N7" s="72">
        <f t="shared" si="0"/>
        <v>35</v>
      </c>
      <c r="O7" s="72">
        <f t="shared" si="0"/>
        <v>42</v>
      </c>
      <c r="P7" s="72">
        <f t="shared" si="0"/>
        <v>30</v>
      </c>
      <c r="Q7" s="72">
        <f t="shared" si="0"/>
        <v>407</v>
      </c>
      <c r="R7" s="24">
        <f t="shared" si="0"/>
        <v>209887</v>
      </c>
      <c r="S7" s="95">
        <f>SUM(T7:AD7)</f>
        <v>44408</v>
      </c>
      <c r="T7" s="72">
        <f aca="true" t="shared" si="1" ref="T7:AD7">SUM(T8,T21,T28,T32,T47,T55)</f>
        <v>472</v>
      </c>
      <c r="U7" s="72">
        <f t="shared" si="1"/>
        <v>377</v>
      </c>
      <c r="V7" s="72">
        <f>SUM(V8,V21,V28,V32,V47,V55)</f>
        <v>115</v>
      </c>
      <c r="W7" s="72">
        <f t="shared" si="1"/>
        <v>66</v>
      </c>
      <c r="X7" s="72">
        <f t="shared" si="1"/>
        <v>50</v>
      </c>
      <c r="Y7" s="72">
        <f t="shared" si="1"/>
        <v>1</v>
      </c>
      <c r="Z7" s="72">
        <f t="shared" si="1"/>
        <v>1</v>
      </c>
      <c r="AA7" s="72">
        <f t="shared" si="1"/>
        <v>4</v>
      </c>
      <c r="AB7" s="72">
        <f t="shared" si="1"/>
        <v>1</v>
      </c>
      <c r="AC7" s="72">
        <f t="shared" si="1"/>
        <v>57</v>
      </c>
      <c r="AD7" s="72">
        <f t="shared" si="1"/>
        <v>43264</v>
      </c>
      <c r="AE7" s="136" t="s">
        <v>50</v>
      </c>
      <c r="AF7" s="125"/>
      <c r="AG7" s="125"/>
      <c r="AH7" s="125"/>
      <c r="AI7" s="125"/>
      <c r="AJ7" s="125"/>
      <c r="AK7" s="27">
        <f>SUM(H7:R7)-G7</f>
        <v>0</v>
      </c>
      <c r="AL7" s="28">
        <f>SUM(T7:AD7)-S7</f>
        <v>0</v>
      </c>
    </row>
    <row r="8" spans="1:38" s="29" customFormat="1" ht="15" customHeight="1">
      <c r="A8" s="26"/>
      <c r="B8" s="125" t="s">
        <v>51</v>
      </c>
      <c r="C8" s="125"/>
      <c r="D8" s="125"/>
      <c r="E8" s="125"/>
      <c r="F8" s="126"/>
      <c r="G8" s="23">
        <f aca="true" t="shared" si="2" ref="G8:G62">SUM(H8:R8)</f>
        <v>4067</v>
      </c>
      <c r="H8" s="23">
        <f>SUM(H9,H14,H19,H20)</f>
        <v>171</v>
      </c>
      <c r="I8" s="23">
        <f aca="true" t="shared" si="3" ref="I8:R8">SUM(I9,I14,I19,I20)</f>
        <v>124</v>
      </c>
      <c r="J8" s="23">
        <f>SUM(J9,J14,J19,J20)</f>
        <v>23</v>
      </c>
      <c r="K8" s="23">
        <f t="shared" si="3"/>
        <v>18</v>
      </c>
      <c r="L8" s="23">
        <f t="shared" si="3"/>
        <v>32</v>
      </c>
      <c r="M8" s="23">
        <f t="shared" si="3"/>
        <v>0</v>
      </c>
      <c r="N8" s="23">
        <f t="shared" si="3"/>
        <v>3</v>
      </c>
      <c r="O8" s="23">
        <f t="shared" si="3"/>
        <v>2</v>
      </c>
      <c r="P8" s="23">
        <f t="shared" si="3"/>
        <v>2</v>
      </c>
      <c r="Q8" s="23">
        <f t="shared" si="3"/>
        <v>25</v>
      </c>
      <c r="R8" s="22">
        <f t="shared" si="3"/>
        <v>3667</v>
      </c>
      <c r="S8" s="96">
        <f aca="true" t="shared" si="4" ref="S8:S14">SUM(T8:AD8)</f>
        <v>483</v>
      </c>
      <c r="T8" s="23">
        <f aca="true" t="shared" si="5" ref="T8:AD8">SUM(T9,T14,T19,T20)</f>
        <v>52</v>
      </c>
      <c r="U8" s="23">
        <f t="shared" si="5"/>
        <v>46</v>
      </c>
      <c r="V8" s="23">
        <f t="shared" si="5"/>
        <v>5</v>
      </c>
      <c r="W8" s="23">
        <f t="shared" si="5"/>
        <v>4</v>
      </c>
      <c r="X8" s="23">
        <f t="shared" si="5"/>
        <v>2</v>
      </c>
      <c r="Y8" s="23">
        <f t="shared" si="5"/>
        <v>0</v>
      </c>
      <c r="Z8" s="23">
        <f t="shared" si="5"/>
        <v>0</v>
      </c>
      <c r="AA8" s="23">
        <f t="shared" si="5"/>
        <v>0</v>
      </c>
      <c r="AB8" s="23">
        <f t="shared" si="5"/>
        <v>0</v>
      </c>
      <c r="AC8" s="23">
        <f t="shared" si="5"/>
        <v>7</v>
      </c>
      <c r="AD8" s="23">
        <f t="shared" si="5"/>
        <v>367</v>
      </c>
      <c r="AE8" s="25"/>
      <c r="AF8" s="125" t="s">
        <v>51</v>
      </c>
      <c r="AG8" s="125"/>
      <c r="AH8" s="125"/>
      <c r="AI8" s="125"/>
      <c r="AJ8" s="125"/>
      <c r="AK8" s="27">
        <f aca="true" t="shared" si="6" ref="AK8:AK62">SUM(H8:R8)-G8</f>
        <v>0</v>
      </c>
      <c r="AL8" s="28">
        <f aca="true" t="shared" si="7" ref="AL8:AL62">SUM(T8:AD8)-S8</f>
        <v>0</v>
      </c>
    </row>
    <row r="9" spans="1:38" s="35" customFormat="1" ht="12">
      <c r="A9" s="30"/>
      <c r="B9" s="30"/>
      <c r="C9" s="121" t="s">
        <v>49</v>
      </c>
      <c r="D9" s="121"/>
      <c r="E9" s="121"/>
      <c r="F9" s="122"/>
      <c r="G9" s="23">
        <f t="shared" si="2"/>
        <v>874</v>
      </c>
      <c r="H9" s="32">
        <f>SUM(H10:H13)</f>
        <v>68</v>
      </c>
      <c r="I9" s="32">
        <f aca="true" t="shared" si="8" ref="I9:R9">SUM(I10:I13)</f>
        <v>49</v>
      </c>
      <c r="J9" s="32">
        <f>SUM(J10:J13)</f>
        <v>10</v>
      </c>
      <c r="K9" s="32">
        <f t="shared" si="8"/>
        <v>7</v>
      </c>
      <c r="L9" s="32">
        <f t="shared" si="8"/>
        <v>10</v>
      </c>
      <c r="M9" s="32">
        <f t="shared" si="8"/>
        <v>0</v>
      </c>
      <c r="N9" s="32">
        <f t="shared" si="8"/>
        <v>0</v>
      </c>
      <c r="O9" s="32">
        <f t="shared" si="8"/>
        <v>0</v>
      </c>
      <c r="P9" s="32">
        <f t="shared" si="8"/>
        <v>0</v>
      </c>
      <c r="Q9" s="32">
        <f t="shared" si="8"/>
        <v>5</v>
      </c>
      <c r="R9" s="33">
        <f t="shared" si="8"/>
        <v>725</v>
      </c>
      <c r="S9" s="96">
        <f t="shared" si="4"/>
        <v>211</v>
      </c>
      <c r="T9" s="32">
        <f aca="true" t="shared" si="9" ref="T9:AD9">SUM(T10:T13)</f>
        <v>20</v>
      </c>
      <c r="U9" s="32">
        <f t="shared" si="9"/>
        <v>20</v>
      </c>
      <c r="V9" s="32">
        <f t="shared" si="9"/>
        <v>2</v>
      </c>
      <c r="W9" s="32">
        <f t="shared" si="9"/>
        <v>2</v>
      </c>
      <c r="X9" s="32">
        <f t="shared" si="9"/>
        <v>0</v>
      </c>
      <c r="Y9" s="32">
        <f t="shared" si="9"/>
        <v>0</v>
      </c>
      <c r="Z9" s="32">
        <f t="shared" si="9"/>
        <v>0</v>
      </c>
      <c r="AA9" s="32">
        <f t="shared" si="9"/>
        <v>0</v>
      </c>
      <c r="AB9" s="32">
        <f t="shared" si="9"/>
        <v>0</v>
      </c>
      <c r="AC9" s="32">
        <f t="shared" si="9"/>
        <v>2</v>
      </c>
      <c r="AD9" s="32">
        <f t="shared" si="9"/>
        <v>165</v>
      </c>
      <c r="AE9" s="34"/>
      <c r="AF9" s="30"/>
      <c r="AG9" s="121" t="s">
        <v>49</v>
      </c>
      <c r="AH9" s="121"/>
      <c r="AI9" s="121"/>
      <c r="AJ9" s="121"/>
      <c r="AK9" s="27">
        <f t="shared" si="6"/>
        <v>0</v>
      </c>
      <c r="AL9" s="28">
        <f t="shared" si="7"/>
        <v>0</v>
      </c>
    </row>
    <row r="10" spans="1:38" s="35" customFormat="1" ht="12">
      <c r="A10" s="30"/>
      <c r="B10" s="30"/>
      <c r="C10" s="30"/>
      <c r="D10" s="121" t="s">
        <v>0</v>
      </c>
      <c r="E10" s="121"/>
      <c r="F10" s="122"/>
      <c r="G10" s="23">
        <f t="shared" si="2"/>
        <v>835</v>
      </c>
      <c r="H10" s="58">
        <v>67</v>
      </c>
      <c r="I10" s="58">
        <v>48</v>
      </c>
      <c r="J10" s="58">
        <v>10</v>
      </c>
      <c r="K10" s="58">
        <v>7</v>
      </c>
      <c r="L10" s="58">
        <v>10</v>
      </c>
      <c r="M10" s="58">
        <v>0</v>
      </c>
      <c r="N10" s="58">
        <v>0</v>
      </c>
      <c r="O10" s="58">
        <v>0</v>
      </c>
      <c r="P10" s="58">
        <v>0</v>
      </c>
      <c r="Q10" s="58">
        <v>5</v>
      </c>
      <c r="R10" s="59">
        <v>688</v>
      </c>
      <c r="S10" s="96">
        <f t="shared" si="4"/>
        <v>199</v>
      </c>
      <c r="T10" s="60">
        <v>20</v>
      </c>
      <c r="U10" s="60">
        <v>19</v>
      </c>
      <c r="V10" s="60">
        <v>2</v>
      </c>
      <c r="W10" s="60">
        <v>2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2</v>
      </c>
      <c r="AD10" s="60">
        <v>154</v>
      </c>
      <c r="AE10" s="34"/>
      <c r="AF10" s="30"/>
      <c r="AG10" s="30"/>
      <c r="AH10" s="121" t="s">
        <v>0</v>
      </c>
      <c r="AI10" s="121"/>
      <c r="AJ10" s="121"/>
      <c r="AK10" s="27">
        <f t="shared" si="6"/>
        <v>0</v>
      </c>
      <c r="AL10" s="28">
        <f t="shared" si="7"/>
        <v>0</v>
      </c>
    </row>
    <row r="11" spans="1:38" s="35" customFormat="1" ht="12">
      <c r="A11" s="30"/>
      <c r="B11" s="30"/>
      <c r="C11" s="30"/>
      <c r="D11" s="121" t="s">
        <v>20</v>
      </c>
      <c r="E11" s="121"/>
      <c r="F11" s="122"/>
      <c r="G11" s="23">
        <f>SUM(H11:R11)</f>
        <v>11</v>
      </c>
      <c r="H11" s="58">
        <v>0</v>
      </c>
      <c r="I11" s="58">
        <v>1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9">
        <v>10</v>
      </c>
      <c r="S11" s="96">
        <f t="shared" si="4"/>
        <v>9</v>
      </c>
      <c r="T11" s="60">
        <v>0</v>
      </c>
      <c r="U11" s="60">
        <v>1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8</v>
      </c>
      <c r="AE11" s="34"/>
      <c r="AF11" s="30"/>
      <c r="AG11" s="30"/>
      <c r="AH11" s="121" t="s">
        <v>20</v>
      </c>
      <c r="AI11" s="121"/>
      <c r="AJ11" s="121"/>
      <c r="AK11" s="27">
        <f t="shared" si="6"/>
        <v>0</v>
      </c>
      <c r="AL11" s="28">
        <f t="shared" si="7"/>
        <v>0</v>
      </c>
    </row>
    <row r="12" spans="1:38" s="35" customFormat="1" ht="12">
      <c r="A12" s="30"/>
      <c r="B12" s="30"/>
      <c r="C12" s="30"/>
      <c r="D12" s="121" t="s">
        <v>1</v>
      </c>
      <c r="E12" s="121"/>
      <c r="F12" s="122"/>
      <c r="G12" s="23">
        <f t="shared" si="2"/>
        <v>19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9">
        <v>19</v>
      </c>
      <c r="S12" s="96">
        <f t="shared" si="4"/>
        <v>2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60">
        <v>0</v>
      </c>
      <c r="AD12" s="60">
        <v>2</v>
      </c>
      <c r="AE12" s="34"/>
      <c r="AF12" s="30"/>
      <c r="AG12" s="30"/>
      <c r="AH12" s="121" t="s">
        <v>1</v>
      </c>
      <c r="AI12" s="121"/>
      <c r="AJ12" s="121"/>
      <c r="AK12" s="27">
        <f t="shared" si="6"/>
        <v>0</v>
      </c>
      <c r="AL12" s="28">
        <f t="shared" si="7"/>
        <v>0</v>
      </c>
    </row>
    <row r="13" spans="1:38" s="35" customFormat="1" ht="12">
      <c r="A13" s="30"/>
      <c r="B13" s="30"/>
      <c r="C13" s="30"/>
      <c r="D13" s="121" t="s">
        <v>2</v>
      </c>
      <c r="E13" s="121"/>
      <c r="F13" s="122"/>
      <c r="G13" s="23">
        <f t="shared" si="2"/>
        <v>9</v>
      </c>
      <c r="H13" s="58">
        <v>1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9">
        <v>8</v>
      </c>
      <c r="S13" s="96">
        <f t="shared" si="4"/>
        <v>1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60">
        <v>0</v>
      </c>
      <c r="AB13" s="60">
        <v>0</v>
      </c>
      <c r="AC13" s="60">
        <v>0</v>
      </c>
      <c r="AD13" s="60">
        <v>1</v>
      </c>
      <c r="AE13" s="34"/>
      <c r="AF13" s="30"/>
      <c r="AG13" s="30"/>
      <c r="AH13" s="121" t="s">
        <v>2</v>
      </c>
      <c r="AI13" s="121"/>
      <c r="AJ13" s="121"/>
      <c r="AK13" s="27">
        <f t="shared" si="6"/>
        <v>0</v>
      </c>
      <c r="AL13" s="28">
        <f t="shared" si="7"/>
        <v>0</v>
      </c>
    </row>
    <row r="14" spans="1:38" s="35" customFormat="1" ht="12">
      <c r="A14" s="30"/>
      <c r="B14" s="30"/>
      <c r="C14" s="121" t="s">
        <v>21</v>
      </c>
      <c r="D14" s="121"/>
      <c r="E14" s="121"/>
      <c r="F14" s="122"/>
      <c r="G14" s="23">
        <f t="shared" si="2"/>
        <v>1704</v>
      </c>
      <c r="H14" s="32">
        <f>SUM(H15:H18)</f>
        <v>42</v>
      </c>
      <c r="I14" s="32">
        <f aca="true" t="shared" si="10" ref="I14:R14">SUM(I15:I18)</f>
        <v>22</v>
      </c>
      <c r="J14" s="32">
        <f>SUM(J15:J18)</f>
        <v>5</v>
      </c>
      <c r="K14" s="32">
        <f t="shared" si="10"/>
        <v>5</v>
      </c>
      <c r="L14" s="32">
        <f t="shared" si="10"/>
        <v>19</v>
      </c>
      <c r="M14" s="32">
        <f t="shared" si="10"/>
        <v>0</v>
      </c>
      <c r="N14" s="32">
        <f t="shared" si="10"/>
        <v>2</v>
      </c>
      <c r="O14" s="32">
        <f t="shared" si="10"/>
        <v>0</v>
      </c>
      <c r="P14" s="32">
        <f t="shared" si="10"/>
        <v>1</v>
      </c>
      <c r="Q14" s="32">
        <f t="shared" si="10"/>
        <v>7</v>
      </c>
      <c r="R14" s="33">
        <f t="shared" si="10"/>
        <v>1601</v>
      </c>
      <c r="S14" s="96">
        <f t="shared" si="4"/>
        <v>138</v>
      </c>
      <c r="T14" s="32">
        <f aca="true" t="shared" si="11" ref="T14:AD14">SUM(T15:T18)</f>
        <v>6</v>
      </c>
      <c r="U14" s="32">
        <f t="shared" si="11"/>
        <v>5</v>
      </c>
      <c r="V14" s="32">
        <f t="shared" si="11"/>
        <v>0</v>
      </c>
      <c r="W14" s="32">
        <f t="shared" si="11"/>
        <v>1</v>
      </c>
      <c r="X14" s="32">
        <f t="shared" si="11"/>
        <v>1</v>
      </c>
      <c r="Y14" s="32">
        <f t="shared" si="11"/>
        <v>0</v>
      </c>
      <c r="Z14" s="32">
        <f t="shared" si="11"/>
        <v>0</v>
      </c>
      <c r="AA14" s="32">
        <f t="shared" si="11"/>
        <v>0</v>
      </c>
      <c r="AB14" s="32">
        <f t="shared" si="11"/>
        <v>0</v>
      </c>
      <c r="AC14" s="32">
        <f t="shared" si="11"/>
        <v>0</v>
      </c>
      <c r="AD14" s="32">
        <f t="shared" si="11"/>
        <v>125</v>
      </c>
      <c r="AE14" s="34"/>
      <c r="AF14" s="30"/>
      <c r="AG14" s="121" t="s">
        <v>21</v>
      </c>
      <c r="AH14" s="121"/>
      <c r="AI14" s="121"/>
      <c r="AJ14" s="121"/>
      <c r="AK14" s="27">
        <f t="shared" si="6"/>
        <v>0</v>
      </c>
      <c r="AL14" s="28">
        <f t="shared" si="7"/>
        <v>0</v>
      </c>
    </row>
    <row r="15" spans="1:38" s="35" customFormat="1" ht="12">
      <c r="A15" s="30"/>
      <c r="B15" s="30"/>
      <c r="C15" s="30"/>
      <c r="D15" s="121" t="s">
        <v>3</v>
      </c>
      <c r="E15" s="121"/>
      <c r="F15" s="122"/>
      <c r="G15" s="23">
        <f t="shared" si="2"/>
        <v>31</v>
      </c>
      <c r="H15" s="61">
        <v>1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2">
        <v>30</v>
      </c>
      <c r="S15" s="96">
        <f aca="true" t="shared" si="12" ref="S15:S20">SUM(T15:AD15)</f>
        <v>4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4</v>
      </c>
      <c r="AE15" s="34"/>
      <c r="AF15" s="30"/>
      <c r="AG15" s="30"/>
      <c r="AH15" s="121" t="s">
        <v>3</v>
      </c>
      <c r="AI15" s="121"/>
      <c r="AJ15" s="121"/>
      <c r="AK15" s="27">
        <f t="shared" si="6"/>
        <v>0</v>
      </c>
      <c r="AL15" s="28">
        <f t="shared" si="7"/>
        <v>0</v>
      </c>
    </row>
    <row r="16" spans="1:38" s="35" customFormat="1" ht="12">
      <c r="A16" s="30"/>
      <c r="B16" s="30"/>
      <c r="C16" s="30"/>
      <c r="D16" s="121" t="s">
        <v>4</v>
      </c>
      <c r="E16" s="121"/>
      <c r="F16" s="122"/>
      <c r="G16" s="23">
        <f t="shared" si="2"/>
        <v>781</v>
      </c>
      <c r="H16" s="61">
        <v>10</v>
      </c>
      <c r="I16" s="61">
        <v>7</v>
      </c>
      <c r="J16" s="61">
        <v>5</v>
      </c>
      <c r="K16" s="61">
        <v>0</v>
      </c>
      <c r="L16" s="61">
        <v>9</v>
      </c>
      <c r="M16" s="61">
        <v>0</v>
      </c>
      <c r="N16" s="61">
        <v>2</v>
      </c>
      <c r="O16" s="61">
        <v>0</v>
      </c>
      <c r="P16" s="61">
        <v>0</v>
      </c>
      <c r="Q16" s="61">
        <v>1</v>
      </c>
      <c r="R16" s="62">
        <v>747</v>
      </c>
      <c r="S16" s="96">
        <f t="shared" si="12"/>
        <v>61</v>
      </c>
      <c r="T16" s="63">
        <v>2</v>
      </c>
      <c r="U16" s="63">
        <v>2</v>
      </c>
      <c r="V16" s="63">
        <v>0</v>
      </c>
      <c r="W16" s="63">
        <v>0</v>
      </c>
      <c r="X16" s="63">
        <v>1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56</v>
      </c>
      <c r="AE16" s="34"/>
      <c r="AF16" s="30"/>
      <c r="AG16" s="30"/>
      <c r="AH16" s="121" t="s">
        <v>4</v>
      </c>
      <c r="AI16" s="121"/>
      <c r="AJ16" s="121"/>
      <c r="AK16" s="27">
        <f t="shared" si="6"/>
        <v>0</v>
      </c>
      <c r="AL16" s="28">
        <f t="shared" si="7"/>
        <v>0</v>
      </c>
    </row>
    <row r="17" spans="1:38" s="35" customFormat="1" ht="12" customHeight="1">
      <c r="A17" s="30"/>
      <c r="B17" s="30"/>
      <c r="C17" s="30"/>
      <c r="D17" s="121" t="s">
        <v>108</v>
      </c>
      <c r="E17" s="121"/>
      <c r="F17" s="122"/>
      <c r="G17" s="23">
        <f t="shared" si="2"/>
        <v>24</v>
      </c>
      <c r="H17" s="61">
        <v>0</v>
      </c>
      <c r="I17" s="61">
        <v>1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2">
        <v>23</v>
      </c>
      <c r="S17" s="96">
        <f t="shared" si="12"/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34"/>
      <c r="AF17" s="30"/>
      <c r="AG17" s="30"/>
      <c r="AH17" s="121" t="s">
        <v>108</v>
      </c>
      <c r="AI17" s="121"/>
      <c r="AJ17" s="121"/>
      <c r="AK17" s="27">
        <f t="shared" si="6"/>
        <v>0</v>
      </c>
      <c r="AL17" s="28">
        <f t="shared" si="7"/>
        <v>0</v>
      </c>
    </row>
    <row r="18" spans="1:38" s="35" customFormat="1" ht="12">
      <c r="A18" s="30"/>
      <c r="B18" s="30"/>
      <c r="C18" s="30"/>
      <c r="D18" s="121" t="s">
        <v>5</v>
      </c>
      <c r="E18" s="121"/>
      <c r="F18" s="122"/>
      <c r="G18" s="23">
        <f t="shared" si="2"/>
        <v>868</v>
      </c>
      <c r="H18" s="61">
        <v>31</v>
      </c>
      <c r="I18" s="61">
        <v>14</v>
      </c>
      <c r="J18" s="61">
        <v>0</v>
      </c>
      <c r="K18" s="61">
        <v>5</v>
      </c>
      <c r="L18" s="61">
        <v>10</v>
      </c>
      <c r="M18" s="61">
        <v>0</v>
      </c>
      <c r="N18" s="61">
        <v>0</v>
      </c>
      <c r="O18" s="61">
        <v>0</v>
      </c>
      <c r="P18" s="61">
        <v>1</v>
      </c>
      <c r="Q18" s="61">
        <v>6</v>
      </c>
      <c r="R18" s="62">
        <v>801</v>
      </c>
      <c r="S18" s="96">
        <f t="shared" si="12"/>
        <v>73</v>
      </c>
      <c r="T18" s="63">
        <v>4</v>
      </c>
      <c r="U18" s="63">
        <v>3</v>
      </c>
      <c r="V18" s="63">
        <v>0</v>
      </c>
      <c r="W18" s="63">
        <v>1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65</v>
      </c>
      <c r="AE18" s="34"/>
      <c r="AF18" s="30"/>
      <c r="AG18" s="30"/>
      <c r="AH18" s="121" t="s">
        <v>5</v>
      </c>
      <c r="AI18" s="121"/>
      <c r="AJ18" s="121"/>
      <c r="AK18" s="27">
        <f t="shared" si="6"/>
        <v>0</v>
      </c>
      <c r="AL18" s="28">
        <f t="shared" si="7"/>
        <v>0</v>
      </c>
    </row>
    <row r="19" spans="1:38" s="35" customFormat="1" ht="12">
      <c r="A19" s="30"/>
      <c r="B19" s="30"/>
      <c r="C19" s="121" t="s">
        <v>22</v>
      </c>
      <c r="D19" s="121"/>
      <c r="E19" s="121"/>
      <c r="F19" s="122"/>
      <c r="G19" s="23">
        <f t="shared" si="2"/>
        <v>579</v>
      </c>
      <c r="H19" s="73">
        <v>57</v>
      </c>
      <c r="I19" s="73">
        <v>51</v>
      </c>
      <c r="J19" s="73">
        <v>8</v>
      </c>
      <c r="K19" s="73">
        <v>4</v>
      </c>
      <c r="L19" s="73">
        <v>1</v>
      </c>
      <c r="M19" s="73">
        <v>0</v>
      </c>
      <c r="N19" s="73">
        <v>0</v>
      </c>
      <c r="O19" s="73">
        <v>2</v>
      </c>
      <c r="P19" s="73">
        <v>1</v>
      </c>
      <c r="Q19" s="73">
        <v>11</v>
      </c>
      <c r="R19" s="74">
        <v>444</v>
      </c>
      <c r="S19" s="96">
        <f t="shared" si="12"/>
        <v>130</v>
      </c>
      <c r="T19" s="97">
        <v>26</v>
      </c>
      <c r="U19" s="97">
        <v>21</v>
      </c>
      <c r="V19" s="97">
        <v>3</v>
      </c>
      <c r="W19" s="97">
        <v>1</v>
      </c>
      <c r="X19" s="97">
        <v>1</v>
      </c>
      <c r="Y19" s="97">
        <v>0</v>
      </c>
      <c r="Z19" s="97">
        <v>0</v>
      </c>
      <c r="AA19" s="97">
        <v>0</v>
      </c>
      <c r="AB19" s="97">
        <v>0</v>
      </c>
      <c r="AC19" s="97">
        <v>5</v>
      </c>
      <c r="AD19" s="97">
        <v>73</v>
      </c>
      <c r="AE19" s="34"/>
      <c r="AF19" s="30"/>
      <c r="AG19" s="121" t="s">
        <v>22</v>
      </c>
      <c r="AH19" s="121"/>
      <c r="AI19" s="121"/>
      <c r="AJ19" s="121"/>
      <c r="AK19" s="27">
        <f t="shared" si="6"/>
        <v>0</v>
      </c>
      <c r="AL19" s="28">
        <f t="shared" si="7"/>
        <v>0</v>
      </c>
    </row>
    <row r="20" spans="1:38" s="35" customFormat="1" ht="12" customHeight="1">
      <c r="A20" s="30"/>
      <c r="B20" s="30"/>
      <c r="C20" s="121" t="s">
        <v>109</v>
      </c>
      <c r="D20" s="121"/>
      <c r="E20" s="121"/>
      <c r="F20" s="121"/>
      <c r="G20" s="23">
        <f t="shared" si="2"/>
        <v>910</v>
      </c>
      <c r="H20" s="73">
        <v>4</v>
      </c>
      <c r="I20" s="73">
        <v>2</v>
      </c>
      <c r="J20" s="73">
        <v>0</v>
      </c>
      <c r="K20" s="73">
        <v>2</v>
      </c>
      <c r="L20" s="73">
        <v>2</v>
      </c>
      <c r="M20" s="73">
        <v>0</v>
      </c>
      <c r="N20" s="73">
        <v>1</v>
      </c>
      <c r="O20" s="73">
        <v>0</v>
      </c>
      <c r="P20" s="73">
        <v>0</v>
      </c>
      <c r="Q20" s="73">
        <v>2</v>
      </c>
      <c r="R20" s="74">
        <v>897</v>
      </c>
      <c r="S20" s="96">
        <f t="shared" si="12"/>
        <v>4</v>
      </c>
      <c r="T20" s="97">
        <v>0</v>
      </c>
      <c r="U20" s="97">
        <v>0</v>
      </c>
      <c r="V20" s="97">
        <v>0</v>
      </c>
      <c r="W20" s="97">
        <v>0</v>
      </c>
      <c r="X20" s="97">
        <v>0</v>
      </c>
      <c r="Y20" s="97">
        <v>0</v>
      </c>
      <c r="Z20" s="97">
        <v>0</v>
      </c>
      <c r="AA20" s="97">
        <v>0</v>
      </c>
      <c r="AB20" s="97">
        <v>0</v>
      </c>
      <c r="AC20" s="97">
        <v>0</v>
      </c>
      <c r="AD20" s="97">
        <v>4</v>
      </c>
      <c r="AE20" s="34"/>
      <c r="AF20" s="30"/>
      <c r="AG20" s="121" t="s">
        <v>109</v>
      </c>
      <c r="AH20" s="121"/>
      <c r="AI20" s="121"/>
      <c r="AJ20" s="121"/>
      <c r="AK20" s="27">
        <f t="shared" si="6"/>
        <v>0</v>
      </c>
      <c r="AL20" s="28">
        <f t="shared" si="7"/>
        <v>0</v>
      </c>
    </row>
    <row r="21" spans="1:38" s="29" customFormat="1" ht="15" customHeight="1">
      <c r="A21" s="26"/>
      <c r="B21" s="125" t="s">
        <v>81</v>
      </c>
      <c r="C21" s="125"/>
      <c r="D21" s="125"/>
      <c r="E21" s="125"/>
      <c r="F21" s="126"/>
      <c r="G21" s="23">
        <f t="shared" si="2"/>
        <v>51253</v>
      </c>
      <c r="H21" s="23">
        <f>SUM(H22:H24,H26:H27)</f>
        <v>549</v>
      </c>
      <c r="I21" s="23">
        <f aca="true" t="shared" si="13" ref="I21:R21">SUM(I22:I24,I26:I27)</f>
        <v>363</v>
      </c>
      <c r="J21" s="23">
        <f>SUM(J22:J24,J26:J27)</f>
        <v>67</v>
      </c>
      <c r="K21" s="23">
        <f t="shared" si="13"/>
        <v>110</v>
      </c>
      <c r="L21" s="23">
        <f t="shared" si="13"/>
        <v>160</v>
      </c>
      <c r="M21" s="23">
        <f t="shared" si="13"/>
        <v>1</v>
      </c>
      <c r="N21" s="23">
        <f t="shared" si="13"/>
        <v>8</v>
      </c>
      <c r="O21" s="23">
        <f t="shared" si="13"/>
        <v>7</v>
      </c>
      <c r="P21" s="23">
        <f t="shared" si="13"/>
        <v>4</v>
      </c>
      <c r="Q21" s="23">
        <f t="shared" si="13"/>
        <v>146</v>
      </c>
      <c r="R21" s="22">
        <f t="shared" si="13"/>
        <v>49838</v>
      </c>
      <c r="S21" s="96">
        <f>SUM(T21:AD21)</f>
        <v>4734</v>
      </c>
      <c r="T21" s="23">
        <f aca="true" t="shared" si="14" ref="T21:AD21">SUM(T22:T24,T26:T27)</f>
        <v>85</v>
      </c>
      <c r="U21" s="23">
        <f t="shared" si="14"/>
        <v>83</v>
      </c>
      <c r="V21" s="23">
        <f t="shared" si="14"/>
        <v>7</v>
      </c>
      <c r="W21" s="23">
        <f t="shared" si="14"/>
        <v>21</v>
      </c>
      <c r="X21" s="23">
        <f t="shared" si="14"/>
        <v>6</v>
      </c>
      <c r="Y21" s="23">
        <f t="shared" si="14"/>
        <v>0</v>
      </c>
      <c r="Z21" s="23">
        <f t="shared" si="14"/>
        <v>0</v>
      </c>
      <c r="AA21" s="23">
        <f t="shared" si="14"/>
        <v>0</v>
      </c>
      <c r="AB21" s="23">
        <f t="shared" si="14"/>
        <v>0</v>
      </c>
      <c r="AC21" s="23">
        <f t="shared" si="14"/>
        <v>10</v>
      </c>
      <c r="AD21" s="23">
        <f t="shared" si="14"/>
        <v>4522</v>
      </c>
      <c r="AE21" s="25"/>
      <c r="AF21" s="125" t="s">
        <v>81</v>
      </c>
      <c r="AG21" s="125"/>
      <c r="AH21" s="125"/>
      <c r="AI21" s="125"/>
      <c r="AJ21" s="125"/>
      <c r="AK21" s="27">
        <f t="shared" si="6"/>
        <v>0</v>
      </c>
      <c r="AL21" s="28">
        <f t="shared" si="7"/>
        <v>0</v>
      </c>
    </row>
    <row r="22" spans="1:38" s="35" customFormat="1" ht="12">
      <c r="A22" s="30"/>
      <c r="B22" s="30"/>
      <c r="C22" s="121" t="s">
        <v>6</v>
      </c>
      <c r="D22" s="121"/>
      <c r="E22" s="121"/>
      <c r="F22" s="122"/>
      <c r="G22" s="23">
        <f t="shared" si="2"/>
        <v>6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6">
        <v>6</v>
      </c>
      <c r="S22" s="96">
        <f aca="true" t="shared" si="15" ref="S22:S27">SUM(T22:AD22)</f>
        <v>0</v>
      </c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98">
        <v>0</v>
      </c>
      <c r="Z22" s="98">
        <v>0</v>
      </c>
      <c r="AA22" s="98">
        <v>0</v>
      </c>
      <c r="AB22" s="98">
        <v>0</v>
      </c>
      <c r="AC22" s="98">
        <v>0</v>
      </c>
      <c r="AD22" s="98">
        <v>0</v>
      </c>
      <c r="AE22" s="34"/>
      <c r="AF22" s="30"/>
      <c r="AG22" s="121" t="s">
        <v>6</v>
      </c>
      <c r="AH22" s="121"/>
      <c r="AI22" s="121"/>
      <c r="AJ22" s="121"/>
      <c r="AK22" s="27">
        <f t="shared" si="6"/>
        <v>0</v>
      </c>
      <c r="AL22" s="28">
        <f t="shared" si="7"/>
        <v>0</v>
      </c>
    </row>
    <row r="23" spans="1:38" s="35" customFormat="1" ht="12">
      <c r="A23" s="30"/>
      <c r="B23" s="30"/>
      <c r="C23" s="121" t="s">
        <v>23</v>
      </c>
      <c r="D23" s="121"/>
      <c r="E23" s="121"/>
      <c r="F23" s="122"/>
      <c r="G23" s="23">
        <f t="shared" si="2"/>
        <v>25696</v>
      </c>
      <c r="H23" s="75">
        <v>201</v>
      </c>
      <c r="I23" s="75">
        <v>157</v>
      </c>
      <c r="J23" s="75">
        <v>32</v>
      </c>
      <c r="K23" s="75">
        <v>39</v>
      </c>
      <c r="L23" s="75">
        <v>38</v>
      </c>
      <c r="M23" s="75">
        <v>0</v>
      </c>
      <c r="N23" s="75">
        <v>3</v>
      </c>
      <c r="O23" s="75">
        <v>3</v>
      </c>
      <c r="P23" s="75">
        <v>1</v>
      </c>
      <c r="Q23" s="75">
        <v>67</v>
      </c>
      <c r="R23" s="76">
        <v>25155</v>
      </c>
      <c r="S23" s="96">
        <f t="shared" si="15"/>
        <v>2738</v>
      </c>
      <c r="T23" s="98">
        <v>25</v>
      </c>
      <c r="U23" s="98">
        <v>39</v>
      </c>
      <c r="V23" s="98">
        <v>4</v>
      </c>
      <c r="W23" s="98">
        <v>11</v>
      </c>
      <c r="X23" s="98">
        <v>0</v>
      </c>
      <c r="Y23" s="98">
        <v>0</v>
      </c>
      <c r="Z23" s="98">
        <v>0</v>
      </c>
      <c r="AA23" s="98">
        <v>0</v>
      </c>
      <c r="AB23" s="98">
        <v>0</v>
      </c>
      <c r="AC23" s="98">
        <v>6</v>
      </c>
      <c r="AD23" s="98">
        <v>2653</v>
      </c>
      <c r="AE23" s="34"/>
      <c r="AF23" s="30"/>
      <c r="AG23" s="121" t="s">
        <v>23</v>
      </c>
      <c r="AH23" s="121"/>
      <c r="AI23" s="121"/>
      <c r="AJ23" s="121"/>
      <c r="AK23" s="27">
        <f t="shared" si="6"/>
        <v>0</v>
      </c>
      <c r="AL23" s="28">
        <f t="shared" si="7"/>
        <v>0</v>
      </c>
    </row>
    <row r="24" spans="1:38" s="35" customFormat="1" ht="12">
      <c r="A24" s="30"/>
      <c r="B24" s="30"/>
      <c r="C24" s="121" t="s">
        <v>24</v>
      </c>
      <c r="D24" s="121"/>
      <c r="E24" s="121"/>
      <c r="F24" s="122"/>
      <c r="G24" s="23">
        <f t="shared" si="2"/>
        <v>20979</v>
      </c>
      <c r="H24" s="75">
        <v>291</v>
      </c>
      <c r="I24" s="75">
        <v>158</v>
      </c>
      <c r="J24" s="75">
        <v>26</v>
      </c>
      <c r="K24" s="75">
        <v>46</v>
      </c>
      <c r="L24" s="75">
        <v>98</v>
      </c>
      <c r="M24" s="75">
        <v>1</v>
      </c>
      <c r="N24" s="75">
        <v>2</v>
      </c>
      <c r="O24" s="75">
        <v>4</v>
      </c>
      <c r="P24" s="75">
        <v>2</v>
      </c>
      <c r="Q24" s="75">
        <v>65</v>
      </c>
      <c r="R24" s="76">
        <v>20286</v>
      </c>
      <c r="S24" s="96">
        <f t="shared" si="15"/>
        <v>1589</v>
      </c>
      <c r="T24" s="98">
        <v>49</v>
      </c>
      <c r="U24" s="98">
        <v>34</v>
      </c>
      <c r="V24" s="98">
        <v>2</v>
      </c>
      <c r="W24" s="98">
        <v>8</v>
      </c>
      <c r="X24" s="98">
        <v>5</v>
      </c>
      <c r="Y24" s="98">
        <v>0</v>
      </c>
      <c r="Z24" s="98">
        <v>0</v>
      </c>
      <c r="AA24" s="98">
        <v>0</v>
      </c>
      <c r="AB24" s="98">
        <v>0</v>
      </c>
      <c r="AC24" s="98">
        <v>3</v>
      </c>
      <c r="AD24" s="98">
        <v>1488</v>
      </c>
      <c r="AE24" s="34"/>
      <c r="AF24" s="30"/>
      <c r="AG24" s="121" t="s">
        <v>24</v>
      </c>
      <c r="AH24" s="121"/>
      <c r="AI24" s="121"/>
      <c r="AJ24" s="121"/>
      <c r="AK24" s="27">
        <f t="shared" si="6"/>
        <v>0</v>
      </c>
      <c r="AL24" s="28">
        <f t="shared" si="7"/>
        <v>0</v>
      </c>
    </row>
    <row r="25" spans="1:38" s="35" customFormat="1" ht="12">
      <c r="A25" s="30"/>
      <c r="B25" s="30"/>
      <c r="C25" s="30"/>
      <c r="D25" s="129" t="s">
        <v>25</v>
      </c>
      <c r="E25" s="129"/>
      <c r="F25" s="31" t="s">
        <v>7</v>
      </c>
      <c r="G25" s="23">
        <f t="shared" si="2"/>
        <v>90</v>
      </c>
      <c r="H25" s="64">
        <v>5</v>
      </c>
      <c r="I25" s="64">
        <v>3</v>
      </c>
      <c r="J25" s="64">
        <v>1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1</v>
      </c>
      <c r="R25" s="65">
        <v>80</v>
      </c>
      <c r="S25" s="96">
        <f t="shared" si="15"/>
        <v>17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66">
        <v>0</v>
      </c>
      <c r="AD25" s="66">
        <v>17</v>
      </c>
      <c r="AE25" s="34"/>
      <c r="AF25" s="30"/>
      <c r="AG25" s="30"/>
      <c r="AH25" s="129" t="s">
        <v>25</v>
      </c>
      <c r="AI25" s="129"/>
      <c r="AJ25" s="30" t="s">
        <v>7</v>
      </c>
      <c r="AK25" s="27">
        <f t="shared" si="6"/>
        <v>0</v>
      </c>
      <c r="AL25" s="28">
        <f t="shared" si="7"/>
        <v>0</v>
      </c>
    </row>
    <row r="26" spans="1:38" s="35" customFormat="1" ht="12">
      <c r="A26" s="30"/>
      <c r="B26" s="30"/>
      <c r="C26" s="121" t="s">
        <v>26</v>
      </c>
      <c r="D26" s="121"/>
      <c r="E26" s="121"/>
      <c r="F26" s="122"/>
      <c r="G26" s="23">
        <f t="shared" si="2"/>
        <v>2808</v>
      </c>
      <c r="H26" s="77">
        <v>47</v>
      </c>
      <c r="I26" s="77">
        <v>40</v>
      </c>
      <c r="J26" s="77">
        <v>9</v>
      </c>
      <c r="K26" s="77">
        <v>18</v>
      </c>
      <c r="L26" s="77">
        <v>10</v>
      </c>
      <c r="M26" s="77">
        <v>0</v>
      </c>
      <c r="N26" s="77">
        <v>1</v>
      </c>
      <c r="O26" s="77">
        <v>0</v>
      </c>
      <c r="P26" s="77">
        <v>1</v>
      </c>
      <c r="Q26" s="77">
        <v>12</v>
      </c>
      <c r="R26" s="78">
        <v>2670</v>
      </c>
      <c r="S26" s="96">
        <f t="shared" si="15"/>
        <v>250</v>
      </c>
      <c r="T26" s="99">
        <v>9</v>
      </c>
      <c r="U26" s="99">
        <v>9</v>
      </c>
      <c r="V26" s="99">
        <v>1</v>
      </c>
      <c r="W26" s="99">
        <v>1</v>
      </c>
      <c r="X26" s="99">
        <v>0</v>
      </c>
      <c r="Y26" s="99">
        <v>0</v>
      </c>
      <c r="Z26" s="99">
        <v>0</v>
      </c>
      <c r="AA26" s="99">
        <v>0</v>
      </c>
      <c r="AB26" s="99">
        <v>0</v>
      </c>
      <c r="AC26" s="99">
        <v>1</v>
      </c>
      <c r="AD26" s="99">
        <v>229</v>
      </c>
      <c r="AE26" s="34"/>
      <c r="AF26" s="30"/>
      <c r="AG26" s="121" t="s">
        <v>26</v>
      </c>
      <c r="AH26" s="121"/>
      <c r="AI26" s="121"/>
      <c r="AJ26" s="121"/>
      <c r="AK26" s="27">
        <f t="shared" si="6"/>
        <v>0</v>
      </c>
      <c r="AL26" s="28">
        <f t="shared" si="7"/>
        <v>0</v>
      </c>
    </row>
    <row r="27" spans="1:38" s="35" customFormat="1" ht="12">
      <c r="A27" s="30"/>
      <c r="B27" s="30"/>
      <c r="C27" s="121" t="s">
        <v>27</v>
      </c>
      <c r="D27" s="121"/>
      <c r="E27" s="121"/>
      <c r="F27" s="122"/>
      <c r="G27" s="23">
        <f t="shared" si="2"/>
        <v>1764</v>
      </c>
      <c r="H27" s="77">
        <v>10</v>
      </c>
      <c r="I27" s="77">
        <v>8</v>
      </c>
      <c r="J27" s="77">
        <v>0</v>
      </c>
      <c r="K27" s="77">
        <v>7</v>
      </c>
      <c r="L27" s="77">
        <v>14</v>
      </c>
      <c r="M27" s="77">
        <v>0</v>
      </c>
      <c r="N27" s="77">
        <v>2</v>
      </c>
      <c r="O27" s="77">
        <v>0</v>
      </c>
      <c r="P27" s="77">
        <v>0</v>
      </c>
      <c r="Q27" s="77">
        <v>2</v>
      </c>
      <c r="R27" s="78">
        <v>1721</v>
      </c>
      <c r="S27" s="96">
        <f t="shared" si="15"/>
        <v>157</v>
      </c>
      <c r="T27" s="99">
        <v>2</v>
      </c>
      <c r="U27" s="99">
        <v>1</v>
      </c>
      <c r="V27" s="99">
        <v>0</v>
      </c>
      <c r="W27" s="99">
        <v>1</v>
      </c>
      <c r="X27" s="99">
        <v>1</v>
      </c>
      <c r="Y27" s="99">
        <v>0</v>
      </c>
      <c r="Z27" s="99">
        <v>0</v>
      </c>
      <c r="AA27" s="99">
        <v>0</v>
      </c>
      <c r="AB27" s="99">
        <v>0</v>
      </c>
      <c r="AC27" s="99">
        <v>0</v>
      </c>
      <c r="AD27" s="99">
        <v>152</v>
      </c>
      <c r="AE27" s="34"/>
      <c r="AF27" s="30"/>
      <c r="AG27" s="121" t="s">
        <v>27</v>
      </c>
      <c r="AH27" s="121"/>
      <c r="AI27" s="121"/>
      <c r="AJ27" s="121"/>
      <c r="AK27" s="27">
        <f t="shared" si="6"/>
        <v>0</v>
      </c>
      <c r="AL27" s="28">
        <f t="shared" si="7"/>
        <v>0</v>
      </c>
    </row>
    <row r="28" spans="1:38" s="29" customFormat="1" ht="15" customHeight="1">
      <c r="A28" s="26"/>
      <c r="B28" s="125" t="s">
        <v>82</v>
      </c>
      <c r="C28" s="125"/>
      <c r="D28" s="125"/>
      <c r="E28" s="125"/>
      <c r="F28" s="126"/>
      <c r="G28" s="23">
        <f t="shared" si="2"/>
        <v>109238</v>
      </c>
      <c r="H28" s="23">
        <f>SUM(H29:H31)</f>
        <v>707</v>
      </c>
      <c r="I28" s="23">
        <f aca="true" t="shared" si="16" ref="I28:R28">SUM(I29:I31)</f>
        <v>445</v>
      </c>
      <c r="J28" s="23">
        <f>SUM(J29:J31)</f>
        <v>257</v>
      </c>
      <c r="K28" s="23">
        <f t="shared" si="16"/>
        <v>71</v>
      </c>
      <c r="L28" s="23">
        <f t="shared" si="16"/>
        <v>265</v>
      </c>
      <c r="M28" s="23">
        <f t="shared" si="16"/>
        <v>3</v>
      </c>
      <c r="N28" s="23">
        <f t="shared" si="16"/>
        <v>13</v>
      </c>
      <c r="O28" s="23">
        <f t="shared" si="16"/>
        <v>15</v>
      </c>
      <c r="P28" s="23">
        <f t="shared" si="16"/>
        <v>12</v>
      </c>
      <c r="Q28" s="23">
        <f t="shared" si="16"/>
        <v>138</v>
      </c>
      <c r="R28" s="22">
        <f t="shared" si="16"/>
        <v>107312</v>
      </c>
      <c r="S28" s="96">
        <f>SUM(T28:AD28)</f>
        <v>33835</v>
      </c>
      <c r="T28" s="23">
        <f aca="true" t="shared" si="17" ref="T28:AD28">SUM(T29:T31)</f>
        <v>245</v>
      </c>
      <c r="U28" s="23">
        <f t="shared" si="17"/>
        <v>181</v>
      </c>
      <c r="V28" s="23">
        <f t="shared" si="17"/>
        <v>89</v>
      </c>
      <c r="W28" s="23">
        <f t="shared" si="17"/>
        <v>27</v>
      </c>
      <c r="X28" s="23">
        <f t="shared" si="17"/>
        <v>30</v>
      </c>
      <c r="Y28" s="23">
        <f t="shared" si="17"/>
        <v>1</v>
      </c>
      <c r="Z28" s="23">
        <f t="shared" si="17"/>
        <v>1</v>
      </c>
      <c r="AA28" s="23">
        <f t="shared" si="17"/>
        <v>3</v>
      </c>
      <c r="AB28" s="23">
        <f t="shared" si="17"/>
        <v>1</v>
      </c>
      <c r="AC28" s="23">
        <f t="shared" si="17"/>
        <v>34</v>
      </c>
      <c r="AD28" s="23">
        <f t="shared" si="17"/>
        <v>33223</v>
      </c>
      <c r="AE28" s="25"/>
      <c r="AF28" s="125" t="s">
        <v>82</v>
      </c>
      <c r="AG28" s="125"/>
      <c r="AH28" s="125"/>
      <c r="AI28" s="125"/>
      <c r="AJ28" s="125"/>
      <c r="AK28" s="27">
        <f t="shared" si="6"/>
        <v>0</v>
      </c>
      <c r="AL28" s="28">
        <f t="shared" si="7"/>
        <v>0</v>
      </c>
    </row>
    <row r="29" spans="1:38" s="35" customFormat="1" ht="12">
      <c r="A29" s="30"/>
      <c r="B29" s="30"/>
      <c r="C29" s="121" t="s">
        <v>28</v>
      </c>
      <c r="D29" s="121"/>
      <c r="E29" s="121"/>
      <c r="F29" s="122"/>
      <c r="G29" s="23">
        <f t="shared" si="2"/>
        <v>7241</v>
      </c>
      <c r="H29" s="79">
        <v>72</v>
      </c>
      <c r="I29" s="79">
        <v>54</v>
      </c>
      <c r="J29" s="79">
        <v>8</v>
      </c>
      <c r="K29" s="79">
        <v>10</v>
      </c>
      <c r="L29" s="79">
        <v>72</v>
      </c>
      <c r="M29" s="79">
        <v>1</v>
      </c>
      <c r="N29" s="79">
        <v>1</v>
      </c>
      <c r="O29" s="79">
        <v>3</v>
      </c>
      <c r="P29" s="79">
        <v>5</v>
      </c>
      <c r="Q29" s="79">
        <v>8</v>
      </c>
      <c r="R29" s="80">
        <v>7007</v>
      </c>
      <c r="S29" s="96">
        <f>SUM(T29:AD29)</f>
        <v>544</v>
      </c>
      <c r="T29" s="100">
        <v>8</v>
      </c>
      <c r="U29" s="100">
        <v>8</v>
      </c>
      <c r="V29" s="100">
        <v>2</v>
      </c>
      <c r="W29" s="100">
        <v>2</v>
      </c>
      <c r="X29" s="100">
        <v>4</v>
      </c>
      <c r="Y29" s="100">
        <v>0</v>
      </c>
      <c r="Z29" s="100">
        <v>0</v>
      </c>
      <c r="AA29" s="100">
        <v>0</v>
      </c>
      <c r="AB29" s="100">
        <v>0</v>
      </c>
      <c r="AC29" s="100">
        <v>1</v>
      </c>
      <c r="AD29" s="100">
        <v>519</v>
      </c>
      <c r="AE29" s="34"/>
      <c r="AF29" s="30"/>
      <c r="AG29" s="121" t="s">
        <v>28</v>
      </c>
      <c r="AH29" s="121"/>
      <c r="AI29" s="121"/>
      <c r="AJ29" s="121"/>
      <c r="AK29" s="27">
        <f t="shared" si="6"/>
        <v>0</v>
      </c>
      <c r="AL29" s="28">
        <f t="shared" si="7"/>
        <v>0</v>
      </c>
    </row>
    <row r="30" spans="1:38" s="35" customFormat="1" ht="12">
      <c r="A30" s="30"/>
      <c r="B30" s="30"/>
      <c r="C30" s="121" t="s">
        <v>29</v>
      </c>
      <c r="D30" s="121"/>
      <c r="E30" s="121"/>
      <c r="F30" s="122"/>
      <c r="G30" s="23">
        <f t="shared" si="2"/>
        <v>10396</v>
      </c>
      <c r="H30" s="79">
        <v>48</v>
      </c>
      <c r="I30" s="79">
        <v>25</v>
      </c>
      <c r="J30" s="79">
        <v>19</v>
      </c>
      <c r="K30" s="79">
        <v>5</v>
      </c>
      <c r="L30" s="79">
        <v>53</v>
      </c>
      <c r="M30" s="79">
        <v>0</v>
      </c>
      <c r="N30" s="79">
        <v>1</v>
      </c>
      <c r="O30" s="79">
        <v>2</v>
      </c>
      <c r="P30" s="79">
        <v>1</v>
      </c>
      <c r="Q30" s="79">
        <v>12</v>
      </c>
      <c r="R30" s="80">
        <v>10230</v>
      </c>
      <c r="S30" s="96">
        <f>SUM(T30:AD30)</f>
        <v>766</v>
      </c>
      <c r="T30" s="100">
        <v>7</v>
      </c>
      <c r="U30" s="100">
        <v>2</v>
      </c>
      <c r="V30" s="100">
        <v>2</v>
      </c>
      <c r="W30" s="100">
        <v>0</v>
      </c>
      <c r="X30" s="100">
        <v>2</v>
      </c>
      <c r="Y30" s="100">
        <v>0</v>
      </c>
      <c r="Z30" s="100">
        <v>0</v>
      </c>
      <c r="AA30" s="100">
        <v>0</v>
      </c>
      <c r="AB30" s="100">
        <v>0</v>
      </c>
      <c r="AC30" s="100">
        <v>1</v>
      </c>
      <c r="AD30" s="100">
        <v>752</v>
      </c>
      <c r="AE30" s="34"/>
      <c r="AF30" s="30"/>
      <c r="AG30" s="121" t="s">
        <v>29</v>
      </c>
      <c r="AH30" s="121"/>
      <c r="AI30" s="121"/>
      <c r="AJ30" s="121"/>
      <c r="AK30" s="27">
        <f t="shared" si="6"/>
        <v>0</v>
      </c>
      <c r="AL30" s="28">
        <f t="shared" si="7"/>
        <v>0</v>
      </c>
    </row>
    <row r="31" spans="1:38" s="35" customFormat="1" ht="12">
      <c r="A31" s="30"/>
      <c r="B31" s="30"/>
      <c r="C31" s="121" t="s">
        <v>30</v>
      </c>
      <c r="D31" s="121"/>
      <c r="E31" s="121"/>
      <c r="F31" s="122"/>
      <c r="G31" s="23">
        <f t="shared" si="2"/>
        <v>91601</v>
      </c>
      <c r="H31" s="79">
        <v>587</v>
      </c>
      <c r="I31" s="79">
        <v>366</v>
      </c>
      <c r="J31" s="79">
        <v>230</v>
      </c>
      <c r="K31" s="79">
        <v>56</v>
      </c>
      <c r="L31" s="79">
        <v>140</v>
      </c>
      <c r="M31" s="79">
        <v>2</v>
      </c>
      <c r="N31" s="79">
        <v>11</v>
      </c>
      <c r="O31" s="79">
        <v>10</v>
      </c>
      <c r="P31" s="79">
        <v>6</v>
      </c>
      <c r="Q31" s="79">
        <v>118</v>
      </c>
      <c r="R31" s="80">
        <v>90075</v>
      </c>
      <c r="S31" s="96">
        <f>SUM(T31:AD31)</f>
        <v>32525</v>
      </c>
      <c r="T31" s="100">
        <v>230</v>
      </c>
      <c r="U31" s="100">
        <v>171</v>
      </c>
      <c r="V31" s="100">
        <v>85</v>
      </c>
      <c r="W31" s="100">
        <v>25</v>
      </c>
      <c r="X31" s="100">
        <v>24</v>
      </c>
      <c r="Y31" s="100">
        <v>1</v>
      </c>
      <c r="Z31" s="100">
        <v>1</v>
      </c>
      <c r="AA31" s="100">
        <v>3</v>
      </c>
      <c r="AB31" s="100">
        <v>1</v>
      </c>
      <c r="AC31" s="100">
        <v>32</v>
      </c>
      <c r="AD31" s="100">
        <v>31952</v>
      </c>
      <c r="AE31" s="34"/>
      <c r="AF31" s="30"/>
      <c r="AG31" s="121" t="s">
        <v>30</v>
      </c>
      <c r="AH31" s="121"/>
      <c r="AI31" s="121"/>
      <c r="AJ31" s="121"/>
      <c r="AK31" s="27">
        <f t="shared" si="6"/>
        <v>0</v>
      </c>
      <c r="AL31" s="28">
        <f t="shared" si="7"/>
        <v>0</v>
      </c>
    </row>
    <row r="32" spans="1:38" s="29" customFormat="1" ht="15" customHeight="1">
      <c r="A32" s="26"/>
      <c r="B32" s="125" t="s">
        <v>83</v>
      </c>
      <c r="C32" s="125"/>
      <c r="D32" s="125"/>
      <c r="E32" s="125"/>
      <c r="F32" s="126"/>
      <c r="G32" s="23">
        <f t="shared" si="2"/>
        <v>12422</v>
      </c>
      <c r="H32" s="23">
        <f>SUM(H33:H34,H37,H43,H45:H46)</f>
        <v>102</v>
      </c>
      <c r="I32" s="23">
        <f aca="true" t="shared" si="18" ref="I32:R32">SUM(I33:I34,I37,I43,I45:I46)</f>
        <v>56</v>
      </c>
      <c r="J32" s="23">
        <f>SUM(J33:J34,J37,J43,J45:J46)</f>
        <v>14</v>
      </c>
      <c r="K32" s="23">
        <f t="shared" si="18"/>
        <v>8</v>
      </c>
      <c r="L32" s="23">
        <f t="shared" si="18"/>
        <v>83</v>
      </c>
      <c r="M32" s="23">
        <f t="shared" si="18"/>
        <v>2</v>
      </c>
      <c r="N32" s="23">
        <f t="shared" si="18"/>
        <v>7</v>
      </c>
      <c r="O32" s="23">
        <f t="shared" si="18"/>
        <v>4</v>
      </c>
      <c r="P32" s="23">
        <f t="shared" si="18"/>
        <v>2</v>
      </c>
      <c r="Q32" s="23">
        <f t="shared" si="18"/>
        <v>26</v>
      </c>
      <c r="R32" s="22">
        <f t="shared" si="18"/>
        <v>12118</v>
      </c>
      <c r="S32" s="96">
        <f>SUM(T32:AD32)</f>
        <v>1970</v>
      </c>
      <c r="T32" s="23">
        <f aca="true" t="shared" si="19" ref="T32:AD32">SUM(T33:T34,T37,T43,T45:T46)</f>
        <v>23</v>
      </c>
      <c r="U32" s="23">
        <f t="shared" si="19"/>
        <v>16</v>
      </c>
      <c r="V32" s="23">
        <f t="shared" si="19"/>
        <v>4</v>
      </c>
      <c r="W32" s="23">
        <f t="shared" si="19"/>
        <v>2</v>
      </c>
      <c r="X32" s="23">
        <f t="shared" si="19"/>
        <v>5</v>
      </c>
      <c r="Y32" s="23">
        <f t="shared" si="19"/>
        <v>0</v>
      </c>
      <c r="Z32" s="23">
        <f t="shared" si="19"/>
        <v>0</v>
      </c>
      <c r="AA32" s="23">
        <f t="shared" si="19"/>
        <v>0</v>
      </c>
      <c r="AB32" s="23">
        <f t="shared" si="19"/>
        <v>0</v>
      </c>
      <c r="AC32" s="23">
        <f t="shared" si="19"/>
        <v>2</v>
      </c>
      <c r="AD32" s="23">
        <f t="shared" si="19"/>
        <v>1918</v>
      </c>
      <c r="AE32" s="25"/>
      <c r="AF32" s="125" t="s">
        <v>83</v>
      </c>
      <c r="AG32" s="125"/>
      <c r="AH32" s="125"/>
      <c r="AI32" s="125"/>
      <c r="AJ32" s="125"/>
      <c r="AK32" s="27">
        <f t="shared" si="6"/>
        <v>0</v>
      </c>
      <c r="AL32" s="28">
        <f t="shared" si="7"/>
        <v>0</v>
      </c>
    </row>
    <row r="33" spans="1:38" s="35" customFormat="1" ht="12">
      <c r="A33" s="30"/>
      <c r="B33" s="30"/>
      <c r="C33" s="121" t="s">
        <v>31</v>
      </c>
      <c r="D33" s="121"/>
      <c r="E33" s="121"/>
      <c r="F33" s="122"/>
      <c r="G33" s="23">
        <f t="shared" si="2"/>
        <v>9928</v>
      </c>
      <c r="H33" s="81">
        <v>92</v>
      </c>
      <c r="I33" s="81">
        <v>56</v>
      </c>
      <c r="J33" s="81">
        <v>12</v>
      </c>
      <c r="K33" s="81">
        <v>7</v>
      </c>
      <c r="L33" s="81">
        <v>77</v>
      </c>
      <c r="M33" s="81">
        <v>2</v>
      </c>
      <c r="N33" s="81">
        <v>7</v>
      </c>
      <c r="O33" s="81">
        <v>4</v>
      </c>
      <c r="P33" s="81">
        <v>1</v>
      </c>
      <c r="Q33" s="81">
        <v>25</v>
      </c>
      <c r="R33" s="82">
        <v>9645</v>
      </c>
      <c r="S33" s="96">
        <f aca="true" t="shared" si="20" ref="S33:S46">SUM(T33:AD33)</f>
        <v>1492</v>
      </c>
      <c r="T33" s="101">
        <v>19</v>
      </c>
      <c r="U33" s="101">
        <v>16</v>
      </c>
      <c r="V33" s="101">
        <v>4</v>
      </c>
      <c r="W33" s="101">
        <v>2</v>
      </c>
      <c r="X33" s="101">
        <v>5</v>
      </c>
      <c r="Y33" s="101">
        <v>0</v>
      </c>
      <c r="Z33" s="101">
        <v>0</v>
      </c>
      <c r="AA33" s="101">
        <v>0</v>
      </c>
      <c r="AB33" s="101">
        <v>0</v>
      </c>
      <c r="AC33" s="101">
        <v>2</v>
      </c>
      <c r="AD33" s="101">
        <v>1444</v>
      </c>
      <c r="AE33" s="34"/>
      <c r="AF33" s="30"/>
      <c r="AG33" s="121" t="s">
        <v>31</v>
      </c>
      <c r="AH33" s="121"/>
      <c r="AI33" s="121"/>
      <c r="AJ33" s="121"/>
      <c r="AK33" s="27">
        <f t="shared" si="6"/>
        <v>0</v>
      </c>
      <c r="AL33" s="28">
        <f t="shared" si="7"/>
        <v>0</v>
      </c>
    </row>
    <row r="34" spans="1:38" s="35" customFormat="1" ht="12">
      <c r="A34" s="30"/>
      <c r="B34" s="30"/>
      <c r="C34" s="121" t="s">
        <v>32</v>
      </c>
      <c r="D34" s="121"/>
      <c r="E34" s="121"/>
      <c r="F34" s="122"/>
      <c r="G34" s="23">
        <f t="shared" si="2"/>
        <v>1084</v>
      </c>
      <c r="H34" s="81">
        <v>3</v>
      </c>
      <c r="I34" s="81">
        <v>0</v>
      </c>
      <c r="J34" s="81">
        <v>2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1</v>
      </c>
      <c r="Q34" s="81">
        <v>0</v>
      </c>
      <c r="R34" s="82">
        <v>1078</v>
      </c>
      <c r="S34" s="96">
        <f t="shared" si="20"/>
        <v>180</v>
      </c>
      <c r="T34" s="101">
        <v>1</v>
      </c>
      <c r="U34" s="101">
        <v>0</v>
      </c>
      <c r="V34" s="101">
        <v>0</v>
      </c>
      <c r="W34" s="101">
        <v>0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v>0</v>
      </c>
      <c r="AD34" s="101">
        <v>179</v>
      </c>
      <c r="AE34" s="34"/>
      <c r="AF34" s="30"/>
      <c r="AG34" s="121" t="s">
        <v>32</v>
      </c>
      <c r="AH34" s="121"/>
      <c r="AI34" s="121"/>
      <c r="AJ34" s="121"/>
      <c r="AK34" s="27">
        <f t="shared" si="6"/>
        <v>0</v>
      </c>
      <c r="AL34" s="28">
        <f t="shared" si="7"/>
        <v>0</v>
      </c>
    </row>
    <row r="35" spans="1:38" s="35" customFormat="1" ht="12">
      <c r="A35" s="30"/>
      <c r="B35" s="30"/>
      <c r="C35" s="30"/>
      <c r="D35" s="121" t="s">
        <v>32</v>
      </c>
      <c r="E35" s="121"/>
      <c r="F35" s="122"/>
      <c r="G35" s="23">
        <f t="shared" si="2"/>
        <v>406</v>
      </c>
      <c r="H35" s="67">
        <v>3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1</v>
      </c>
      <c r="Q35" s="67">
        <v>0</v>
      </c>
      <c r="R35" s="68">
        <v>402</v>
      </c>
      <c r="S35" s="96">
        <f t="shared" si="20"/>
        <v>65</v>
      </c>
      <c r="T35" s="69">
        <v>1</v>
      </c>
      <c r="U35" s="69">
        <v>0</v>
      </c>
      <c r="V35" s="69">
        <v>0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B35" s="69">
        <v>0</v>
      </c>
      <c r="AC35" s="69">
        <v>0</v>
      </c>
      <c r="AD35" s="69">
        <v>64</v>
      </c>
      <c r="AE35" s="34"/>
      <c r="AF35" s="30"/>
      <c r="AG35" s="30"/>
      <c r="AH35" s="121" t="s">
        <v>32</v>
      </c>
      <c r="AI35" s="121"/>
      <c r="AJ35" s="121"/>
      <c r="AK35" s="27">
        <f t="shared" si="6"/>
        <v>0</v>
      </c>
      <c r="AL35" s="28">
        <f t="shared" si="7"/>
        <v>0</v>
      </c>
    </row>
    <row r="36" spans="1:38" s="35" customFormat="1" ht="12">
      <c r="A36" s="30"/>
      <c r="B36" s="30"/>
      <c r="C36" s="30"/>
      <c r="D36" s="121" t="s">
        <v>33</v>
      </c>
      <c r="E36" s="121"/>
      <c r="F36" s="122"/>
      <c r="G36" s="23">
        <f t="shared" si="2"/>
        <v>678</v>
      </c>
      <c r="H36" s="67">
        <v>0</v>
      </c>
      <c r="I36" s="67">
        <v>0</v>
      </c>
      <c r="J36" s="67">
        <v>2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8">
        <v>676</v>
      </c>
      <c r="S36" s="96">
        <f t="shared" si="20"/>
        <v>115</v>
      </c>
      <c r="T36" s="69">
        <v>0</v>
      </c>
      <c r="U36" s="69">
        <v>0</v>
      </c>
      <c r="V36" s="69">
        <v>0</v>
      </c>
      <c r="W36" s="69">
        <v>0</v>
      </c>
      <c r="X36" s="69">
        <v>0</v>
      </c>
      <c r="Y36" s="69">
        <v>0</v>
      </c>
      <c r="Z36" s="69">
        <v>0</v>
      </c>
      <c r="AA36" s="69">
        <v>0</v>
      </c>
      <c r="AB36" s="69">
        <v>0</v>
      </c>
      <c r="AC36" s="69">
        <v>0</v>
      </c>
      <c r="AD36" s="69">
        <v>115</v>
      </c>
      <c r="AE36" s="34"/>
      <c r="AF36" s="30"/>
      <c r="AG36" s="30"/>
      <c r="AH36" s="121" t="s">
        <v>33</v>
      </c>
      <c r="AI36" s="121"/>
      <c r="AJ36" s="121"/>
      <c r="AK36" s="27">
        <f t="shared" si="6"/>
        <v>0</v>
      </c>
      <c r="AL36" s="28">
        <f t="shared" si="7"/>
        <v>0</v>
      </c>
    </row>
    <row r="37" spans="1:38" s="35" customFormat="1" ht="12">
      <c r="A37" s="30"/>
      <c r="B37" s="30"/>
      <c r="C37" s="121" t="s">
        <v>34</v>
      </c>
      <c r="D37" s="121"/>
      <c r="E37" s="121"/>
      <c r="F37" s="122"/>
      <c r="G37" s="23">
        <f t="shared" si="2"/>
        <v>1262</v>
      </c>
      <c r="H37" s="83">
        <v>7</v>
      </c>
      <c r="I37" s="83">
        <v>0</v>
      </c>
      <c r="J37" s="83">
        <v>0</v>
      </c>
      <c r="K37" s="83">
        <v>1</v>
      </c>
      <c r="L37" s="83">
        <v>6</v>
      </c>
      <c r="M37" s="83">
        <v>0</v>
      </c>
      <c r="N37" s="83">
        <v>0</v>
      </c>
      <c r="O37" s="83">
        <v>0</v>
      </c>
      <c r="P37" s="83">
        <v>0</v>
      </c>
      <c r="Q37" s="83">
        <v>1</v>
      </c>
      <c r="R37" s="84">
        <v>1247</v>
      </c>
      <c r="S37" s="96">
        <f t="shared" si="20"/>
        <v>293</v>
      </c>
      <c r="T37" s="32">
        <v>3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102">
        <v>0</v>
      </c>
      <c r="AD37" s="102">
        <v>290</v>
      </c>
      <c r="AE37" s="34"/>
      <c r="AF37" s="30"/>
      <c r="AG37" s="121" t="s">
        <v>34</v>
      </c>
      <c r="AH37" s="121"/>
      <c r="AI37" s="121"/>
      <c r="AJ37" s="121"/>
      <c r="AK37" s="27">
        <f t="shared" si="6"/>
        <v>0</v>
      </c>
      <c r="AL37" s="28">
        <f t="shared" si="7"/>
        <v>0</v>
      </c>
    </row>
    <row r="38" spans="1:38" s="35" customFormat="1" ht="12">
      <c r="A38" s="30"/>
      <c r="B38" s="30"/>
      <c r="C38" s="30"/>
      <c r="D38" s="127" t="s">
        <v>8</v>
      </c>
      <c r="E38" s="127"/>
      <c r="F38" s="128"/>
      <c r="G38" s="23">
        <f t="shared" si="2"/>
        <v>38</v>
      </c>
      <c r="H38" s="83">
        <v>1</v>
      </c>
      <c r="I38" s="83">
        <v>0</v>
      </c>
      <c r="J38" s="83">
        <v>0</v>
      </c>
      <c r="K38" s="83">
        <v>0</v>
      </c>
      <c r="L38" s="83">
        <v>1</v>
      </c>
      <c r="M38" s="83">
        <v>0</v>
      </c>
      <c r="N38" s="83">
        <v>0</v>
      </c>
      <c r="O38" s="83">
        <v>0</v>
      </c>
      <c r="P38" s="83">
        <v>0</v>
      </c>
      <c r="Q38" s="83">
        <v>1</v>
      </c>
      <c r="R38" s="84">
        <v>35</v>
      </c>
      <c r="S38" s="96">
        <f t="shared" si="20"/>
        <v>7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102">
        <v>0</v>
      </c>
      <c r="AD38" s="102">
        <v>7</v>
      </c>
      <c r="AE38" s="34"/>
      <c r="AF38" s="30"/>
      <c r="AG38" s="30"/>
      <c r="AH38" s="127" t="s">
        <v>8</v>
      </c>
      <c r="AI38" s="127"/>
      <c r="AJ38" s="127"/>
      <c r="AK38" s="27">
        <f t="shared" si="6"/>
        <v>0</v>
      </c>
      <c r="AL38" s="28">
        <f t="shared" si="7"/>
        <v>0</v>
      </c>
    </row>
    <row r="39" spans="1:38" s="35" customFormat="1" ht="12">
      <c r="A39" s="30"/>
      <c r="B39" s="30"/>
      <c r="C39" s="30"/>
      <c r="D39" s="121" t="s">
        <v>9</v>
      </c>
      <c r="E39" s="121"/>
      <c r="F39" s="122"/>
      <c r="G39" s="23">
        <f t="shared" si="2"/>
        <v>1066</v>
      </c>
      <c r="H39" s="83">
        <v>6</v>
      </c>
      <c r="I39" s="83">
        <v>0</v>
      </c>
      <c r="J39" s="83">
        <v>0</v>
      </c>
      <c r="K39" s="83">
        <v>1</v>
      </c>
      <c r="L39" s="83">
        <v>5</v>
      </c>
      <c r="M39" s="83">
        <v>0</v>
      </c>
      <c r="N39" s="83">
        <v>0</v>
      </c>
      <c r="O39" s="83">
        <v>0</v>
      </c>
      <c r="P39" s="83">
        <v>0</v>
      </c>
      <c r="Q39" s="83">
        <v>0</v>
      </c>
      <c r="R39" s="84">
        <v>1054</v>
      </c>
      <c r="S39" s="96">
        <f t="shared" si="20"/>
        <v>264</v>
      </c>
      <c r="T39" s="36">
        <v>3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102">
        <v>0</v>
      </c>
      <c r="AD39" s="102">
        <v>261</v>
      </c>
      <c r="AE39" s="34"/>
      <c r="AF39" s="30"/>
      <c r="AG39" s="30"/>
      <c r="AH39" s="121" t="s">
        <v>9</v>
      </c>
      <c r="AI39" s="121"/>
      <c r="AJ39" s="121"/>
      <c r="AK39" s="27">
        <f t="shared" si="6"/>
        <v>0</v>
      </c>
      <c r="AL39" s="28">
        <f t="shared" si="7"/>
        <v>0</v>
      </c>
    </row>
    <row r="40" spans="1:38" s="35" customFormat="1" ht="12">
      <c r="A40" s="30"/>
      <c r="B40" s="30"/>
      <c r="C40" s="30"/>
      <c r="D40" s="130" t="s">
        <v>104</v>
      </c>
      <c r="E40" s="121"/>
      <c r="F40" s="122"/>
      <c r="G40" s="23">
        <f t="shared" si="2"/>
        <v>99</v>
      </c>
      <c r="H40" s="83">
        <v>0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3">
        <v>0</v>
      </c>
      <c r="Q40" s="83">
        <v>0</v>
      </c>
      <c r="R40" s="84">
        <v>99</v>
      </c>
      <c r="S40" s="96">
        <f t="shared" si="20"/>
        <v>12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102">
        <v>0</v>
      </c>
      <c r="AD40" s="102">
        <v>12</v>
      </c>
      <c r="AE40" s="34"/>
      <c r="AF40" s="30"/>
      <c r="AG40" s="30"/>
      <c r="AH40" s="130" t="s">
        <v>104</v>
      </c>
      <c r="AI40" s="121"/>
      <c r="AJ40" s="121"/>
      <c r="AK40" s="27">
        <f t="shared" si="6"/>
        <v>0</v>
      </c>
      <c r="AL40" s="28">
        <f t="shared" si="7"/>
        <v>0</v>
      </c>
    </row>
    <row r="41" spans="1:38" s="35" customFormat="1" ht="12">
      <c r="A41" s="30"/>
      <c r="B41" s="30"/>
      <c r="C41" s="30"/>
      <c r="D41" s="121" t="s">
        <v>10</v>
      </c>
      <c r="E41" s="121"/>
      <c r="F41" s="122"/>
      <c r="G41" s="23">
        <f t="shared" si="2"/>
        <v>25</v>
      </c>
      <c r="H41" s="83">
        <v>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0</v>
      </c>
      <c r="Q41" s="83">
        <v>0</v>
      </c>
      <c r="R41" s="84">
        <v>25</v>
      </c>
      <c r="S41" s="96">
        <f t="shared" si="20"/>
        <v>7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102">
        <v>0</v>
      </c>
      <c r="AD41" s="102">
        <v>7</v>
      </c>
      <c r="AE41" s="34"/>
      <c r="AF41" s="30"/>
      <c r="AG41" s="30"/>
      <c r="AH41" s="121" t="s">
        <v>10</v>
      </c>
      <c r="AI41" s="121"/>
      <c r="AJ41" s="121"/>
      <c r="AK41" s="27">
        <f t="shared" si="6"/>
        <v>0</v>
      </c>
      <c r="AL41" s="28">
        <f t="shared" si="7"/>
        <v>0</v>
      </c>
    </row>
    <row r="42" spans="1:38" s="35" customFormat="1" ht="12">
      <c r="A42" s="30"/>
      <c r="B42" s="30"/>
      <c r="C42" s="30"/>
      <c r="D42" s="131" t="s">
        <v>35</v>
      </c>
      <c r="E42" s="131"/>
      <c r="F42" s="132"/>
      <c r="G42" s="23">
        <f t="shared" si="2"/>
        <v>34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  <c r="Q42" s="83">
        <v>0</v>
      </c>
      <c r="R42" s="84">
        <v>34</v>
      </c>
      <c r="S42" s="96">
        <f t="shared" si="20"/>
        <v>3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102">
        <v>0</v>
      </c>
      <c r="AD42" s="102">
        <v>3</v>
      </c>
      <c r="AE42" s="34"/>
      <c r="AF42" s="30"/>
      <c r="AG42" s="30"/>
      <c r="AH42" s="131" t="s">
        <v>35</v>
      </c>
      <c r="AI42" s="131"/>
      <c r="AJ42" s="131"/>
      <c r="AK42" s="27">
        <f t="shared" si="6"/>
        <v>0</v>
      </c>
      <c r="AL42" s="28">
        <f t="shared" si="7"/>
        <v>0</v>
      </c>
    </row>
    <row r="43" spans="1:38" s="35" customFormat="1" ht="12">
      <c r="A43" s="30"/>
      <c r="B43" s="30"/>
      <c r="C43" s="121" t="s">
        <v>36</v>
      </c>
      <c r="D43" s="121"/>
      <c r="E43" s="121"/>
      <c r="F43" s="122"/>
      <c r="G43" s="23">
        <f t="shared" si="2"/>
        <v>68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7">
        <v>68</v>
      </c>
      <c r="S43" s="96">
        <f t="shared" si="20"/>
        <v>1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1</v>
      </c>
      <c r="AE43" s="34"/>
      <c r="AF43" s="30"/>
      <c r="AG43" s="121" t="s">
        <v>36</v>
      </c>
      <c r="AH43" s="121"/>
      <c r="AI43" s="121"/>
      <c r="AJ43" s="121"/>
      <c r="AK43" s="27">
        <f t="shared" si="6"/>
        <v>0</v>
      </c>
      <c r="AL43" s="28">
        <f t="shared" si="7"/>
        <v>0</v>
      </c>
    </row>
    <row r="44" spans="1:38" s="35" customFormat="1" ht="12">
      <c r="A44" s="30"/>
      <c r="B44" s="30"/>
      <c r="C44" s="30"/>
      <c r="D44" s="129" t="s">
        <v>25</v>
      </c>
      <c r="E44" s="129"/>
      <c r="F44" s="31" t="s">
        <v>11</v>
      </c>
      <c r="G44" s="23">
        <f t="shared" si="2"/>
        <v>51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7">
        <v>51</v>
      </c>
      <c r="S44" s="96">
        <f t="shared" si="20"/>
        <v>1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1</v>
      </c>
      <c r="AE44" s="34"/>
      <c r="AF44" s="30"/>
      <c r="AG44" s="30"/>
      <c r="AH44" s="129" t="s">
        <v>37</v>
      </c>
      <c r="AI44" s="129"/>
      <c r="AJ44" s="30" t="s">
        <v>11</v>
      </c>
      <c r="AK44" s="27">
        <f t="shared" si="6"/>
        <v>0</v>
      </c>
      <c r="AL44" s="28">
        <f t="shared" si="7"/>
        <v>0</v>
      </c>
    </row>
    <row r="45" spans="1:38" s="35" customFormat="1" ht="12">
      <c r="A45" s="30"/>
      <c r="B45" s="30"/>
      <c r="C45" s="121" t="s">
        <v>12</v>
      </c>
      <c r="D45" s="121"/>
      <c r="E45" s="121"/>
      <c r="F45" s="122"/>
      <c r="G45" s="23">
        <f t="shared" si="2"/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85">
        <v>0</v>
      </c>
      <c r="S45" s="96">
        <f t="shared" si="20"/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103">
        <v>0</v>
      </c>
      <c r="AE45" s="34"/>
      <c r="AF45" s="30"/>
      <c r="AG45" s="121" t="s">
        <v>12</v>
      </c>
      <c r="AH45" s="121"/>
      <c r="AI45" s="121"/>
      <c r="AJ45" s="121"/>
      <c r="AK45" s="27">
        <f t="shared" si="6"/>
        <v>0</v>
      </c>
      <c r="AL45" s="28">
        <f t="shared" si="7"/>
        <v>0</v>
      </c>
    </row>
    <row r="46" spans="1:38" s="35" customFormat="1" ht="12">
      <c r="A46" s="30"/>
      <c r="B46" s="30"/>
      <c r="C46" s="121" t="s">
        <v>38</v>
      </c>
      <c r="D46" s="121"/>
      <c r="E46" s="121"/>
      <c r="F46" s="122"/>
      <c r="G46" s="23">
        <f t="shared" si="2"/>
        <v>80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85">
        <v>80</v>
      </c>
      <c r="S46" s="96">
        <f t="shared" si="20"/>
        <v>4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104">
        <v>4</v>
      </c>
      <c r="AE46" s="34"/>
      <c r="AF46" s="30"/>
      <c r="AG46" s="121" t="s">
        <v>38</v>
      </c>
      <c r="AH46" s="121"/>
      <c r="AI46" s="121"/>
      <c r="AJ46" s="121"/>
      <c r="AK46" s="27">
        <f t="shared" si="6"/>
        <v>0</v>
      </c>
      <c r="AL46" s="28">
        <f t="shared" si="7"/>
        <v>0</v>
      </c>
    </row>
    <row r="47" spans="1:38" s="29" customFormat="1" ht="15" customHeight="1">
      <c r="A47" s="26"/>
      <c r="B47" s="125" t="s">
        <v>52</v>
      </c>
      <c r="C47" s="125"/>
      <c r="D47" s="125"/>
      <c r="E47" s="125"/>
      <c r="F47" s="126"/>
      <c r="G47" s="23">
        <f t="shared" si="2"/>
        <v>5477</v>
      </c>
      <c r="H47" s="23">
        <f>SUM(H48,H52)</f>
        <v>75</v>
      </c>
      <c r="I47" s="23">
        <f aca="true" t="shared" si="21" ref="I47:R47">SUM(I48,I52)</f>
        <v>17</v>
      </c>
      <c r="J47" s="23">
        <f>SUM(J48,J52)</f>
        <v>12</v>
      </c>
      <c r="K47" s="23">
        <f t="shared" si="21"/>
        <v>14</v>
      </c>
      <c r="L47" s="23">
        <f t="shared" si="21"/>
        <v>7</v>
      </c>
      <c r="M47" s="23">
        <f t="shared" si="21"/>
        <v>0</v>
      </c>
      <c r="N47" s="23">
        <f t="shared" si="21"/>
        <v>0</v>
      </c>
      <c r="O47" s="23">
        <f t="shared" si="21"/>
        <v>3</v>
      </c>
      <c r="P47" s="23">
        <f t="shared" si="21"/>
        <v>2</v>
      </c>
      <c r="Q47" s="23">
        <f t="shared" si="21"/>
        <v>11</v>
      </c>
      <c r="R47" s="22">
        <f t="shared" si="21"/>
        <v>5336</v>
      </c>
      <c r="S47" s="96">
        <f>SUM(T47:AD47)</f>
        <v>172</v>
      </c>
      <c r="T47" s="23">
        <f aca="true" t="shared" si="22" ref="T47:AD47">SUM(T48,T52)</f>
        <v>1</v>
      </c>
      <c r="U47" s="23">
        <f t="shared" si="22"/>
        <v>1</v>
      </c>
      <c r="V47" s="23">
        <f t="shared" si="22"/>
        <v>0</v>
      </c>
      <c r="W47" s="23">
        <f t="shared" si="22"/>
        <v>1</v>
      </c>
      <c r="X47" s="23">
        <f t="shared" si="22"/>
        <v>1</v>
      </c>
      <c r="Y47" s="23">
        <f t="shared" si="22"/>
        <v>0</v>
      </c>
      <c r="Z47" s="23">
        <f t="shared" si="22"/>
        <v>0</v>
      </c>
      <c r="AA47" s="23">
        <f t="shared" si="22"/>
        <v>0</v>
      </c>
      <c r="AB47" s="23">
        <f t="shared" si="22"/>
        <v>0</v>
      </c>
      <c r="AC47" s="23">
        <f t="shared" si="22"/>
        <v>0</v>
      </c>
      <c r="AD47" s="23">
        <f t="shared" si="22"/>
        <v>168</v>
      </c>
      <c r="AE47" s="25"/>
      <c r="AF47" s="125" t="s">
        <v>52</v>
      </c>
      <c r="AG47" s="125"/>
      <c r="AH47" s="125"/>
      <c r="AI47" s="125"/>
      <c r="AJ47" s="125"/>
      <c r="AK47" s="27">
        <f t="shared" si="6"/>
        <v>0</v>
      </c>
      <c r="AL47" s="28">
        <f t="shared" si="7"/>
        <v>0</v>
      </c>
    </row>
    <row r="48" spans="1:38" s="35" customFormat="1" ht="12">
      <c r="A48" s="30"/>
      <c r="B48" s="30"/>
      <c r="C48" s="121" t="s">
        <v>39</v>
      </c>
      <c r="D48" s="121"/>
      <c r="E48" s="121"/>
      <c r="F48" s="122"/>
      <c r="G48" s="23">
        <f t="shared" si="2"/>
        <v>637</v>
      </c>
      <c r="H48" s="32">
        <v>1</v>
      </c>
      <c r="I48" s="32">
        <v>0</v>
      </c>
      <c r="J48" s="32">
        <v>0</v>
      </c>
      <c r="K48" s="32">
        <v>0</v>
      </c>
      <c r="L48" s="32">
        <v>3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3">
        <v>633</v>
      </c>
      <c r="S48" s="96">
        <f>SUM(T48:AD48)</f>
        <v>58</v>
      </c>
      <c r="T48" s="32">
        <v>0</v>
      </c>
      <c r="U48" s="32">
        <v>0</v>
      </c>
      <c r="V48" s="32">
        <v>0</v>
      </c>
      <c r="W48" s="32">
        <v>0</v>
      </c>
      <c r="X48" s="32">
        <v>1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57</v>
      </c>
      <c r="AE48" s="34"/>
      <c r="AF48" s="30"/>
      <c r="AG48" s="121" t="s">
        <v>39</v>
      </c>
      <c r="AH48" s="121"/>
      <c r="AI48" s="121"/>
      <c r="AJ48" s="121"/>
      <c r="AK48" s="27">
        <f t="shared" si="6"/>
        <v>0</v>
      </c>
      <c r="AL48" s="28">
        <f t="shared" si="7"/>
        <v>0</v>
      </c>
    </row>
    <row r="49" spans="1:38" s="35" customFormat="1" ht="12">
      <c r="A49" s="30"/>
      <c r="B49" s="30"/>
      <c r="C49" s="30"/>
      <c r="D49" s="131" t="s">
        <v>40</v>
      </c>
      <c r="E49" s="121"/>
      <c r="F49" s="122"/>
      <c r="G49" s="23">
        <f t="shared" si="2"/>
        <v>312</v>
      </c>
      <c r="H49" s="70">
        <v>1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70">
        <v>0</v>
      </c>
      <c r="R49" s="71">
        <v>311</v>
      </c>
      <c r="S49" s="96">
        <f aca="true" t="shared" si="23" ref="S49:S62">SUM(T49:AD49)</f>
        <v>27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105">
        <v>27</v>
      </c>
      <c r="AE49" s="34"/>
      <c r="AF49" s="30"/>
      <c r="AG49" s="30"/>
      <c r="AH49" s="131" t="s">
        <v>40</v>
      </c>
      <c r="AI49" s="121"/>
      <c r="AJ49" s="121"/>
      <c r="AK49" s="27">
        <f t="shared" si="6"/>
        <v>0</v>
      </c>
      <c r="AL49" s="28">
        <f t="shared" si="7"/>
        <v>0</v>
      </c>
    </row>
    <row r="50" spans="1:38" s="35" customFormat="1" ht="12">
      <c r="A50" s="30"/>
      <c r="B50" s="30"/>
      <c r="C50" s="30"/>
      <c r="D50" s="131" t="s">
        <v>41</v>
      </c>
      <c r="E50" s="121"/>
      <c r="F50" s="122"/>
      <c r="G50" s="23">
        <f t="shared" si="2"/>
        <v>213</v>
      </c>
      <c r="H50" s="70">
        <v>0</v>
      </c>
      <c r="I50" s="70">
        <v>0</v>
      </c>
      <c r="J50" s="70">
        <v>0</v>
      </c>
      <c r="K50" s="70">
        <v>0</v>
      </c>
      <c r="L50" s="70">
        <v>1</v>
      </c>
      <c r="M50" s="70">
        <v>0</v>
      </c>
      <c r="N50" s="70">
        <v>0</v>
      </c>
      <c r="O50" s="70">
        <v>0</v>
      </c>
      <c r="P50" s="70">
        <v>0</v>
      </c>
      <c r="Q50" s="70">
        <v>0</v>
      </c>
      <c r="R50" s="71">
        <v>212</v>
      </c>
      <c r="S50" s="96">
        <f t="shared" si="23"/>
        <v>19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105">
        <v>19</v>
      </c>
      <c r="AE50" s="34"/>
      <c r="AF50" s="30"/>
      <c r="AG50" s="30"/>
      <c r="AH50" s="131" t="s">
        <v>41</v>
      </c>
      <c r="AI50" s="121"/>
      <c r="AJ50" s="121"/>
      <c r="AK50" s="27">
        <f t="shared" si="6"/>
        <v>0</v>
      </c>
      <c r="AL50" s="28">
        <f t="shared" si="7"/>
        <v>0</v>
      </c>
    </row>
    <row r="51" spans="1:38" s="35" customFormat="1" ht="12">
      <c r="A51" s="30"/>
      <c r="B51" s="30"/>
      <c r="C51" s="30"/>
      <c r="D51" s="131" t="s">
        <v>13</v>
      </c>
      <c r="E51" s="121"/>
      <c r="F51" s="122"/>
      <c r="G51" s="23">
        <f t="shared" si="2"/>
        <v>112</v>
      </c>
      <c r="H51" s="70">
        <v>0</v>
      </c>
      <c r="I51" s="70">
        <v>0</v>
      </c>
      <c r="J51" s="70">
        <v>0</v>
      </c>
      <c r="K51" s="70">
        <v>0</v>
      </c>
      <c r="L51" s="70">
        <v>2</v>
      </c>
      <c r="M51" s="70">
        <v>0</v>
      </c>
      <c r="N51" s="70">
        <v>0</v>
      </c>
      <c r="O51" s="70">
        <v>0</v>
      </c>
      <c r="P51" s="70">
        <v>0</v>
      </c>
      <c r="Q51" s="70">
        <v>0</v>
      </c>
      <c r="R51" s="71">
        <v>110</v>
      </c>
      <c r="S51" s="96">
        <f t="shared" si="23"/>
        <v>12</v>
      </c>
      <c r="T51" s="36">
        <v>0</v>
      </c>
      <c r="U51" s="36">
        <v>0</v>
      </c>
      <c r="V51" s="36">
        <v>0</v>
      </c>
      <c r="W51" s="36">
        <v>0</v>
      </c>
      <c r="X51" s="36">
        <v>1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105">
        <v>11</v>
      </c>
      <c r="AE51" s="34"/>
      <c r="AF51" s="30"/>
      <c r="AG51" s="30"/>
      <c r="AH51" s="131" t="s">
        <v>13</v>
      </c>
      <c r="AI51" s="121"/>
      <c r="AJ51" s="121"/>
      <c r="AK51" s="27">
        <f t="shared" si="6"/>
        <v>0</v>
      </c>
      <c r="AL51" s="28">
        <f t="shared" si="7"/>
        <v>0</v>
      </c>
    </row>
    <row r="52" spans="1:38" s="35" customFormat="1" ht="12">
      <c r="A52" s="30"/>
      <c r="B52" s="30"/>
      <c r="C52" s="121" t="s">
        <v>53</v>
      </c>
      <c r="D52" s="121"/>
      <c r="E52" s="121"/>
      <c r="F52" s="122"/>
      <c r="G52" s="23">
        <f t="shared" si="2"/>
        <v>4840</v>
      </c>
      <c r="H52" s="86">
        <v>74</v>
      </c>
      <c r="I52" s="86">
        <v>17</v>
      </c>
      <c r="J52" s="86">
        <v>12</v>
      </c>
      <c r="K52" s="86">
        <v>14</v>
      </c>
      <c r="L52" s="86">
        <v>4</v>
      </c>
      <c r="M52" s="86">
        <v>0</v>
      </c>
      <c r="N52" s="86">
        <v>0</v>
      </c>
      <c r="O52" s="86">
        <v>3</v>
      </c>
      <c r="P52" s="86">
        <v>2</v>
      </c>
      <c r="Q52" s="86">
        <v>11</v>
      </c>
      <c r="R52" s="87">
        <v>4703</v>
      </c>
      <c r="S52" s="96">
        <f t="shared" si="23"/>
        <v>114</v>
      </c>
      <c r="T52" s="106">
        <v>1</v>
      </c>
      <c r="U52" s="106">
        <v>1</v>
      </c>
      <c r="V52" s="106">
        <v>0</v>
      </c>
      <c r="W52" s="106">
        <v>1</v>
      </c>
      <c r="X52" s="106">
        <v>0</v>
      </c>
      <c r="Y52" s="106">
        <v>0</v>
      </c>
      <c r="Z52" s="106">
        <v>0</v>
      </c>
      <c r="AA52" s="106">
        <v>0</v>
      </c>
      <c r="AB52" s="106">
        <v>0</v>
      </c>
      <c r="AC52" s="106">
        <v>0</v>
      </c>
      <c r="AD52" s="106">
        <v>111</v>
      </c>
      <c r="AE52" s="34"/>
      <c r="AF52" s="30"/>
      <c r="AG52" s="121" t="s">
        <v>53</v>
      </c>
      <c r="AH52" s="121"/>
      <c r="AI52" s="121"/>
      <c r="AJ52" s="121"/>
      <c r="AK52" s="27">
        <f t="shared" si="6"/>
        <v>0</v>
      </c>
      <c r="AL52" s="28">
        <f t="shared" si="7"/>
        <v>0</v>
      </c>
    </row>
    <row r="53" spans="1:38" s="35" customFormat="1" ht="12">
      <c r="A53" s="38"/>
      <c r="B53" s="38"/>
      <c r="C53" s="38"/>
      <c r="D53" s="129" t="s">
        <v>42</v>
      </c>
      <c r="E53" s="129"/>
      <c r="F53" s="31" t="s">
        <v>14</v>
      </c>
      <c r="G53" s="23">
        <f t="shared" si="2"/>
        <v>2837</v>
      </c>
      <c r="H53" s="86">
        <v>29</v>
      </c>
      <c r="I53" s="86">
        <v>6</v>
      </c>
      <c r="J53" s="86">
        <v>3</v>
      </c>
      <c r="K53" s="86">
        <v>9</v>
      </c>
      <c r="L53" s="86">
        <v>4</v>
      </c>
      <c r="M53" s="86">
        <v>0</v>
      </c>
      <c r="N53" s="86">
        <v>0</v>
      </c>
      <c r="O53" s="86">
        <v>1</v>
      </c>
      <c r="P53" s="86">
        <v>2</v>
      </c>
      <c r="Q53" s="86">
        <v>2</v>
      </c>
      <c r="R53" s="87">
        <v>2781</v>
      </c>
      <c r="S53" s="96">
        <f t="shared" si="23"/>
        <v>9</v>
      </c>
      <c r="T53" s="106">
        <v>0</v>
      </c>
      <c r="U53" s="106">
        <v>0</v>
      </c>
      <c r="V53" s="106">
        <v>0</v>
      </c>
      <c r="W53" s="106">
        <v>0</v>
      </c>
      <c r="X53" s="106">
        <v>0</v>
      </c>
      <c r="Y53" s="106">
        <v>0</v>
      </c>
      <c r="Z53" s="106">
        <v>0</v>
      </c>
      <c r="AA53" s="106">
        <v>0</v>
      </c>
      <c r="AB53" s="106">
        <v>0</v>
      </c>
      <c r="AC53" s="106">
        <v>0</v>
      </c>
      <c r="AD53" s="106">
        <v>9</v>
      </c>
      <c r="AE53" s="39"/>
      <c r="AF53" s="38"/>
      <c r="AG53" s="38"/>
      <c r="AH53" s="129" t="s">
        <v>43</v>
      </c>
      <c r="AI53" s="129"/>
      <c r="AJ53" s="30" t="s">
        <v>14</v>
      </c>
      <c r="AK53" s="27">
        <f t="shared" si="6"/>
        <v>0</v>
      </c>
      <c r="AL53" s="28">
        <f t="shared" si="7"/>
        <v>0</v>
      </c>
    </row>
    <row r="54" spans="1:38" s="35" customFormat="1" ht="12">
      <c r="A54" s="38"/>
      <c r="B54" s="38"/>
      <c r="C54" s="38"/>
      <c r="D54" s="133" t="s">
        <v>43</v>
      </c>
      <c r="E54" s="133"/>
      <c r="F54" s="31" t="s">
        <v>15</v>
      </c>
      <c r="G54" s="23">
        <f t="shared" si="2"/>
        <v>1440</v>
      </c>
      <c r="H54" s="86">
        <v>41</v>
      </c>
      <c r="I54" s="86">
        <v>8</v>
      </c>
      <c r="J54" s="86">
        <v>9</v>
      </c>
      <c r="K54" s="86">
        <v>4</v>
      </c>
      <c r="L54" s="86">
        <v>0</v>
      </c>
      <c r="M54" s="86">
        <v>0</v>
      </c>
      <c r="N54" s="86">
        <v>0</v>
      </c>
      <c r="O54" s="86">
        <v>2</v>
      </c>
      <c r="P54" s="86">
        <v>0</v>
      </c>
      <c r="Q54" s="86">
        <v>9</v>
      </c>
      <c r="R54" s="87">
        <v>1367</v>
      </c>
      <c r="S54" s="96">
        <f t="shared" si="23"/>
        <v>66</v>
      </c>
      <c r="T54" s="106">
        <v>0</v>
      </c>
      <c r="U54" s="106">
        <v>0</v>
      </c>
      <c r="V54" s="106">
        <v>0</v>
      </c>
      <c r="W54" s="106">
        <v>1</v>
      </c>
      <c r="X54" s="106">
        <v>0</v>
      </c>
      <c r="Y54" s="106">
        <v>0</v>
      </c>
      <c r="Z54" s="106">
        <v>0</v>
      </c>
      <c r="AA54" s="106">
        <v>0</v>
      </c>
      <c r="AB54" s="106">
        <v>0</v>
      </c>
      <c r="AC54" s="106">
        <v>0</v>
      </c>
      <c r="AD54" s="106">
        <v>65</v>
      </c>
      <c r="AE54" s="39"/>
      <c r="AF54" s="38"/>
      <c r="AG54" s="38"/>
      <c r="AH54" s="133" t="s">
        <v>44</v>
      </c>
      <c r="AI54" s="133"/>
      <c r="AJ54" s="30" t="s">
        <v>15</v>
      </c>
      <c r="AK54" s="27">
        <f t="shared" si="6"/>
        <v>0</v>
      </c>
      <c r="AL54" s="28">
        <f t="shared" si="7"/>
        <v>0</v>
      </c>
    </row>
    <row r="55" spans="1:38" s="29" customFormat="1" ht="15" customHeight="1">
      <c r="A55" s="40"/>
      <c r="B55" s="125" t="s">
        <v>54</v>
      </c>
      <c r="C55" s="125"/>
      <c r="D55" s="125"/>
      <c r="E55" s="125"/>
      <c r="F55" s="126"/>
      <c r="G55" s="23">
        <f t="shared" si="2"/>
        <v>32546</v>
      </c>
      <c r="H55" s="88">
        <v>398</v>
      </c>
      <c r="I55" s="88">
        <v>253</v>
      </c>
      <c r="J55" s="88">
        <v>53</v>
      </c>
      <c r="K55" s="88">
        <v>57</v>
      </c>
      <c r="L55" s="88">
        <v>83</v>
      </c>
      <c r="M55" s="88">
        <v>2</v>
      </c>
      <c r="N55" s="88">
        <v>4</v>
      </c>
      <c r="O55" s="88">
        <v>11</v>
      </c>
      <c r="P55" s="88">
        <v>8</v>
      </c>
      <c r="Q55" s="88">
        <v>61</v>
      </c>
      <c r="R55" s="89">
        <v>31616</v>
      </c>
      <c r="S55" s="96">
        <f t="shared" si="23"/>
        <v>3214</v>
      </c>
      <c r="T55" s="107">
        <v>66</v>
      </c>
      <c r="U55" s="107">
        <v>50</v>
      </c>
      <c r="V55" s="107">
        <v>10</v>
      </c>
      <c r="W55" s="107">
        <v>11</v>
      </c>
      <c r="X55" s="107">
        <v>6</v>
      </c>
      <c r="Y55" s="107">
        <v>0</v>
      </c>
      <c r="Z55" s="107">
        <v>0</v>
      </c>
      <c r="AA55" s="107">
        <v>1</v>
      </c>
      <c r="AB55" s="107">
        <v>0</v>
      </c>
      <c r="AC55" s="107">
        <v>4</v>
      </c>
      <c r="AD55" s="107">
        <v>3066</v>
      </c>
      <c r="AE55" s="41"/>
      <c r="AF55" s="125" t="s">
        <v>54</v>
      </c>
      <c r="AG55" s="125"/>
      <c r="AH55" s="125"/>
      <c r="AI55" s="125"/>
      <c r="AJ55" s="125"/>
      <c r="AK55" s="27">
        <f t="shared" si="6"/>
        <v>0</v>
      </c>
      <c r="AL55" s="28">
        <f t="shared" si="7"/>
        <v>0</v>
      </c>
    </row>
    <row r="56" spans="1:38" s="35" customFormat="1" ht="12">
      <c r="A56" s="38"/>
      <c r="B56" s="38"/>
      <c r="C56" s="129" t="s">
        <v>44</v>
      </c>
      <c r="D56" s="129"/>
      <c r="E56" s="121" t="s">
        <v>45</v>
      </c>
      <c r="F56" s="122"/>
      <c r="G56" s="23">
        <f t="shared" si="2"/>
        <v>16771</v>
      </c>
      <c r="H56" s="90">
        <v>31</v>
      </c>
      <c r="I56" s="90">
        <v>20</v>
      </c>
      <c r="J56" s="90">
        <v>11</v>
      </c>
      <c r="K56" s="90">
        <v>0</v>
      </c>
      <c r="L56" s="90">
        <v>3</v>
      </c>
      <c r="M56" s="90">
        <v>0</v>
      </c>
      <c r="N56" s="90">
        <v>0</v>
      </c>
      <c r="O56" s="90">
        <v>1</v>
      </c>
      <c r="P56" s="90">
        <v>0</v>
      </c>
      <c r="Q56" s="90">
        <v>9</v>
      </c>
      <c r="R56" s="91">
        <v>16696</v>
      </c>
      <c r="S56" s="96">
        <f t="shared" si="23"/>
        <v>1573</v>
      </c>
      <c r="T56" s="108">
        <v>3</v>
      </c>
      <c r="U56" s="108">
        <v>2</v>
      </c>
      <c r="V56" s="108">
        <v>0</v>
      </c>
      <c r="W56" s="108">
        <v>0</v>
      </c>
      <c r="X56" s="108">
        <v>1</v>
      </c>
      <c r="Y56" s="108">
        <v>0</v>
      </c>
      <c r="Z56" s="108">
        <v>0</v>
      </c>
      <c r="AA56" s="108">
        <v>0</v>
      </c>
      <c r="AB56" s="108">
        <v>0</v>
      </c>
      <c r="AC56" s="108">
        <v>1</v>
      </c>
      <c r="AD56" s="108">
        <v>1566</v>
      </c>
      <c r="AE56" s="39"/>
      <c r="AF56" s="38"/>
      <c r="AG56" s="129" t="s">
        <v>44</v>
      </c>
      <c r="AH56" s="129"/>
      <c r="AI56" s="121" t="s">
        <v>45</v>
      </c>
      <c r="AJ56" s="121"/>
      <c r="AK56" s="27">
        <f t="shared" si="6"/>
        <v>0</v>
      </c>
      <c r="AL56" s="28">
        <f t="shared" si="7"/>
        <v>0</v>
      </c>
    </row>
    <row r="57" spans="1:38" s="35" customFormat="1" ht="12">
      <c r="A57" s="38"/>
      <c r="B57" s="38"/>
      <c r="C57" s="129" t="s">
        <v>44</v>
      </c>
      <c r="D57" s="129"/>
      <c r="E57" s="121" t="s">
        <v>46</v>
      </c>
      <c r="F57" s="122"/>
      <c r="G57" s="23">
        <f t="shared" si="2"/>
        <v>1922</v>
      </c>
      <c r="H57" s="90">
        <v>52</v>
      </c>
      <c r="I57" s="90">
        <v>37</v>
      </c>
      <c r="J57" s="90">
        <v>2</v>
      </c>
      <c r="K57" s="90">
        <v>15</v>
      </c>
      <c r="L57" s="90">
        <v>24</v>
      </c>
      <c r="M57" s="90">
        <v>1</v>
      </c>
      <c r="N57" s="90">
        <v>0</v>
      </c>
      <c r="O57" s="90">
        <v>1</v>
      </c>
      <c r="P57" s="90">
        <v>1</v>
      </c>
      <c r="Q57" s="90">
        <v>10</v>
      </c>
      <c r="R57" s="91">
        <v>1779</v>
      </c>
      <c r="S57" s="96">
        <f t="shared" si="23"/>
        <v>116</v>
      </c>
      <c r="T57" s="108">
        <v>8</v>
      </c>
      <c r="U57" s="108">
        <v>3</v>
      </c>
      <c r="V57" s="108">
        <v>0</v>
      </c>
      <c r="W57" s="108">
        <v>2</v>
      </c>
      <c r="X57" s="108">
        <v>0</v>
      </c>
      <c r="Y57" s="108">
        <v>0</v>
      </c>
      <c r="Z57" s="108">
        <v>0</v>
      </c>
      <c r="AA57" s="108">
        <v>0</v>
      </c>
      <c r="AB57" s="108">
        <v>0</v>
      </c>
      <c r="AC57" s="108">
        <v>1</v>
      </c>
      <c r="AD57" s="108">
        <v>102</v>
      </c>
      <c r="AE57" s="39"/>
      <c r="AF57" s="38"/>
      <c r="AG57" s="129" t="s">
        <v>44</v>
      </c>
      <c r="AH57" s="129"/>
      <c r="AI57" s="121" t="s">
        <v>46</v>
      </c>
      <c r="AJ57" s="121"/>
      <c r="AK57" s="27">
        <f t="shared" si="6"/>
        <v>0</v>
      </c>
      <c r="AL57" s="28">
        <f t="shared" si="7"/>
        <v>0</v>
      </c>
    </row>
    <row r="58" spans="1:38" s="35" customFormat="1" ht="12">
      <c r="A58" s="38"/>
      <c r="B58" s="38"/>
      <c r="C58" s="129" t="s">
        <v>44</v>
      </c>
      <c r="D58" s="129"/>
      <c r="E58" s="121" t="s">
        <v>16</v>
      </c>
      <c r="F58" s="122"/>
      <c r="G58" s="23">
        <f t="shared" si="2"/>
        <v>3891</v>
      </c>
      <c r="H58" s="90">
        <v>90</v>
      </c>
      <c r="I58" s="90">
        <v>60</v>
      </c>
      <c r="J58" s="90">
        <v>12</v>
      </c>
      <c r="K58" s="90">
        <v>10</v>
      </c>
      <c r="L58" s="90">
        <v>16</v>
      </c>
      <c r="M58" s="90">
        <v>0</v>
      </c>
      <c r="N58" s="90">
        <v>1</v>
      </c>
      <c r="O58" s="90">
        <v>2</v>
      </c>
      <c r="P58" s="90">
        <v>4</v>
      </c>
      <c r="Q58" s="90">
        <v>11</v>
      </c>
      <c r="R58" s="91">
        <v>3685</v>
      </c>
      <c r="S58" s="96">
        <f t="shared" si="23"/>
        <v>260</v>
      </c>
      <c r="T58" s="108">
        <v>5</v>
      </c>
      <c r="U58" s="108">
        <v>10</v>
      </c>
      <c r="V58" s="108">
        <v>1</v>
      </c>
      <c r="W58" s="108">
        <v>0</v>
      </c>
      <c r="X58" s="108">
        <v>1</v>
      </c>
      <c r="Y58" s="108">
        <v>0</v>
      </c>
      <c r="Z58" s="108">
        <v>0</v>
      </c>
      <c r="AA58" s="108">
        <v>0</v>
      </c>
      <c r="AB58" s="108">
        <v>0</v>
      </c>
      <c r="AC58" s="108">
        <v>0</v>
      </c>
      <c r="AD58" s="108">
        <v>243</v>
      </c>
      <c r="AE58" s="39"/>
      <c r="AF58" s="38"/>
      <c r="AG58" s="129" t="s">
        <v>47</v>
      </c>
      <c r="AH58" s="129"/>
      <c r="AI58" s="121" t="s">
        <v>16</v>
      </c>
      <c r="AJ58" s="121"/>
      <c r="AK58" s="27">
        <f t="shared" si="6"/>
        <v>0</v>
      </c>
      <c r="AL58" s="28">
        <f t="shared" si="7"/>
        <v>0</v>
      </c>
    </row>
    <row r="59" spans="1:38" s="35" customFormat="1" ht="12">
      <c r="A59" s="38"/>
      <c r="B59" s="38"/>
      <c r="C59" s="129" t="s">
        <v>47</v>
      </c>
      <c r="D59" s="129"/>
      <c r="E59" s="121" t="s">
        <v>48</v>
      </c>
      <c r="F59" s="122"/>
      <c r="G59" s="23">
        <f t="shared" si="2"/>
        <v>359</v>
      </c>
      <c r="H59" s="90">
        <v>2</v>
      </c>
      <c r="I59" s="90">
        <v>2</v>
      </c>
      <c r="J59" s="90">
        <v>0</v>
      </c>
      <c r="K59" s="90">
        <v>0</v>
      </c>
      <c r="L59" s="90">
        <v>0</v>
      </c>
      <c r="M59" s="90">
        <v>0</v>
      </c>
      <c r="N59" s="90">
        <v>1</v>
      </c>
      <c r="O59" s="90">
        <v>0</v>
      </c>
      <c r="P59" s="90">
        <v>0</v>
      </c>
      <c r="Q59" s="90">
        <v>0</v>
      </c>
      <c r="R59" s="91">
        <v>354</v>
      </c>
      <c r="S59" s="96">
        <f t="shared" si="23"/>
        <v>40</v>
      </c>
      <c r="T59" s="108">
        <v>1</v>
      </c>
      <c r="U59" s="108">
        <v>0</v>
      </c>
      <c r="V59" s="108">
        <v>0</v>
      </c>
      <c r="W59" s="108">
        <v>0</v>
      </c>
      <c r="X59" s="108">
        <v>0</v>
      </c>
      <c r="Y59" s="108">
        <v>0</v>
      </c>
      <c r="Z59" s="108">
        <v>0</v>
      </c>
      <c r="AA59" s="108">
        <v>0</v>
      </c>
      <c r="AB59" s="108">
        <v>0</v>
      </c>
      <c r="AC59" s="108">
        <v>0</v>
      </c>
      <c r="AD59" s="108">
        <v>39</v>
      </c>
      <c r="AE59" s="39"/>
      <c r="AF59" s="38"/>
      <c r="AG59" s="129" t="s">
        <v>47</v>
      </c>
      <c r="AH59" s="129"/>
      <c r="AI59" s="121" t="s">
        <v>48</v>
      </c>
      <c r="AJ59" s="121"/>
      <c r="AK59" s="27">
        <f t="shared" si="6"/>
        <v>0</v>
      </c>
      <c r="AL59" s="28">
        <f t="shared" si="7"/>
        <v>0</v>
      </c>
    </row>
    <row r="60" spans="1:38" s="35" customFormat="1" ht="12" customHeight="1">
      <c r="A60" s="38"/>
      <c r="B60" s="38"/>
      <c r="C60" s="129" t="s">
        <v>47</v>
      </c>
      <c r="D60" s="129"/>
      <c r="E60" s="134" t="s">
        <v>103</v>
      </c>
      <c r="F60" s="135"/>
      <c r="G60" s="23">
        <f t="shared" si="2"/>
        <v>186</v>
      </c>
      <c r="H60" s="90">
        <v>3</v>
      </c>
      <c r="I60" s="90">
        <v>2</v>
      </c>
      <c r="J60" s="90">
        <v>0</v>
      </c>
      <c r="K60" s="90">
        <v>0</v>
      </c>
      <c r="L60" s="90">
        <v>2</v>
      </c>
      <c r="M60" s="90">
        <v>0</v>
      </c>
      <c r="N60" s="90">
        <v>0</v>
      </c>
      <c r="O60" s="90">
        <v>0</v>
      </c>
      <c r="P60" s="90">
        <v>0</v>
      </c>
      <c r="Q60" s="90">
        <v>1</v>
      </c>
      <c r="R60" s="91">
        <v>178</v>
      </c>
      <c r="S60" s="96">
        <f t="shared" si="23"/>
        <v>19</v>
      </c>
      <c r="T60" s="108">
        <v>0</v>
      </c>
      <c r="U60" s="108">
        <v>0</v>
      </c>
      <c r="V60" s="108">
        <v>0</v>
      </c>
      <c r="W60" s="108">
        <v>0</v>
      </c>
      <c r="X60" s="108">
        <v>0</v>
      </c>
      <c r="Y60" s="108">
        <v>0</v>
      </c>
      <c r="Z60" s="108">
        <v>0</v>
      </c>
      <c r="AA60" s="108">
        <v>0</v>
      </c>
      <c r="AB60" s="108">
        <v>0</v>
      </c>
      <c r="AC60" s="108">
        <v>0</v>
      </c>
      <c r="AD60" s="108">
        <v>19</v>
      </c>
      <c r="AE60" s="39"/>
      <c r="AF60" s="38"/>
      <c r="AG60" s="129" t="s">
        <v>47</v>
      </c>
      <c r="AH60" s="129"/>
      <c r="AI60" s="134" t="s">
        <v>103</v>
      </c>
      <c r="AJ60" s="134"/>
      <c r="AK60" s="27">
        <f t="shared" si="6"/>
        <v>0</v>
      </c>
      <c r="AL60" s="28">
        <f t="shared" si="7"/>
        <v>0</v>
      </c>
    </row>
    <row r="61" spans="1:38" s="35" customFormat="1" ht="12">
      <c r="A61" s="38"/>
      <c r="B61" s="38"/>
      <c r="C61" s="129" t="s">
        <v>47</v>
      </c>
      <c r="D61" s="129"/>
      <c r="E61" s="121" t="s">
        <v>17</v>
      </c>
      <c r="F61" s="122"/>
      <c r="G61" s="23">
        <f t="shared" si="2"/>
        <v>999</v>
      </c>
      <c r="H61" s="90">
        <v>1</v>
      </c>
      <c r="I61" s="90">
        <v>2</v>
      </c>
      <c r="J61" s="90">
        <v>0</v>
      </c>
      <c r="K61" s="90">
        <v>0</v>
      </c>
      <c r="L61" s="90">
        <v>3</v>
      </c>
      <c r="M61" s="90">
        <v>0</v>
      </c>
      <c r="N61" s="90">
        <v>0</v>
      </c>
      <c r="O61" s="90">
        <v>0</v>
      </c>
      <c r="P61" s="90">
        <v>0</v>
      </c>
      <c r="Q61" s="90">
        <v>0</v>
      </c>
      <c r="R61" s="91">
        <v>993</v>
      </c>
      <c r="S61" s="96">
        <f t="shared" si="23"/>
        <v>117</v>
      </c>
      <c r="T61" s="108">
        <v>0</v>
      </c>
      <c r="U61" s="108">
        <v>0</v>
      </c>
      <c r="V61" s="108">
        <v>0</v>
      </c>
      <c r="W61" s="108">
        <v>0</v>
      </c>
      <c r="X61" s="108">
        <v>1</v>
      </c>
      <c r="Y61" s="108">
        <v>0</v>
      </c>
      <c r="Z61" s="108">
        <v>0</v>
      </c>
      <c r="AA61" s="108">
        <v>0</v>
      </c>
      <c r="AB61" s="108">
        <v>0</v>
      </c>
      <c r="AC61" s="108">
        <v>0</v>
      </c>
      <c r="AD61" s="108">
        <v>116</v>
      </c>
      <c r="AE61" s="39"/>
      <c r="AF61" s="38"/>
      <c r="AG61" s="129" t="s">
        <v>42</v>
      </c>
      <c r="AH61" s="129"/>
      <c r="AI61" s="121" t="s">
        <v>17</v>
      </c>
      <c r="AJ61" s="121"/>
      <c r="AK61" s="27">
        <f t="shared" si="6"/>
        <v>0</v>
      </c>
      <c r="AL61" s="28">
        <f t="shared" si="7"/>
        <v>0</v>
      </c>
    </row>
    <row r="62" spans="1:38" s="35" customFormat="1" ht="12" thickBot="1">
      <c r="A62" s="42"/>
      <c r="B62" s="42"/>
      <c r="C62" s="157" t="s">
        <v>42</v>
      </c>
      <c r="D62" s="157"/>
      <c r="E62" s="156" t="s">
        <v>18</v>
      </c>
      <c r="F62" s="158"/>
      <c r="G62" s="92">
        <f t="shared" si="2"/>
        <v>5335</v>
      </c>
      <c r="H62" s="93">
        <v>162</v>
      </c>
      <c r="I62" s="93">
        <v>97</v>
      </c>
      <c r="J62" s="93">
        <v>24</v>
      </c>
      <c r="K62" s="93">
        <v>22</v>
      </c>
      <c r="L62" s="93">
        <v>19</v>
      </c>
      <c r="M62" s="93">
        <v>0</v>
      </c>
      <c r="N62" s="93">
        <v>2</v>
      </c>
      <c r="O62" s="93">
        <v>5</v>
      </c>
      <c r="P62" s="93">
        <v>1</v>
      </c>
      <c r="Q62" s="93">
        <v>26</v>
      </c>
      <c r="R62" s="94">
        <v>4977</v>
      </c>
      <c r="S62" s="109">
        <f t="shared" si="23"/>
        <v>455</v>
      </c>
      <c r="T62" s="110">
        <v>33</v>
      </c>
      <c r="U62" s="110">
        <v>19</v>
      </c>
      <c r="V62" s="110">
        <v>7</v>
      </c>
      <c r="W62" s="110">
        <v>6</v>
      </c>
      <c r="X62" s="110">
        <v>2</v>
      </c>
      <c r="Y62" s="110">
        <v>0</v>
      </c>
      <c r="Z62" s="110">
        <v>0</v>
      </c>
      <c r="AA62" s="110">
        <v>0</v>
      </c>
      <c r="AB62" s="110">
        <v>0</v>
      </c>
      <c r="AC62" s="110">
        <v>2</v>
      </c>
      <c r="AD62" s="110">
        <v>386</v>
      </c>
      <c r="AE62" s="43"/>
      <c r="AF62" s="44"/>
      <c r="AG62" s="157" t="s">
        <v>42</v>
      </c>
      <c r="AH62" s="157"/>
      <c r="AI62" s="156" t="s">
        <v>18</v>
      </c>
      <c r="AJ62" s="156"/>
      <c r="AK62" s="27">
        <f t="shared" si="6"/>
        <v>0</v>
      </c>
      <c r="AL62" s="28">
        <f t="shared" si="7"/>
        <v>0</v>
      </c>
    </row>
    <row r="63" spans="1:37" s="46" customFormat="1" ht="10.5">
      <c r="A63" s="139" t="s">
        <v>105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 t="s">
        <v>115</v>
      </c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45"/>
    </row>
    <row r="64" spans="1:37" s="46" customFormat="1" ht="10.5">
      <c r="A64" s="112" t="s">
        <v>106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6" t="s">
        <v>116</v>
      </c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45"/>
    </row>
    <row r="65" spans="1:37" s="46" customFormat="1" ht="10.5">
      <c r="A65" s="112" t="s">
        <v>107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6" t="s">
        <v>117</v>
      </c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45"/>
    </row>
    <row r="66" spans="1:37" s="46" customFormat="1" ht="10.5">
      <c r="A66" s="112" t="s">
        <v>87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6" t="s">
        <v>118</v>
      </c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45"/>
    </row>
    <row r="67" spans="1:37" s="46" customFormat="1" ht="10.5">
      <c r="A67" s="112" t="s">
        <v>111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 t="s">
        <v>88</v>
      </c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45"/>
    </row>
    <row r="68" spans="1:37" s="46" customFormat="1" ht="10.5">
      <c r="A68" s="111" t="s">
        <v>112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6" t="s">
        <v>119</v>
      </c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45"/>
    </row>
    <row r="69" spans="1:37" s="46" customFormat="1" ht="10.5">
      <c r="A69" s="112" t="s">
        <v>114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 t="s">
        <v>89</v>
      </c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45"/>
    </row>
    <row r="70" spans="1:37" s="46" customFormat="1" ht="10.5">
      <c r="A70" s="111" t="s">
        <v>86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2" t="s">
        <v>90</v>
      </c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45"/>
    </row>
    <row r="71" spans="1:37" s="46" customFormat="1" ht="10.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45"/>
    </row>
    <row r="72" spans="7:37" ht="10.5">
      <c r="G72" s="47"/>
      <c r="H72" s="48"/>
      <c r="I72" s="48"/>
      <c r="J72" s="48"/>
      <c r="K72" s="48"/>
      <c r="L72" s="48"/>
      <c r="M72" s="48"/>
      <c r="N72" s="3"/>
      <c r="O72" s="3"/>
      <c r="P72" s="3"/>
      <c r="Q72" s="3"/>
      <c r="R72" s="3"/>
      <c r="S72" s="49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K72" s="3"/>
    </row>
    <row r="73" spans="7:37" ht="10.5">
      <c r="G73" s="47"/>
      <c r="H73" s="48"/>
      <c r="I73" s="48"/>
      <c r="J73" s="48"/>
      <c r="K73" s="48"/>
      <c r="L73" s="48"/>
      <c r="M73" s="48"/>
      <c r="N73" s="3"/>
      <c r="O73" s="3"/>
      <c r="P73" s="3"/>
      <c r="Q73" s="3"/>
      <c r="R73" s="3"/>
      <c r="S73" s="49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K73" s="3"/>
    </row>
    <row r="74" spans="6:37" ht="12">
      <c r="F74" s="50" t="s">
        <v>92</v>
      </c>
      <c r="G74" s="50"/>
      <c r="H74" s="48"/>
      <c r="I74" s="48"/>
      <c r="J74" s="48"/>
      <c r="K74" s="48"/>
      <c r="L74" s="48"/>
      <c r="M74" s="48"/>
      <c r="N74" s="3"/>
      <c r="O74" s="3"/>
      <c r="P74" s="3"/>
      <c r="Q74" s="3"/>
      <c r="R74" s="3"/>
      <c r="S74" s="49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K74" s="3"/>
    </row>
    <row r="75" spans="6:37" ht="12">
      <c r="F75" s="50" t="s">
        <v>93</v>
      </c>
      <c r="G75" s="51">
        <f>SUM(G8,G21,G28,G32,G47,G55)-G7</f>
        <v>0</v>
      </c>
      <c r="H75" s="51">
        <f aca="true" t="shared" si="24" ref="H75:R75">SUM(H8,H21,H28,H32,H47,H55)-H7</f>
        <v>0</v>
      </c>
      <c r="I75" s="51">
        <f t="shared" si="24"/>
        <v>0</v>
      </c>
      <c r="J75" s="51"/>
      <c r="K75" s="51">
        <f t="shared" si="24"/>
        <v>0</v>
      </c>
      <c r="L75" s="51">
        <f t="shared" si="24"/>
        <v>0</v>
      </c>
      <c r="M75" s="51">
        <f t="shared" si="24"/>
        <v>0</v>
      </c>
      <c r="N75" s="51">
        <f t="shared" si="24"/>
        <v>0</v>
      </c>
      <c r="O75" s="51">
        <f t="shared" si="24"/>
        <v>0</v>
      </c>
      <c r="P75" s="51">
        <f t="shared" si="24"/>
        <v>0</v>
      </c>
      <c r="Q75" s="51">
        <f t="shared" si="24"/>
        <v>0</v>
      </c>
      <c r="R75" s="51">
        <f t="shared" si="24"/>
        <v>0</v>
      </c>
      <c r="S75" s="51">
        <f aca="true" t="shared" si="25" ref="S75:AD75">SUM(S8,S21,S28,S32,S47,S55)-S7</f>
        <v>0</v>
      </c>
      <c r="T75" s="51">
        <f t="shared" si="25"/>
        <v>0</v>
      </c>
      <c r="U75" s="51">
        <f t="shared" si="25"/>
        <v>0</v>
      </c>
      <c r="V75" s="51"/>
      <c r="W75" s="51">
        <f t="shared" si="25"/>
        <v>0</v>
      </c>
      <c r="X75" s="51">
        <f t="shared" si="25"/>
        <v>0</v>
      </c>
      <c r="Y75" s="51">
        <f t="shared" si="25"/>
        <v>0</v>
      </c>
      <c r="Z75" s="51">
        <f t="shared" si="25"/>
        <v>0</v>
      </c>
      <c r="AA75" s="51">
        <f t="shared" si="25"/>
        <v>0</v>
      </c>
      <c r="AB75" s="51">
        <f t="shared" si="25"/>
        <v>0</v>
      </c>
      <c r="AC75" s="51">
        <f t="shared" si="25"/>
        <v>0</v>
      </c>
      <c r="AD75" s="51">
        <f t="shared" si="25"/>
        <v>0</v>
      </c>
      <c r="AE75" s="3"/>
      <c r="AK75" s="3"/>
    </row>
    <row r="76" spans="6:37" ht="12">
      <c r="F76" s="50" t="s">
        <v>94</v>
      </c>
      <c r="G76" s="51">
        <f>SUM(G9,G14,G19,G20)-G8</f>
        <v>0</v>
      </c>
      <c r="H76" s="51">
        <f aca="true" t="shared" si="26" ref="H76:R76">SUM(H9,H14,H19,H20)-H8</f>
        <v>0</v>
      </c>
      <c r="I76" s="51">
        <f t="shared" si="26"/>
        <v>0</v>
      </c>
      <c r="J76" s="51"/>
      <c r="K76" s="51">
        <f t="shared" si="26"/>
        <v>0</v>
      </c>
      <c r="L76" s="51">
        <f t="shared" si="26"/>
        <v>0</v>
      </c>
      <c r="M76" s="51">
        <f t="shared" si="26"/>
        <v>0</v>
      </c>
      <c r="N76" s="51">
        <f t="shared" si="26"/>
        <v>0</v>
      </c>
      <c r="O76" s="51">
        <f t="shared" si="26"/>
        <v>0</v>
      </c>
      <c r="P76" s="51">
        <f t="shared" si="26"/>
        <v>0</v>
      </c>
      <c r="Q76" s="51">
        <f t="shared" si="26"/>
        <v>0</v>
      </c>
      <c r="R76" s="51">
        <f t="shared" si="26"/>
        <v>0</v>
      </c>
      <c r="S76" s="51">
        <f aca="true" t="shared" si="27" ref="S76:AD76">SUM(S9,S14,S19,S20)-S8</f>
        <v>0</v>
      </c>
      <c r="T76" s="51">
        <f t="shared" si="27"/>
        <v>0</v>
      </c>
      <c r="U76" s="51">
        <f t="shared" si="27"/>
        <v>0</v>
      </c>
      <c r="V76" s="51"/>
      <c r="W76" s="51">
        <f t="shared" si="27"/>
        <v>0</v>
      </c>
      <c r="X76" s="51">
        <f t="shared" si="27"/>
        <v>0</v>
      </c>
      <c r="Y76" s="51">
        <f t="shared" si="27"/>
        <v>0</v>
      </c>
      <c r="Z76" s="51">
        <f t="shared" si="27"/>
        <v>0</v>
      </c>
      <c r="AA76" s="51">
        <f t="shared" si="27"/>
        <v>0</v>
      </c>
      <c r="AB76" s="51">
        <f t="shared" si="27"/>
        <v>0</v>
      </c>
      <c r="AC76" s="51">
        <f t="shared" si="27"/>
        <v>0</v>
      </c>
      <c r="AD76" s="51">
        <f t="shared" si="27"/>
        <v>0</v>
      </c>
      <c r="AE76" s="3"/>
      <c r="AK76" s="3"/>
    </row>
    <row r="77" spans="6:37" ht="12">
      <c r="F77" s="50" t="s">
        <v>0</v>
      </c>
      <c r="G77" s="51">
        <f>SUM(G10:G13)-G9</f>
        <v>0</v>
      </c>
      <c r="H77" s="51">
        <f aca="true" t="shared" si="28" ref="H77:R77">SUM(H10:H13)-H9</f>
        <v>0</v>
      </c>
      <c r="I77" s="51">
        <f t="shared" si="28"/>
        <v>0</v>
      </c>
      <c r="J77" s="51"/>
      <c r="K77" s="51">
        <f t="shared" si="28"/>
        <v>0</v>
      </c>
      <c r="L77" s="51">
        <f t="shared" si="28"/>
        <v>0</v>
      </c>
      <c r="M77" s="51">
        <f t="shared" si="28"/>
        <v>0</v>
      </c>
      <c r="N77" s="51">
        <f t="shared" si="28"/>
        <v>0</v>
      </c>
      <c r="O77" s="51">
        <f t="shared" si="28"/>
        <v>0</v>
      </c>
      <c r="P77" s="51">
        <f t="shared" si="28"/>
        <v>0</v>
      </c>
      <c r="Q77" s="51">
        <f t="shared" si="28"/>
        <v>0</v>
      </c>
      <c r="R77" s="51">
        <f t="shared" si="28"/>
        <v>0</v>
      </c>
      <c r="S77" s="51">
        <f aca="true" t="shared" si="29" ref="S77:AD77">SUM(S10:S13)-S9</f>
        <v>0</v>
      </c>
      <c r="T77" s="51">
        <f t="shared" si="29"/>
        <v>0</v>
      </c>
      <c r="U77" s="51">
        <f t="shared" si="29"/>
        <v>0</v>
      </c>
      <c r="V77" s="51"/>
      <c r="W77" s="51">
        <f t="shared" si="29"/>
        <v>0</v>
      </c>
      <c r="X77" s="51">
        <f t="shared" si="29"/>
        <v>0</v>
      </c>
      <c r="Y77" s="51">
        <f t="shared" si="29"/>
        <v>0</v>
      </c>
      <c r="Z77" s="51">
        <f t="shared" si="29"/>
        <v>0</v>
      </c>
      <c r="AA77" s="51">
        <f t="shared" si="29"/>
        <v>0</v>
      </c>
      <c r="AB77" s="51">
        <f t="shared" si="29"/>
        <v>0</v>
      </c>
      <c r="AC77" s="51">
        <f t="shared" si="29"/>
        <v>0</v>
      </c>
      <c r="AD77" s="51">
        <f t="shared" si="29"/>
        <v>0</v>
      </c>
      <c r="AE77" s="3"/>
      <c r="AK77" s="3"/>
    </row>
    <row r="78" spans="6:37" ht="12">
      <c r="F78" s="50" t="s">
        <v>95</v>
      </c>
      <c r="G78" s="51">
        <f>SUM(G15:G18)-G14</f>
        <v>0</v>
      </c>
      <c r="H78" s="51">
        <f aca="true" t="shared" si="30" ref="H78:R78">SUM(H15:H18)-H14</f>
        <v>0</v>
      </c>
      <c r="I78" s="51">
        <f t="shared" si="30"/>
        <v>0</v>
      </c>
      <c r="J78" s="51"/>
      <c r="K78" s="51">
        <f t="shared" si="30"/>
        <v>0</v>
      </c>
      <c r="L78" s="51">
        <f t="shared" si="30"/>
        <v>0</v>
      </c>
      <c r="M78" s="51">
        <f t="shared" si="30"/>
        <v>0</v>
      </c>
      <c r="N78" s="51">
        <f t="shared" si="30"/>
        <v>0</v>
      </c>
      <c r="O78" s="51">
        <f t="shared" si="30"/>
        <v>0</v>
      </c>
      <c r="P78" s="51">
        <f t="shared" si="30"/>
        <v>0</v>
      </c>
      <c r="Q78" s="51">
        <f t="shared" si="30"/>
        <v>0</v>
      </c>
      <c r="R78" s="51">
        <f t="shared" si="30"/>
        <v>0</v>
      </c>
      <c r="S78" s="51">
        <f aca="true" t="shared" si="31" ref="S78:AD78">SUM(S15:S18)-S14</f>
        <v>0</v>
      </c>
      <c r="T78" s="51">
        <f t="shared" si="31"/>
        <v>0</v>
      </c>
      <c r="U78" s="51">
        <f t="shared" si="31"/>
        <v>0</v>
      </c>
      <c r="V78" s="51"/>
      <c r="W78" s="51">
        <f t="shared" si="31"/>
        <v>0</v>
      </c>
      <c r="X78" s="51">
        <f t="shared" si="31"/>
        <v>0</v>
      </c>
      <c r="Y78" s="51">
        <f t="shared" si="31"/>
        <v>0</v>
      </c>
      <c r="Z78" s="51">
        <f t="shared" si="31"/>
        <v>0</v>
      </c>
      <c r="AA78" s="51">
        <f t="shared" si="31"/>
        <v>0</v>
      </c>
      <c r="AB78" s="51">
        <f t="shared" si="31"/>
        <v>0</v>
      </c>
      <c r="AC78" s="51">
        <f t="shared" si="31"/>
        <v>0</v>
      </c>
      <c r="AD78" s="51">
        <f t="shared" si="31"/>
        <v>0</v>
      </c>
      <c r="AE78" s="3"/>
      <c r="AK78" s="3"/>
    </row>
    <row r="79" spans="6:37" ht="12">
      <c r="F79" s="50" t="s">
        <v>96</v>
      </c>
      <c r="G79" s="51">
        <f>SUM(G22:G24,G26:G27)-G21</f>
        <v>0</v>
      </c>
      <c r="H79" s="51">
        <f aca="true" t="shared" si="32" ref="H79:R79">SUM(H22:H24,H26:H27)-H21</f>
        <v>0</v>
      </c>
      <c r="I79" s="51">
        <f t="shared" si="32"/>
        <v>0</v>
      </c>
      <c r="J79" s="51"/>
      <c r="K79" s="51">
        <f t="shared" si="32"/>
        <v>0</v>
      </c>
      <c r="L79" s="51">
        <f t="shared" si="32"/>
        <v>0</v>
      </c>
      <c r="M79" s="51">
        <f t="shared" si="32"/>
        <v>0</v>
      </c>
      <c r="N79" s="51">
        <f t="shared" si="32"/>
        <v>0</v>
      </c>
      <c r="O79" s="51">
        <f t="shared" si="32"/>
        <v>0</v>
      </c>
      <c r="P79" s="51">
        <f t="shared" si="32"/>
        <v>0</v>
      </c>
      <c r="Q79" s="51">
        <f t="shared" si="32"/>
        <v>0</v>
      </c>
      <c r="R79" s="51">
        <f t="shared" si="32"/>
        <v>0</v>
      </c>
      <c r="S79" s="51">
        <f aca="true" t="shared" si="33" ref="S79:AD79">SUM(S22:S24,S26:S27)-S21</f>
        <v>0</v>
      </c>
      <c r="T79" s="51">
        <f t="shared" si="33"/>
        <v>0</v>
      </c>
      <c r="U79" s="51">
        <f t="shared" si="33"/>
        <v>0</v>
      </c>
      <c r="V79" s="51"/>
      <c r="W79" s="51">
        <f t="shared" si="33"/>
        <v>0</v>
      </c>
      <c r="X79" s="51">
        <f t="shared" si="33"/>
        <v>0</v>
      </c>
      <c r="Y79" s="51">
        <f t="shared" si="33"/>
        <v>0</v>
      </c>
      <c r="Z79" s="51">
        <f t="shared" si="33"/>
        <v>0</v>
      </c>
      <c r="AA79" s="51">
        <f t="shared" si="33"/>
        <v>0</v>
      </c>
      <c r="AB79" s="51">
        <f t="shared" si="33"/>
        <v>0</v>
      </c>
      <c r="AC79" s="51">
        <f t="shared" si="33"/>
        <v>0</v>
      </c>
      <c r="AD79" s="51">
        <f t="shared" si="33"/>
        <v>0</v>
      </c>
      <c r="AE79" s="3"/>
      <c r="AK79" s="3"/>
    </row>
    <row r="80" spans="6:37" ht="12">
      <c r="F80" s="50" t="s">
        <v>97</v>
      </c>
      <c r="G80" s="51">
        <f>SUM(G29:G31)-G28</f>
        <v>0</v>
      </c>
      <c r="H80" s="51">
        <f aca="true" t="shared" si="34" ref="H80:R80">SUM(H29:H31)-H28</f>
        <v>0</v>
      </c>
      <c r="I80" s="51">
        <f t="shared" si="34"/>
        <v>0</v>
      </c>
      <c r="J80" s="51"/>
      <c r="K80" s="51">
        <f t="shared" si="34"/>
        <v>0</v>
      </c>
      <c r="L80" s="51">
        <f t="shared" si="34"/>
        <v>0</v>
      </c>
      <c r="M80" s="51">
        <f t="shared" si="34"/>
        <v>0</v>
      </c>
      <c r="N80" s="51">
        <f t="shared" si="34"/>
        <v>0</v>
      </c>
      <c r="O80" s="51">
        <f t="shared" si="34"/>
        <v>0</v>
      </c>
      <c r="P80" s="51">
        <f t="shared" si="34"/>
        <v>0</v>
      </c>
      <c r="Q80" s="51">
        <f t="shared" si="34"/>
        <v>0</v>
      </c>
      <c r="R80" s="51">
        <f t="shared" si="34"/>
        <v>0</v>
      </c>
      <c r="S80" s="51">
        <f aca="true" t="shared" si="35" ref="S80:AD80">SUM(S29:S31)-S28</f>
        <v>0</v>
      </c>
      <c r="T80" s="51">
        <f t="shared" si="35"/>
        <v>0</v>
      </c>
      <c r="U80" s="51">
        <f t="shared" si="35"/>
        <v>0</v>
      </c>
      <c r="V80" s="51"/>
      <c r="W80" s="51">
        <f t="shared" si="35"/>
        <v>0</v>
      </c>
      <c r="X80" s="51">
        <f t="shared" si="35"/>
        <v>0</v>
      </c>
      <c r="Y80" s="51">
        <f t="shared" si="35"/>
        <v>0</v>
      </c>
      <c r="Z80" s="51">
        <f t="shared" si="35"/>
        <v>0</v>
      </c>
      <c r="AA80" s="51">
        <f t="shared" si="35"/>
        <v>0</v>
      </c>
      <c r="AB80" s="51">
        <f t="shared" si="35"/>
        <v>0</v>
      </c>
      <c r="AC80" s="51">
        <f t="shared" si="35"/>
        <v>0</v>
      </c>
      <c r="AD80" s="51">
        <f t="shared" si="35"/>
        <v>0</v>
      </c>
      <c r="AE80" s="3"/>
      <c r="AK80" s="3"/>
    </row>
    <row r="81" spans="6:37" ht="12">
      <c r="F81" s="50" t="s">
        <v>98</v>
      </c>
      <c r="G81" s="51">
        <f>SUM(G33:G34,G37,G43,G45:G46)-G32</f>
        <v>0</v>
      </c>
      <c r="H81" s="51">
        <f aca="true" t="shared" si="36" ref="H81:R81">SUM(H33:H34,H37,H43,H45:H46)-H32</f>
        <v>0</v>
      </c>
      <c r="I81" s="51">
        <f t="shared" si="36"/>
        <v>0</v>
      </c>
      <c r="J81" s="51"/>
      <c r="K81" s="51">
        <f t="shared" si="36"/>
        <v>0</v>
      </c>
      <c r="L81" s="51">
        <f t="shared" si="36"/>
        <v>0</v>
      </c>
      <c r="M81" s="51">
        <f t="shared" si="36"/>
        <v>0</v>
      </c>
      <c r="N81" s="51">
        <f t="shared" si="36"/>
        <v>0</v>
      </c>
      <c r="O81" s="51">
        <f t="shared" si="36"/>
        <v>0</v>
      </c>
      <c r="P81" s="51">
        <f t="shared" si="36"/>
        <v>0</v>
      </c>
      <c r="Q81" s="51">
        <f t="shared" si="36"/>
        <v>0</v>
      </c>
      <c r="R81" s="51">
        <f t="shared" si="36"/>
        <v>0</v>
      </c>
      <c r="S81" s="51">
        <f aca="true" t="shared" si="37" ref="S81:AD81">SUM(S33:S34,S37,S43,S45:S46)-S32</f>
        <v>0</v>
      </c>
      <c r="T81" s="51">
        <f t="shared" si="37"/>
        <v>0</v>
      </c>
      <c r="U81" s="51">
        <f t="shared" si="37"/>
        <v>0</v>
      </c>
      <c r="V81" s="51"/>
      <c r="W81" s="51">
        <f t="shared" si="37"/>
        <v>0</v>
      </c>
      <c r="X81" s="51">
        <f t="shared" si="37"/>
        <v>0</v>
      </c>
      <c r="Y81" s="51">
        <f t="shared" si="37"/>
        <v>0</v>
      </c>
      <c r="Z81" s="51">
        <f t="shared" si="37"/>
        <v>0</v>
      </c>
      <c r="AA81" s="51">
        <f t="shared" si="37"/>
        <v>0</v>
      </c>
      <c r="AB81" s="51">
        <f t="shared" si="37"/>
        <v>0</v>
      </c>
      <c r="AC81" s="51">
        <f t="shared" si="37"/>
        <v>0</v>
      </c>
      <c r="AD81" s="51">
        <f t="shared" si="37"/>
        <v>0</v>
      </c>
      <c r="AE81" s="3"/>
      <c r="AK81" s="3"/>
    </row>
    <row r="82" spans="6:37" ht="12">
      <c r="F82" s="50" t="s">
        <v>99</v>
      </c>
      <c r="G82" s="51">
        <f>SUM(G35:G36)-G34</f>
        <v>0</v>
      </c>
      <c r="H82" s="51">
        <f aca="true" t="shared" si="38" ref="H82:R82">SUM(H35:H36)-H34</f>
        <v>0</v>
      </c>
      <c r="I82" s="51">
        <f t="shared" si="38"/>
        <v>0</v>
      </c>
      <c r="J82" s="51"/>
      <c r="K82" s="51">
        <f t="shared" si="38"/>
        <v>0</v>
      </c>
      <c r="L82" s="51">
        <f t="shared" si="38"/>
        <v>0</v>
      </c>
      <c r="M82" s="51">
        <f t="shared" si="38"/>
        <v>0</v>
      </c>
      <c r="N82" s="51">
        <f t="shared" si="38"/>
        <v>0</v>
      </c>
      <c r="O82" s="51">
        <f t="shared" si="38"/>
        <v>0</v>
      </c>
      <c r="P82" s="51">
        <f t="shared" si="38"/>
        <v>0</v>
      </c>
      <c r="Q82" s="51">
        <f t="shared" si="38"/>
        <v>0</v>
      </c>
      <c r="R82" s="51">
        <f t="shared" si="38"/>
        <v>0</v>
      </c>
      <c r="S82" s="51">
        <f aca="true" t="shared" si="39" ref="S82:AD82">SUM(S35:S36)-S34</f>
        <v>0</v>
      </c>
      <c r="T82" s="51">
        <f t="shared" si="39"/>
        <v>0</v>
      </c>
      <c r="U82" s="51">
        <f t="shared" si="39"/>
        <v>0</v>
      </c>
      <c r="V82" s="51"/>
      <c r="W82" s="51">
        <f t="shared" si="39"/>
        <v>0</v>
      </c>
      <c r="X82" s="51">
        <f t="shared" si="39"/>
        <v>0</v>
      </c>
      <c r="Y82" s="51">
        <f t="shared" si="39"/>
        <v>0</v>
      </c>
      <c r="Z82" s="51">
        <f t="shared" si="39"/>
        <v>0</v>
      </c>
      <c r="AA82" s="51">
        <f t="shared" si="39"/>
        <v>0</v>
      </c>
      <c r="AB82" s="51">
        <f t="shared" si="39"/>
        <v>0</v>
      </c>
      <c r="AC82" s="51">
        <f t="shared" si="39"/>
        <v>0</v>
      </c>
      <c r="AD82" s="51">
        <f t="shared" si="39"/>
        <v>0</v>
      </c>
      <c r="AE82" s="3"/>
      <c r="AK82" s="3"/>
    </row>
    <row r="83" spans="6:37" ht="12">
      <c r="F83" s="50" t="s">
        <v>100</v>
      </c>
      <c r="G83" s="51">
        <f>SUM(G38:G42)-G37</f>
        <v>0</v>
      </c>
      <c r="H83" s="51">
        <f aca="true" t="shared" si="40" ref="H83:R83">SUM(H38:H42)-H37</f>
        <v>0</v>
      </c>
      <c r="I83" s="51">
        <f t="shared" si="40"/>
        <v>0</v>
      </c>
      <c r="J83" s="51"/>
      <c r="K83" s="51">
        <f t="shared" si="40"/>
        <v>0</v>
      </c>
      <c r="L83" s="51">
        <f t="shared" si="40"/>
        <v>0</v>
      </c>
      <c r="M83" s="51">
        <f t="shared" si="40"/>
        <v>0</v>
      </c>
      <c r="N83" s="51">
        <f t="shared" si="40"/>
        <v>0</v>
      </c>
      <c r="O83" s="51">
        <f t="shared" si="40"/>
        <v>0</v>
      </c>
      <c r="P83" s="51">
        <f t="shared" si="40"/>
        <v>0</v>
      </c>
      <c r="Q83" s="51">
        <f t="shared" si="40"/>
        <v>0</v>
      </c>
      <c r="R83" s="51">
        <f t="shared" si="40"/>
        <v>0</v>
      </c>
      <c r="S83" s="51">
        <f aca="true" t="shared" si="41" ref="S83:AD83">SUM(S38:S42)-S37</f>
        <v>0</v>
      </c>
      <c r="T83" s="51">
        <f t="shared" si="41"/>
        <v>0</v>
      </c>
      <c r="U83" s="51">
        <f t="shared" si="41"/>
        <v>0</v>
      </c>
      <c r="V83" s="51"/>
      <c r="W83" s="51">
        <f t="shared" si="41"/>
        <v>0</v>
      </c>
      <c r="X83" s="51">
        <f t="shared" si="41"/>
        <v>0</v>
      </c>
      <c r="Y83" s="51">
        <f t="shared" si="41"/>
        <v>0</v>
      </c>
      <c r="Z83" s="51">
        <f t="shared" si="41"/>
        <v>0</v>
      </c>
      <c r="AA83" s="51">
        <f t="shared" si="41"/>
        <v>0</v>
      </c>
      <c r="AB83" s="51">
        <f t="shared" si="41"/>
        <v>0</v>
      </c>
      <c r="AC83" s="51">
        <f t="shared" si="41"/>
        <v>0</v>
      </c>
      <c r="AD83" s="51">
        <f t="shared" si="41"/>
        <v>0</v>
      </c>
      <c r="AE83" s="3"/>
      <c r="AK83" s="3"/>
    </row>
    <row r="84" spans="6:37" ht="12">
      <c r="F84" s="50" t="s">
        <v>101</v>
      </c>
      <c r="G84" s="51">
        <f>SUM(G49:G51)-G48</f>
        <v>0</v>
      </c>
      <c r="H84" s="51">
        <f aca="true" t="shared" si="42" ref="H84:R84">SUM(H49:H51)-H48</f>
        <v>0</v>
      </c>
      <c r="I84" s="51">
        <f t="shared" si="42"/>
        <v>0</v>
      </c>
      <c r="J84" s="51"/>
      <c r="K84" s="51">
        <f t="shared" si="42"/>
        <v>0</v>
      </c>
      <c r="L84" s="51">
        <f t="shared" si="42"/>
        <v>0</v>
      </c>
      <c r="M84" s="51">
        <f t="shared" si="42"/>
        <v>0</v>
      </c>
      <c r="N84" s="51">
        <f t="shared" si="42"/>
        <v>0</v>
      </c>
      <c r="O84" s="51">
        <f t="shared" si="42"/>
        <v>0</v>
      </c>
      <c r="P84" s="51">
        <f t="shared" si="42"/>
        <v>0</v>
      </c>
      <c r="Q84" s="51">
        <f t="shared" si="42"/>
        <v>0</v>
      </c>
      <c r="R84" s="51">
        <f t="shared" si="42"/>
        <v>0</v>
      </c>
      <c r="S84" s="51">
        <f aca="true" t="shared" si="43" ref="S84:AD84">SUM(S49:S51)-S48</f>
        <v>0</v>
      </c>
      <c r="T84" s="51">
        <f t="shared" si="43"/>
        <v>0</v>
      </c>
      <c r="U84" s="51">
        <f t="shared" si="43"/>
        <v>0</v>
      </c>
      <c r="V84" s="51"/>
      <c r="W84" s="51">
        <f t="shared" si="43"/>
        <v>0</v>
      </c>
      <c r="X84" s="51">
        <f t="shared" si="43"/>
        <v>0</v>
      </c>
      <c r="Y84" s="51">
        <f t="shared" si="43"/>
        <v>0</v>
      </c>
      <c r="Z84" s="51">
        <f t="shared" si="43"/>
        <v>0</v>
      </c>
      <c r="AA84" s="51">
        <f t="shared" si="43"/>
        <v>0</v>
      </c>
      <c r="AB84" s="51">
        <f t="shared" si="43"/>
        <v>0</v>
      </c>
      <c r="AC84" s="51">
        <f t="shared" si="43"/>
        <v>0</v>
      </c>
      <c r="AD84" s="51">
        <f t="shared" si="43"/>
        <v>0</v>
      </c>
      <c r="AE84" s="3"/>
      <c r="AK84" s="3"/>
    </row>
    <row r="85" spans="7:37" ht="10.5">
      <c r="G85" s="52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3"/>
      <c r="AK85" s="3"/>
    </row>
    <row r="86" spans="7:37" ht="10.5">
      <c r="G86" s="54"/>
      <c r="H86" s="55"/>
      <c r="I86" s="3"/>
      <c r="J86" s="3"/>
      <c r="K86" s="3"/>
      <c r="L86" s="3"/>
      <c r="M86" s="3"/>
      <c r="N86" s="3"/>
      <c r="O86" s="3"/>
      <c r="P86" s="3"/>
      <c r="Q86" s="3"/>
      <c r="R86" s="3"/>
      <c r="S86" s="55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K86" s="3"/>
    </row>
    <row r="87" spans="7:37" ht="10.5">
      <c r="G87" s="54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55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K87" s="3"/>
    </row>
    <row r="88" spans="7:37" ht="10.5"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55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K88" s="3"/>
    </row>
    <row r="89" spans="7:37" ht="10.5"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55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K89" s="3"/>
    </row>
    <row r="90" spans="7:37" ht="10.5"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55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K90" s="3"/>
    </row>
    <row r="91" spans="7:37" ht="10.5"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55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K91" s="3"/>
    </row>
    <row r="92" spans="7:37" ht="10.5"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55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K92" s="3"/>
    </row>
    <row r="93" spans="7:37" ht="10.5"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55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K93" s="3"/>
    </row>
    <row r="94" spans="7:37" ht="10.5"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55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K94" s="3"/>
    </row>
    <row r="95" spans="7:30" ht="10.5"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55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7:30" ht="10.5"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55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7:8" ht="10.5">
      <c r="G97" s="2"/>
      <c r="H97" s="3"/>
    </row>
    <row r="152" ht="10.5">
      <c r="AE152" s="3"/>
    </row>
    <row r="153" ht="10.5">
      <c r="AE153" s="3"/>
    </row>
    <row r="154" ht="10.5">
      <c r="AE154" s="3"/>
    </row>
    <row r="155" ht="10.5">
      <c r="AE155" s="3"/>
    </row>
    <row r="156" ht="10.5">
      <c r="AE156" s="3"/>
    </row>
    <row r="157" ht="10.5">
      <c r="AE157" s="3"/>
    </row>
    <row r="158" ht="10.5">
      <c r="AE158" s="3"/>
    </row>
    <row r="159" ht="10.5">
      <c r="AE159" s="3"/>
    </row>
    <row r="160" ht="10.5">
      <c r="AE160" s="3"/>
    </row>
    <row r="161" ht="10.5">
      <c r="AE161" s="3"/>
    </row>
    <row r="162" ht="10.5">
      <c r="AE162" s="3"/>
    </row>
    <row r="163" ht="10.5">
      <c r="AE163" s="3"/>
    </row>
    <row r="164" ht="10.5">
      <c r="AE164" s="3"/>
    </row>
    <row r="165" ht="10.5">
      <c r="AE165" s="3"/>
    </row>
    <row r="166" ht="10.5">
      <c r="AE166" s="3"/>
    </row>
    <row r="167" ht="10.5">
      <c r="AE167" s="3"/>
    </row>
    <row r="168" ht="10.5">
      <c r="AE168" s="3"/>
    </row>
    <row r="169" ht="10.5">
      <c r="AE169" s="3"/>
    </row>
    <row r="170" ht="10.5">
      <c r="AE170" s="3"/>
    </row>
    <row r="171" ht="10.5">
      <c r="AE171" s="3"/>
    </row>
  </sheetData>
  <sheetProtection/>
  <mergeCells count="154">
    <mergeCell ref="F2:Q2"/>
    <mergeCell ref="C62:D62"/>
    <mergeCell ref="E62:F62"/>
    <mergeCell ref="C58:D58"/>
    <mergeCell ref="E58:F58"/>
    <mergeCell ref="C59:D59"/>
    <mergeCell ref="E59:F59"/>
    <mergeCell ref="O5:O6"/>
    <mergeCell ref="E57:F57"/>
    <mergeCell ref="D51:F51"/>
    <mergeCell ref="A68:R68"/>
    <mergeCell ref="A67:R67"/>
    <mergeCell ref="A69:R69"/>
    <mergeCell ref="AI59:AJ59"/>
    <mergeCell ref="AI62:AJ62"/>
    <mergeCell ref="S64:AJ64"/>
    <mergeCell ref="S65:AJ65"/>
    <mergeCell ref="AG62:AH62"/>
    <mergeCell ref="AI60:AJ60"/>
    <mergeCell ref="AG61:AH61"/>
    <mergeCell ref="T2:AF2"/>
    <mergeCell ref="A63:R63"/>
    <mergeCell ref="A64:R64"/>
    <mergeCell ref="T4:AD4"/>
    <mergeCell ref="G4:G6"/>
    <mergeCell ref="S4:S6"/>
    <mergeCell ref="AE4:AJ6"/>
    <mergeCell ref="AG58:AH58"/>
    <mergeCell ref="AI58:AJ58"/>
    <mergeCell ref="AG59:AH59"/>
    <mergeCell ref="AG45:AJ45"/>
    <mergeCell ref="AG46:AJ46"/>
    <mergeCell ref="AG56:AH56"/>
    <mergeCell ref="AF55:AJ55"/>
    <mergeCell ref="AF47:AJ47"/>
    <mergeCell ref="AG57:AH57"/>
    <mergeCell ref="AI56:AJ56"/>
    <mergeCell ref="AI57:AJ57"/>
    <mergeCell ref="AA5:AA6"/>
    <mergeCell ref="S63:AJ63"/>
    <mergeCell ref="AH51:AJ51"/>
    <mergeCell ref="AG52:AJ52"/>
    <mergeCell ref="AH53:AI53"/>
    <mergeCell ref="AH54:AI54"/>
    <mergeCell ref="AH44:AI44"/>
    <mergeCell ref="AG48:AJ48"/>
    <mergeCell ref="AH49:AJ49"/>
    <mergeCell ref="AG60:AH60"/>
    <mergeCell ref="AI61:AJ61"/>
    <mergeCell ref="AH50:AJ50"/>
    <mergeCell ref="AG43:AJ43"/>
    <mergeCell ref="AH35:AJ35"/>
    <mergeCell ref="AH36:AJ36"/>
    <mergeCell ref="AG37:AJ37"/>
    <mergeCell ref="AH38:AJ38"/>
    <mergeCell ref="AH39:AJ39"/>
    <mergeCell ref="AH40:AJ40"/>
    <mergeCell ref="AH41:AJ41"/>
    <mergeCell ref="AH42:AJ42"/>
    <mergeCell ref="AG31:AJ31"/>
    <mergeCell ref="AF32:AJ32"/>
    <mergeCell ref="AG33:AJ33"/>
    <mergeCell ref="AG34:AJ34"/>
    <mergeCell ref="AG27:AJ27"/>
    <mergeCell ref="AF28:AJ28"/>
    <mergeCell ref="AG29:AJ29"/>
    <mergeCell ref="AG30:AJ30"/>
    <mergeCell ref="AG23:AJ23"/>
    <mergeCell ref="AG24:AJ24"/>
    <mergeCell ref="AH25:AI25"/>
    <mergeCell ref="AG26:AJ26"/>
    <mergeCell ref="AG19:AJ19"/>
    <mergeCell ref="AG20:AJ20"/>
    <mergeCell ref="AF21:AJ21"/>
    <mergeCell ref="AG22:AJ22"/>
    <mergeCell ref="AH15:AJ15"/>
    <mergeCell ref="AH16:AJ16"/>
    <mergeCell ref="AH17:AJ17"/>
    <mergeCell ref="AH18:AJ18"/>
    <mergeCell ref="AE7:AJ7"/>
    <mergeCell ref="AF8:AJ8"/>
    <mergeCell ref="AG9:AJ9"/>
    <mergeCell ref="AH10:AJ10"/>
    <mergeCell ref="AH11:AJ11"/>
    <mergeCell ref="AH12:AJ12"/>
    <mergeCell ref="AH13:AJ13"/>
    <mergeCell ref="AG14:AJ14"/>
    <mergeCell ref="C60:D60"/>
    <mergeCell ref="E60:F60"/>
    <mergeCell ref="C61:D61"/>
    <mergeCell ref="E61:F61"/>
    <mergeCell ref="B55:F55"/>
    <mergeCell ref="C56:D56"/>
    <mergeCell ref="E56:F56"/>
    <mergeCell ref="C57:D57"/>
    <mergeCell ref="C52:F52"/>
    <mergeCell ref="D53:E53"/>
    <mergeCell ref="D54:E54"/>
    <mergeCell ref="B47:F47"/>
    <mergeCell ref="C48:F48"/>
    <mergeCell ref="D49:F49"/>
    <mergeCell ref="D50:F50"/>
    <mergeCell ref="C45:F45"/>
    <mergeCell ref="C46:F46"/>
    <mergeCell ref="D39:F39"/>
    <mergeCell ref="D40:F40"/>
    <mergeCell ref="D41:F41"/>
    <mergeCell ref="D42:F42"/>
    <mergeCell ref="C23:F23"/>
    <mergeCell ref="C24:F24"/>
    <mergeCell ref="D25:E25"/>
    <mergeCell ref="C26:F26"/>
    <mergeCell ref="D35:F35"/>
    <mergeCell ref="D36:F36"/>
    <mergeCell ref="C31:F31"/>
    <mergeCell ref="B32:F32"/>
    <mergeCell ref="C33:F33"/>
    <mergeCell ref="C34:F34"/>
    <mergeCell ref="S67:AJ67"/>
    <mergeCell ref="S68:AJ68"/>
    <mergeCell ref="C27:F27"/>
    <mergeCell ref="B28:F28"/>
    <mergeCell ref="C29:F29"/>
    <mergeCell ref="C30:F30"/>
    <mergeCell ref="C37:F37"/>
    <mergeCell ref="D38:F38"/>
    <mergeCell ref="C43:F43"/>
    <mergeCell ref="D44:E44"/>
    <mergeCell ref="C19:F19"/>
    <mergeCell ref="C20:F20"/>
    <mergeCell ref="B21:F21"/>
    <mergeCell ref="C22:F22"/>
    <mergeCell ref="D17:F17"/>
    <mergeCell ref="D18:F18"/>
    <mergeCell ref="A65:R65"/>
    <mergeCell ref="A66:R66"/>
    <mergeCell ref="S69:AJ69"/>
    <mergeCell ref="A7:F7"/>
    <mergeCell ref="B8:F8"/>
    <mergeCell ref="C9:F9"/>
    <mergeCell ref="D10:F10"/>
    <mergeCell ref="D11:F11"/>
    <mergeCell ref="D12:F12"/>
    <mergeCell ref="D13:F13"/>
    <mergeCell ref="A70:R70"/>
    <mergeCell ref="A71:R71"/>
    <mergeCell ref="S70:AJ70"/>
    <mergeCell ref="S71:AJ71"/>
    <mergeCell ref="H4:R4"/>
    <mergeCell ref="S66:AJ66"/>
    <mergeCell ref="A4:F6"/>
    <mergeCell ref="C14:F14"/>
    <mergeCell ref="D15:F15"/>
    <mergeCell ref="D16:F1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2022-07-28T05:48:10Z</dcterms:created>
  <dcterms:modified xsi:type="dcterms:W3CDTF">2022-07-28T05:48:11Z</dcterms:modified>
  <cp:category/>
  <cp:version/>
  <cp:contentType/>
  <cp:contentStatus/>
</cp:coreProperties>
</file>