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'01'!$B$2:$K$55,'01'!$M$2:$W$55</definedName>
    <definedName name="_xlnm.Print_Area" localSheetId="1">'02'!$B$2:$J$55,'02'!$M$2:$X$55</definedName>
  </definedNames>
  <calcPr fullCalcOnLoad="1"/>
</workbook>
</file>

<file path=xl/sharedStrings.xml><?xml version="1.0" encoding="utf-8"?>
<sst xmlns="http://schemas.openxmlformats.org/spreadsheetml/2006/main" count="262" uniqueCount="99">
  <si>
    <t>その他</t>
  </si>
  <si>
    <t>計</t>
  </si>
  <si>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</si>
  <si>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</si>
  <si>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</si>
  <si>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</si>
  <si>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</si>
  <si>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</si>
  <si>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</si>
  <si>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</si>
  <si>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</si>
  <si>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</si>
  <si>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</si>
  <si>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</si>
  <si>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</si>
  <si>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</si>
  <si>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</si>
  <si>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</si>
  <si>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</si>
  <si>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</si>
  <si>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</si>
  <si>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</si>
  <si>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</si>
  <si>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</si>
  <si>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</si>
  <si>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</si>
  <si>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</si>
  <si>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</si>
  <si>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</si>
  <si>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</si>
  <si>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</si>
  <si>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</si>
  <si>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</si>
  <si>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</si>
  <si>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地域係</t>
  </si>
  <si>
    <t>その他の活動</t>
  </si>
  <si>
    <t>総　数</t>
  </si>
  <si>
    <t>鉄道警察隊</t>
  </si>
  <si>
    <t>端緒を得た係別　検挙人員</t>
  </si>
  <si>
    <t xml:space="preserve">      　  被疑者特定の
      　  端緒を得た係
 手　　口</t>
  </si>
  <si>
    <t xml:space="preserve"> 被疑者特定の
 端緒を得た係
 　　　 　　 手　　口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</si>
  <si>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</si>
  <si>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</si>
  <si>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</si>
  <si>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</si>
  <si>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</si>
  <si>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</si>
  <si>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</si>
  <si>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</si>
  <si>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</si>
  <si>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</si>
  <si>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</si>
  <si>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</si>
  <si>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</si>
  <si>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</si>
  <si>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</si>
  <si>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</si>
  <si>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計</t>
  </si>
  <si>
    <t>強行犯係</t>
  </si>
  <si>
    <t>盗犯係</t>
  </si>
  <si>
    <t>知能犯係</t>
  </si>
  <si>
    <t>暴力犯係</t>
  </si>
  <si>
    <t>鑑識係</t>
  </si>
  <si>
    <t>その他の係</t>
  </si>
  <si>
    <t xml:space="preserve">      　  被疑者特定の
      　  端緒を得た係
 手　　口</t>
  </si>
  <si>
    <t xml:space="preserve"> 被疑者特定の
 端緒を得た係
 　　　 　　 手　　口</t>
  </si>
  <si>
    <t>防犯・生活安全係</t>
  </si>
  <si>
    <t>少年係</t>
  </si>
  <si>
    <t>福祉犯係</t>
  </si>
  <si>
    <t>保安係</t>
  </si>
  <si>
    <t>　端緒を得た係別　検挙人員（つづき）</t>
  </si>
  <si>
    <t>交通部門の係</t>
  </si>
  <si>
    <t>総数</t>
  </si>
  <si>
    <t>侵入盗</t>
  </si>
  <si>
    <t>乗物盗</t>
  </si>
  <si>
    <t>非侵入盗</t>
  </si>
  <si>
    <t>確認用</t>
  </si>
  <si>
    <t>地域</t>
  </si>
  <si>
    <t>鉄警</t>
  </si>
  <si>
    <t>刑事</t>
  </si>
  <si>
    <t>生安</t>
  </si>
  <si>
    <t>30 窃盗　手口別　被疑者特定の</t>
  </si>
  <si>
    <t>国際捜査係</t>
  </si>
  <si>
    <t>薬物銃器対策係</t>
  </si>
  <si>
    <t>組織犯罪対策部門</t>
  </si>
  <si>
    <t>刑事部門</t>
  </si>
  <si>
    <t>警備・公安係</t>
  </si>
  <si>
    <t>生活安全部門</t>
  </si>
  <si>
    <t>さい銭ねらい</t>
  </si>
  <si>
    <t>警乗活動</t>
  </si>
  <si>
    <t>検挙250</t>
  </si>
  <si>
    <t>検挙251</t>
  </si>
  <si>
    <t>検挙252</t>
  </si>
  <si>
    <t>検挙253</t>
  </si>
  <si>
    <t>交番（署所在地）所管区活動</t>
  </si>
  <si>
    <t>駐在所所管区活動</t>
  </si>
  <si>
    <t>警ら用無線自動車活動</t>
  </si>
  <si>
    <t>その他の地域警察活動</t>
  </si>
  <si>
    <t>地域警察活動以外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</si>
</sst>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8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7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29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15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>
      <alignment horizontal="distributed" vertical="center"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17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8" fillId="0" borderId="0" xfId="0" applyFont="1" applyFill="1" applyAlignment="1">
      <alignment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 applyProtection="1">
      <alignment horizontal="distributed" vertical="center"/>
      <protection/>
    </xf>
    <xf numFmtId="176" fontId="9" fillId="0" borderId="21" xfId="0" applyNumberFormat="1" applyFont="1" applyFill="1" applyBorder="1" applyAlignment="1" applyProtection="1">
      <alignment vertical="center"/>
      <protection/>
    </xf>
    <xf numFmtId="176" fontId="9" fillId="0" borderId="20" xfId="0" applyNumberFormat="1" applyFont="1" applyFill="1" applyBorder="1" applyAlignment="1" applyProtection="1">
      <alignment vertical="center"/>
      <protection/>
    </xf>
    <xf numFmtId="0" fontId="7" fillId="0" borderId="22" xfId="0" applyFont="1" applyFill="1" applyBorder="1" applyAlignment="1">
      <alignment horizontal="distributed" vertical="center"/>
    </xf>
    <xf numFmtId="0" fontId="7" fillId="0" borderId="19" xfId="0" applyFont="1" applyFill="1" applyBorder="1" applyAlignment="1" applyProtection="1">
      <alignment horizontal="distributed" vertical="center"/>
      <protection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176" fontId="9" fillId="0" borderId="15" xfId="0" applyNumberFormat="1" applyFont="1" applyFill="1" applyBorder="1" applyAlignment="1" applyProtection="1">
      <alignment/>
      <protection/>
    </xf>
    <xf numFmtId="176" fontId="9" fillId="0" borderId="17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 horizontal="right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0" fillId="0" borderId="2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176" fontId="9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76" fontId="9" fillId="0" borderId="25" xfId="211" applyNumberFormat="1" applyFont="1" applyFill="1" applyBorder="1" applyAlignment="1">
      <alignment horizontal="right" vertical="center" wrapText="1"/>
    </xf>
    <xf numFmtId="176" fontId="9" fillId="0" borderId="14" xfId="211" applyNumberFormat="1" applyFont="1" applyFill="1" applyBorder="1" applyAlignment="1">
      <alignment horizontal="right" vertical="center" wrapText="1"/>
    </xf>
    <xf numFmtId="176" fontId="9" fillId="0" borderId="16" xfId="211" applyNumberFormat="1" applyFont="1" applyFill="1" applyBorder="1" applyAlignment="1">
      <alignment horizontal="right" vertical="center" wrapText="1"/>
    </xf>
    <xf numFmtId="176" fontId="9" fillId="0" borderId="18" xfId="211" applyNumberFormat="1" applyFont="1" applyFill="1" applyBorder="1" applyAlignment="1">
      <alignment horizontal="right" vertical="center" wrapText="1"/>
    </xf>
    <xf numFmtId="176" fontId="0" fillId="0" borderId="16" xfId="211" applyNumberFormat="1" applyFont="1" applyFill="1" applyBorder="1" applyAlignment="1">
      <alignment horizontal="right" vertical="center" wrapText="1"/>
    </xf>
    <xf numFmtId="176" fontId="0" fillId="0" borderId="18" xfId="211" applyNumberFormat="1" applyFont="1" applyFill="1" applyBorder="1" applyAlignment="1">
      <alignment horizontal="right" vertical="center" wrapText="1"/>
    </xf>
    <xf numFmtId="176" fontId="0" fillId="0" borderId="21" xfId="211" applyNumberFormat="1" applyFont="1" applyFill="1" applyBorder="1" applyAlignment="1">
      <alignment horizontal="right" vertical="center" wrapText="1"/>
    </xf>
    <xf numFmtId="176" fontId="0" fillId="0" borderId="22" xfId="211" applyNumberFormat="1" applyFont="1" applyFill="1" applyBorder="1" applyAlignment="1">
      <alignment horizontal="right" vertical="center" wrapText="1"/>
    </xf>
    <xf numFmtId="176" fontId="9" fillId="0" borderId="14" xfId="212" applyNumberFormat="1" applyFont="1" applyFill="1" applyBorder="1" applyAlignment="1">
      <alignment horizontal="right" vertical="center" wrapText="1"/>
    </xf>
    <xf numFmtId="176" fontId="9" fillId="0" borderId="14" xfId="213" applyNumberFormat="1" applyFont="1" applyFill="1" applyBorder="1" applyAlignment="1">
      <alignment horizontal="right" vertical="center" wrapText="1"/>
    </xf>
    <xf numFmtId="176" fontId="9" fillId="0" borderId="16" xfId="212" applyNumberFormat="1" applyFont="1" applyFill="1" applyBorder="1" applyAlignment="1">
      <alignment horizontal="right" vertical="center" wrapText="1"/>
    </xf>
    <xf numFmtId="176" fontId="9" fillId="0" borderId="16" xfId="213" applyNumberFormat="1" applyFont="1" applyFill="1" applyBorder="1" applyAlignment="1">
      <alignment horizontal="right" vertical="center" wrapText="1"/>
    </xf>
    <xf numFmtId="176" fontId="0" fillId="0" borderId="16" xfId="212" applyNumberFormat="1" applyFont="1" applyFill="1" applyBorder="1" applyAlignment="1">
      <alignment horizontal="right" vertical="center" wrapText="1"/>
    </xf>
    <xf numFmtId="176" fontId="0" fillId="0" borderId="16" xfId="213" applyNumberFormat="1" applyFont="1" applyFill="1" applyBorder="1" applyAlignment="1">
      <alignment horizontal="right" vertical="center" wrapText="1"/>
    </xf>
    <xf numFmtId="176" fontId="0" fillId="0" borderId="21" xfId="212" applyNumberFormat="1" applyFont="1" applyFill="1" applyBorder="1" applyAlignment="1">
      <alignment horizontal="right" vertical="center" wrapText="1"/>
    </xf>
    <xf numFmtId="176" fontId="0" fillId="0" borderId="21" xfId="213" applyNumberFormat="1" applyFont="1" applyFill="1" applyBorder="1" applyAlignment="1">
      <alignment horizontal="right" vertical="center" wrapText="1"/>
    </xf>
    <xf numFmtId="176" fontId="9" fillId="0" borderId="14" xfId="214" applyNumberFormat="1" applyFont="1" applyFill="1" applyBorder="1" applyAlignment="1">
      <alignment horizontal="right" vertical="center" wrapText="1"/>
    </xf>
    <xf numFmtId="176" fontId="9" fillId="0" borderId="25" xfId="214" applyNumberFormat="1" applyFont="1" applyFill="1" applyBorder="1" applyAlignment="1">
      <alignment horizontal="right" vertical="center" wrapText="1"/>
    </xf>
    <xf numFmtId="176" fontId="9" fillId="0" borderId="16" xfId="214" applyNumberFormat="1" applyFont="1" applyFill="1" applyBorder="1" applyAlignment="1">
      <alignment horizontal="right" vertical="center" wrapText="1"/>
    </xf>
    <xf numFmtId="176" fontId="9" fillId="0" borderId="18" xfId="214" applyNumberFormat="1" applyFont="1" applyFill="1" applyBorder="1" applyAlignment="1">
      <alignment horizontal="right" vertical="center" wrapText="1"/>
    </xf>
    <xf numFmtId="176" fontId="0" fillId="0" borderId="16" xfId="214" applyNumberFormat="1" applyFont="1" applyFill="1" applyBorder="1" applyAlignment="1">
      <alignment horizontal="right" vertical="center" wrapText="1"/>
    </xf>
    <xf numFmtId="176" fontId="0" fillId="0" borderId="18" xfId="214" applyNumberFormat="1" applyFont="1" applyFill="1" applyBorder="1" applyAlignment="1">
      <alignment horizontal="right" vertical="center" wrapText="1"/>
    </xf>
    <xf numFmtId="176" fontId="0" fillId="0" borderId="21" xfId="214" applyNumberFormat="1" applyFont="1" applyFill="1" applyBorder="1" applyAlignment="1">
      <alignment horizontal="right" vertical="center" wrapText="1"/>
    </xf>
    <xf numFmtId="176" fontId="0" fillId="0" borderId="22" xfId="214" applyNumberFormat="1" applyFont="1" applyFill="1" applyBorder="1" applyAlignment="1">
      <alignment horizontal="right" vertical="center" wrapText="1"/>
    </xf>
    <xf numFmtId="176" fontId="9" fillId="0" borderId="14" xfId="215" applyNumberFormat="1" applyFont="1" applyFill="1" applyBorder="1" applyAlignment="1">
      <alignment horizontal="right" vertical="center" wrapText="1"/>
    </xf>
    <xf numFmtId="176" fontId="9" fillId="0" borderId="16" xfId="215" applyNumberFormat="1" applyFont="1" applyFill="1" applyBorder="1" applyAlignment="1">
      <alignment horizontal="right" vertical="center" wrapText="1"/>
    </xf>
    <xf numFmtId="176" fontId="0" fillId="0" borderId="16" xfId="215" applyNumberFormat="1" applyFont="1" applyFill="1" applyBorder="1" applyAlignment="1">
      <alignment horizontal="right" vertical="center" wrapText="1"/>
    </xf>
    <xf numFmtId="176" fontId="0" fillId="0" borderId="21" xfId="215" applyNumberFormat="1" applyFont="1" applyFill="1" applyBorder="1" applyAlignment="1">
      <alignment horizontal="right" vertical="center" wrapText="1"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7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0" fillId="0" borderId="26" xfId="0" applyFill="1" applyBorder="1" applyAlignment="1">
      <alignment horizontal="distributed" vertical="center" wrapText="1"/>
    </xf>
    <xf numFmtId="0" fontId="0" fillId="0" borderId="27" xfId="0" applyFont="1" applyFill="1" applyBorder="1" applyAlignment="1">
      <alignment horizontal="distributed" vertical="center" wrapText="1"/>
    </xf>
    <xf numFmtId="0" fontId="0" fillId="0" borderId="28" xfId="0" applyFont="1" applyFill="1" applyBorder="1" applyAlignment="1">
      <alignment horizontal="distributed" vertical="center" wrapText="1"/>
    </xf>
    <xf numFmtId="0" fontId="10" fillId="0" borderId="29" xfId="0" applyFont="1" applyFill="1" applyBorder="1" applyAlignment="1" applyProtection="1">
      <alignment horizontal="left" vertical="center" wrapText="1"/>
      <protection/>
    </xf>
    <xf numFmtId="0" fontId="7" fillId="0" borderId="30" xfId="0" applyFont="1" applyFill="1" applyBorder="1" applyAlignment="1" applyProtection="1">
      <alignment horizontal="left" vertical="center" wrapText="1"/>
      <protection/>
    </xf>
    <xf numFmtId="0" fontId="7" fillId="0" borderId="31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8" fillId="0" borderId="25" xfId="0" applyFont="1" applyFill="1" applyBorder="1" applyAlignment="1" applyProtection="1">
      <alignment horizontal="distributed" vertical="center"/>
      <protection/>
    </xf>
    <xf numFmtId="0" fontId="8" fillId="0" borderId="33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>
      <alignment horizontal="distributed" vertical="center"/>
    </xf>
    <xf numFmtId="0" fontId="7" fillId="0" borderId="27" xfId="0" applyFont="1" applyFill="1" applyBorder="1" applyAlignment="1" applyProtection="1">
      <alignment horizontal="distributed" vertical="center" wrapText="1"/>
      <protection/>
    </xf>
    <xf numFmtId="0" fontId="7" fillId="0" borderId="28" xfId="0" applyFont="1" applyFill="1" applyBorder="1" applyAlignment="1" applyProtection="1">
      <alignment horizontal="distributed" vertical="center" wrapText="1"/>
      <protection/>
    </xf>
    <xf numFmtId="0" fontId="10" fillId="0" borderId="34" xfId="0" applyFont="1" applyFill="1" applyBorder="1" applyAlignment="1" applyProtection="1">
      <alignment vertical="center" wrapText="1"/>
      <protection/>
    </xf>
    <xf numFmtId="0" fontId="10" fillId="0" borderId="35" xfId="0" applyFont="1" applyFill="1" applyBorder="1" applyAlignment="1" applyProtection="1">
      <alignment vertical="center" wrapText="1"/>
      <protection/>
    </xf>
    <xf numFmtId="0" fontId="10" fillId="0" borderId="36" xfId="0" applyFont="1" applyFill="1" applyBorder="1" applyAlignment="1" applyProtection="1">
      <alignment vertical="center" wrapText="1"/>
      <protection/>
    </xf>
    <xf numFmtId="0" fontId="10" fillId="0" borderId="37" xfId="0" applyFont="1" applyFill="1" applyBorder="1" applyAlignment="1" applyProtection="1">
      <alignment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distributed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distributed" vertical="center" wrapText="1"/>
      <protection/>
    </xf>
    <xf numFmtId="0" fontId="0" fillId="0" borderId="40" xfId="0" applyFill="1" applyBorder="1" applyAlignment="1" applyProtection="1">
      <alignment horizontal="distributed" vertical="center" wrapText="1"/>
      <protection/>
    </xf>
    <xf numFmtId="0" fontId="0" fillId="0" borderId="38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6" xfId="0" applyFill="1" applyBorder="1" applyAlignment="1" applyProtection="1">
      <alignment horizontal="distributed" vertical="center" wrapText="1"/>
      <protection/>
    </xf>
    <xf numFmtId="0" fontId="0" fillId="0" borderId="27" xfId="0" applyFill="1" applyBorder="1" applyAlignment="1" applyProtection="1">
      <alignment horizontal="distributed" vertical="center" wrapText="1"/>
      <protection/>
    </xf>
  </cellXfs>
  <cellStyles count="264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1 4" xfId="90"/>
    <cellStyle name="60% - アクセント 1 5" xfId="91"/>
    <cellStyle name="60% - アクセント 1 6" xfId="92"/>
    <cellStyle name="60% - アクセント 2" xfId="93"/>
    <cellStyle name="60% - アクセント 2 2" xfId="94"/>
    <cellStyle name="60% - アクセント 2 3" xfId="95"/>
    <cellStyle name="60% - アクセント 2 4" xfId="96"/>
    <cellStyle name="60% - アクセント 2 5" xfId="97"/>
    <cellStyle name="60% - アクセント 2 6" xfId="98"/>
    <cellStyle name="60% - アクセント 3" xfId="99"/>
    <cellStyle name="60% - アクセント 3 2" xfId="100"/>
    <cellStyle name="60% - アクセント 3 3" xfId="101"/>
    <cellStyle name="60% - アクセント 3 4" xfId="102"/>
    <cellStyle name="60% - アクセント 3 5" xfId="103"/>
    <cellStyle name="60% - アクセント 3 6" xfId="104"/>
    <cellStyle name="60% - アクセント 4" xfId="105"/>
    <cellStyle name="60% - アクセント 4 2" xfId="106"/>
    <cellStyle name="60% - アクセント 4 3" xfId="107"/>
    <cellStyle name="60% - アクセント 4 4" xfId="108"/>
    <cellStyle name="60% - アクセント 4 5" xfId="109"/>
    <cellStyle name="60% - アクセント 4 6" xfId="110"/>
    <cellStyle name="60% - アクセント 5" xfId="111"/>
    <cellStyle name="60% - アクセント 5 2" xfId="112"/>
    <cellStyle name="60% - アクセント 5 3" xfId="113"/>
    <cellStyle name="60% - アクセント 5 4" xfId="114"/>
    <cellStyle name="60% - アクセント 5 5" xfId="115"/>
    <cellStyle name="60% - アクセント 5 6" xfId="116"/>
    <cellStyle name="60% - アクセント 6" xfId="117"/>
    <cellStyle name="60% - アクセント 6 2" xfId="118"/>
    <cellStyle name="60% - アクセント 6 3" xfId="119"/>
    <cellStyle name="60% - アクセント 6 4" xfId="120"/>
    <cellStyle name="60% - アクセント 6 5" xfId="121"/>
    <cellStyle name="60% - アクセント 6 6" xfId="122"/>
    <cellStyle name="アクセント 1" xfId="123"/>
    <cellStyle name="アクセント 1 2" xfId="124"/>
    <cellStyle name="アクセント 1 3" xfId="125"/>
    <cellStyle name="アクセント 1 4" xfId="126"/>
    <cellStyle name="アクセント 1 5" xfId="127"/>
    <cellStyle name="アクセント 1 6" xfId="128"/>
    <cellStyle name="アクセント 2" xfId="129"/>
    <cellStyle name="アクセント 2 2" xfId="130"/>
    <cellStyle name="アクセント 2 3" xfId="131"/>
    <cellStyle name="アクセント 2 4" xfId="132"/>
    <cellStyle name="アクセント 2 5" xfId="133"/>
    <cellStyle name="アクセント 2 6" xfId="134"/>
    <cellStyle name="アクセント 3" xfId="135"/>
    <cellStyle name="アクセント 3 2" xfId="136"/>
    <cellStyle name="アクセント 3 3" xfId="137"/>
    <cellStyle name="アクセント 3 4" xfId="138"/>
    <cellStyle name="アクセント 3 5" xfId="139"/>
    <cellStyle name="アクセント 3 6" xfId="140"/>
    <cellStyle name="アクセント 4" xfId="141"/>
    <cellStyle name="アクセント 4 2" xfId="142"/>
    <cellStyle name="アクセント 4 3" xfId="143"/>
    <cellStyle name="アクセント 4 4" xfId="144"/>
    <cellStyle name="アクセント 4 5" xfId="145"/>
    <cellStyle name="アクセント 4 6" xfId="146"/>
    <cellStyle name="アクセント 5" xfId="147"/>
    <cellStyle name="アクセント 5 2" xfId="148"/>
    <cellStyle name="アクセント 5 3" xfId="149"/>
    <cellStyle name="アクセント 5 4" xfId="150"/>
    <cellStyle name="アクセント 5 5" xfId="151"/>
    <cellStyle name="アクセント 5 6" xfId="152"/>
    <cellStyle name="アクセント 6" xfId="153"/>
    <cellStyle name="アクセント 6 2" xfId="154"/>
    <cellStyle name="アクセント 6 3" xfId="155"/>
    <cellStyle name="アクセント 6 4" xfId="156"/>
    <cellStyle name="アクセント 6 5" xfId="157"/>
    <cellStyle name="アクセント 6 6" xfId="158"/>
    <cellStyle name="タイトル" xfId="159"/>
    <cellStyle name="タイトル 2" xfId="160"/>
    <cellStyle name="タイトル 3" xfId="161"/>
    <cellStyle name="タイトル 4" xfId="162"/>
    <cellStyle name="タイトル 5" xfId="163"/>
    <cellStyle name="タイトル 6" xfId="164"/>
    <cellStyle name="チェック セル" xfId="165"/>
    <cellStyle name="チェック セル 2" xfId="166"/>
    <cellStyle name="チェック セル 3" xfId="167"/>
    <cellStyle name="チェック セル 4" xfId="168"/>
    <cellStyle name="チェック セル 5" xfId="169"/>
    <cellStyle name="チェック セル 6" xfId="170"/>
    <cellStyle name="どちらでもない" xfId="171"/>
    <cellStyle name="どちらでもない 2" xfId="172"/>
    <cellStyle name="どちらでもない 3" xfId="173"/>
    <cellStyle name="どちらでもない 4" xfId="174"/>
    <cellStyle name="どちらでもない 5" xfId="175"/>
    <cellStyle name="どちらでもない 6" xfId="176"/>
    <cellStyle name="Percent" xfId="177"/>
    <cellStyle name="Hyperlink" xfId="178"/>
    <cellStyle name="メモ" xfId="179"/>
    <cellStyle name="メモ 2" xfId="180"/>
    <cellStyle name="メモ 3" xfId="181"/>
    <cellStyle name="メモ 4" xfId="182"/>
    <cellStyle name="メモ 5" xfId="183"/>
    <cellStyle name="メモ 6" xfId="184"/>
    <cellStyle name="リンク セル" xfId="185"/>
    <cellStyle name="リンク セル 2" xfId="186"/>
    <cellStyle name="リンク セル 3" xfId="187"/>
    <cellStyle name="リンク セル 4" xfId="188"/>
    <cellStyle name="リンク セル 5" xfId="189"/>
    <cellStyle name="リンク セル 6" xfId="190"/>
    <cellStyle name="悪い" xfId="191"/>
    <cellStyle name="悪い 2" xfId="192"/>
    <cellStyle name="悪い 3" xfId="193"/>
    <cellStyle name="悪い 4" xfId="194"/>
    <cellStyle name="悪い 5" xfId="195"/>
    <cellStyle name="悪い 6" xfId="196"/>
    <cellStyle name="計算" xfId="197"/>
    <cellStyle name="計算 2" xfId="198"/>
    <cellStyle name="計算 3" xfId="199"/>
    <cellStyle name="計算 4" xfId="200"/>
    <cellStyle name="計算 5" xfId="201"/>
    <cellStyle name="計算 6" xfId="202"/>
    <cellStyle name="警告文" xfId="203"/>
    <cellStyle name="警告文 2" xfId="204"/>
    <cellStyle name="警告文 3" xfId="205"/>
    <cellStyle name="警告文 4" xfId="206"/>
    <cellStyle name="警告文 5" xfId="207"/>
    <cellStyle name="警告文 6" xfId="208"/>
    <cellStyle name="Comma [0]" xfId="209"/>
    <cellStyle name="Comma" xfId="210"/>
    <cellStyle name="桁区切り 2" xfId="211"/>
    <cellStyle name="桁区切り 3" xfId="212"/>
    <cellStyle name="桁区切り 4" xfId="213"/>
    <cellStyle name="桁区切り 5" xfId="214"/>
    <cellStyle name="桁区切り 6" xfId="215"/>
    <cellStyle name="見出し 1" xfId="216"/>
    <cellStyle name="見出し 1 2" xfId="217"/>
    <cellStyle name="見出し 1 3" xfId="218"/>
    <cellStyle name="見出し 1 4" xfId="219"/>
    <cellStyle name="見出し 1 5" xfId="220"/>
    <cellStyle name="見出し 1 6" xfId="221"/>
    <cellStyle name="見出し 2" xfId="222"/>
    <cellStyle name="見出し 2 2" xfId="223"/>
    <cellStyle name="見出し 2 3" xfId="224"/>
    <cellStyle name="見出し 2 4" xfId="225"/>
    <cellStyle name="見出し 2 5" xfId="226"/>
    <cellStyle name="見出し 2 6" xfId="227"/>
    <cellStyle name="見出し 3" xfId="228"/>
    <cellStyle name="見出し 3 2" xfId="229"/>
    <cellStyle name="見出し 3 3" xfId="230"/>
    <cellStyle name="見出し 3 4" xfId="231"/>
    <cellStyle name="見出し 3 5" xfId="232"/>
    <cellStyle name="見出し 3 6" xfId="233"/>
    <cellStyle name="見出し 4" xfId="234"/>
    <cellStyle name="見出し 4 2" xfId="235"/>
    <cellStyle name="見出し 4 3" xfId="236"/>
    <cellStyle name="見出し 4 4" xfId="237"/>
    <cellStyle name="見出し 4 5" xfId="238"/>
    <cellStyle name="見出し 4 6" xfId="239"/>
    <cellStyle name="集計" xfId="240"/>
    <cellStyle name="集計 2" xfId="241"/>
    <cellStyle name="集計 3" xfId="242"/>
    <cellStyle name="集計 4" xfId="243"/>
    <cellStyle name="集計 5" xfId="244"/>
    <cellStyle name="集計 6" xfId="245"/>
    <cellStyle name="出力" xfId="246"/>
    <cellStyle name="出力 2" xfId="247"/>
    <cellStyle name="出力 3" xfId="248"/>
    <cellStyle name="出力 4" xfId="249"/>
    <cellStyle name="出力 5" xfId="250"/>
    <cellStyle name="出力 6" xfId="251"/>
    <cellStyle name="説明文" xfId="252"/>
    <cellStyle name="説明文 2" xfId="253"/>
    <cellStyle name="説明文 3" xfId="254"/>
    <cellStyle name="説明文 4" xfId="255"/>
    <cellStyle name="説明文 5" xfId="256"/>
    <cellStyle name="説明文 6" xfId="257"/>
    <cellStyle name="Currency [0]" xfId="258"/>
    <cellStyle name="Currency" xfId="259"/>
    <cellStyle name="入力" xfId="260"/>
    <cellStyle name="入力 2" xfId="261"/>
    <cellStyle name="入力 3" xfId="262"/>
    <cellStyle name="入力 4" xfId="263"/>
    <cellStyle name="入力 5" xfId="264"/>
    <cellStyle name="入力 6" xfId="265"/>
    <cellStyle name="標準 2" xfId="266"/>
    <cellStyle name="標準 3" xfId="267"/>
    <cellStyle name="標準 4" xfId="268"/>
    <cellStyle name="標準 5" xfId="269"/>
    <cellStyle name="標準 6" xfId="270"/>
    <cellStyle name="Followed Hyperlink" xfId="271"/>
    <cellStyle name="良い" xfId="272"/>
    <cellStyle name="良い 2" xfId="273"/>
    <cellStyle name="良い 3" xfId="274"/>
    <cellStyle name="良い 4" xfId="275"/>
    <cellStyle name="良い 5" xfId="276"/>
    <cellStyle name="良い 6" xfId="2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69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3" sqref="E3"/>
    </sheetView>
  </sheetViews>
  <sheetFormatPr defaultColWidth="9.125" defaultRowHeight="12.75"/>
  <cols>
    <col min="1" max="3" width="2.625" style="1" customWidth="1"/>
    <col min="4" max="4" width="16.50390625" style="1" customWidth="1"/>
    <col min="5" max="11" width="11.375" style="2" customWidth="1"/>
    <col min="12" max="12" width="2.375" style="2" customWidth="1"/>
    <col min="13" max="20" width="9.625" style="2" customWidth="1"/>
    <col min="21" max="22" width="2.625" style="2" customWidth="1"/>
    <col min="23" max="23" width="15.625" style="2" customWidth="1"/>
    <col min="24" max="16384" width="9.125" style="2" customWidth="1"/>
  </cols>
  <sheetData>
    <row r="1" spans="2:13" ht="12">
      <c r="B1" s="64" t="s">
        <v>90</v>
      </c>
      <c r="M1" s="65" t="s">
        <v>91</v>
      </c>
    </row>
    <row r="2" spans="5:20" s="3" customFormat="1" ht="14.25">
      <c r="E2" s="106" t="s">
        <v>81</v>
      </c>
      <c r="F2" s="106"/>
      <c r="G2" s="106"/>
      <c r="H2" s="106"/>
      <c r="I2" s="106"/>
      <c r="J2" s="106"/>
      <c r="L2" s="4"/>
      <c r="N2" s="106" t="s">
        <v>38</v>
      </c>
      <c r="O2" s="106"/>
      <c r="P2" s="106"/>
      <c r="Q2" s="106"/>
      <c r="R2" s="106"/>
      <c r="S2" s="106"/>
      <c r="T2" s="106"/>
    </row>
    <row r="3" spans="5:21" ht="12" thickBot="1"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8" ht="12.75" customHeight="1">
      <c r="A4" s="7"/>
      <c r="B4" s="109" t="s">
        <v>39</v>
      </c>
      <c r="C4" s="109"/>
      <c r="D4" s="110"/>
      <c r="E4" s="113" t="s">
        <v>36</v>
      </c>
      <c r="F4" s="115" t="s">
        <v>34</v>
      </c>
      <c r="G4" s="107"/>
      <c r="H4" s="107"/>
      <c r="I4" s="107"/>
      <c r="J4" s="107"/>
      <c r="K4" s="107"/>
      <c r="L4" s="8"/>
      <c r="M4" s="107" t="s">
        <v>37</v>
      </c>
      <c r="N4" s="107"/>
      <c r="O4" s="108"/>
      <c r="P4" s="97" t="s">
        <v>84</v>
      </c>
      <c r="Q4" s="98"/>
      <c r="R4" s="98"/>
      <c r="S4" s="98"/>
      <c r="T4" s="99"/>
      <c r="U4" s="100" t="s">
        <v>40</v>
      </c>
      <c r="V4" s="101"/>
      <c r="W4" s="101"/>
      <c r="X4" s="9" t="s">
        <v>76</v>
      </c>
      <c r="Y4" s="9"/>
      <c r="Z4" s="9"/>
      <c r="AA4" s="9"/>
      <c r="AB4" s="9"/>
    </row>
    <row r="5" spans="1:29" ht="39" customHeight="1">
      <c r="A5" s="7"/>
      <c r="B5" s="111"/>
      <c r="C5" s="111"/>
      <c r="D5" s="112"/>
      <c r="E5" s="114"/>
      <c r="F5" s="10" t="s">
        <v>1</v>
      </c>
      <c r="G5" s="11" t="s">
        <v>94</v>
      </c>
      <c r="H5" s="11" t="s">
        <v>95</v>
      </c>
      <c r="I5" s="11" t="s">
        <v>96</v>
      </c>
      <c r="J5" s="11" t="s">
        <v>97</v>
      </c>
      <c r="K5" s="11" t="s">
        <v>98</v>
      </c>
      <c r="L5" s="12"/>
      <c r="M5" s="13" t="s">
        <v>1</v>
      </c>
      <c r="N5" s="14" t="s">
        <v>89</v>
      </c>
      <c r="O5" s="14" t="s">
        <v>35</v>
      </c>
      <c r="P5" s="15" t="s">
        <v>57</v>
      </c>
      <c r="Q5" s="16" t="s">
        <v>61</v>
      </c>
      <c r="R5" s="16" t="s">
        <v>82</v>
      </c>
      <c r="S5" s="16" t="s">
        <v>83</v>
      </c>
      <c r="T5" s="15" t="s">
        <v>63</v>
      </c>
      <c r="U5" s="102"/>
      <c r="V5" s="103"/>
      <c r="W5" s="103"/>
      <c r="X5" s="17" t="s">
        <v>72</v>
      </c>
      <c r="Y5" s="17" t="s">
        <v>77</v>
      </c>
      <c r="Z5" s="17" t="s">
        <v>78</v>
      </c>
      <c r="AA5" s="17" t="s">
        <v>79</v>
      </c>
      <c r="AB5" s="17" t="s">
        <v>80</v>
      </c>
      <c r="AC5" s="18" t="s">
        <v>72</v>
      </c>
    </row>
    <row r="6" spans="1:29" s="24" customFormat="1" ht="12.75" customHeight="1">
      <c r="A6" s="7"/>
      <c r="B6" s="94" t="s">
        <v>2</v>
      </c>
      <c r="C6" s="94"/>
      <c r="D6" s="95"/>
      <c r="E6" s="19">
        <f>SUM(G6:K6,N6:O6,Q6:T6,'02'!F6:K6,'02'!N6:U6)</f>
        <v>109238</v>
      </c>
      <c r="F6" s="19">
        <f>SUM(G6:K6)</f>
        <v>91385</v>
      </c>
      <c r="G6" s="67">
        <v>72692</v>
      </c>
      <c r="H6" s="67">
        <v>2469</v>
      </c>
      <c r="I6" s="67">
        <v>14123</v>
      </c>
      <c r="J6" s="67">
        <v>1645</v>
      </c>
      <c r="K6" s="66">
        <v>456</v>
      </c>
      <c r="L6" s="20"/>
      <c r="M6" s="21">
        <f>SUM(N6:O6)</f>
        <v>96</v>
      </c>
      <c r="N6" s="74">
        <v>30</v>
      </c>
      <c r="O6" s="74">
        <v>66</v>
      </c>
      <c r="P6" s="19">
        <f>SUM(Q6:T6)</f>
        <v>238</v>
      </c>
      <c r="Q6" s="75">
        <v>110</v>
      </c>
      <c r="R6" s="75">
        <v>96</v>
      </c>
      <c r="S6" s="75">
        <v>9</v>
      </c>
      <c r="T6" s="75">
        <v>23</v>
      </c>
      <c r="U6" s="104" t="s">
        <v>2</v>
      </c>
      <c r="V6" s="105"/>
      <c r="W6" s="105"/>
      <c r="X6" s="22">
        <f>SUM(F6,M6,P6,'02'!E6,'02'!M6,'02'!S6:U6)-'01'!E6</f>
        <v>0</v>
      </c>
      <c r="Y6" s="22">
        <f>SUM(G6:K6)-F6</f>
        <v>0</v>
      </c>
      <c r="Z6" s="22">
        <f>SUM(N6:O6)-M6</f>
        <v>0</v>
      </c>
      <c r="AA6" s="22">
        <f aca="true" t="shared" si="0" ref="AA6:AA54">SUM(Q6:T6)-P6</f>
        <v>0</v>
      </c>
      <c r="AB6" s="22">
        <f>SUM('02'!F6:K6)-'02'!E6</f>
        <v>0</v>
      </c>
      <c r="AC6" s="23">
        <f>SUM(G6:K6,N6:O6,Q6:T6,'02'!F6:J6,'02'!N6:U6)-'01'!E6</f>
        <v>0</v>
      </c>
    </row>
    <row r="7" spans="1:29" s="24" customFormat="1" ht="12.75" customHeight="1">
      <c r="A7" s="7"/>
      <c r="B7" s="25"/>
      <c r="C7" s="94" t="s">
        <v>3</v>
      </c>
      <c r="D7" s="95"/>
      <c r="E7" s="26">
        <f>SUM(G7:K7,N7:O7,Q7:T7,'02'!F7:K7,'02'!N7:U7)</f>
        <v>7241</v>
      </c>
      <c r="F7" s="26">
        <f aca="true" t="shared" si="1" ref="F7:F55">SUM(G7:K7)</f>
        <v>2067</v>
      </c>
      <c r="G7" s="68">
        <v>1374</v>
      </c>
      <c r="H7" s="68">
        <v>143</v>
      </c>
      <c r="I7" s="68">
        <v>437</v>
      </c>
      <c r="J7" s="68">
        <v>81</v>
      </c>
      <c r="K7" s="69">
        <v>32</v>
      </c>
      <c r="L7" s="20"/>
      <c r="M7" s="27">
        <f aca="true" t="shared" si="2" ref="M7:M55">SUM(N7:O7)</f>
        <v>0</v>
      </c>
      <c r="N7" s="76">
        <v>0</v>
      </c>
      <c r="O7" s="76">
        <v>0</v>
      </c>
      <c r="P7" s="26">
        <f aca="true" t="shared" si="3" ref="P7:P55">SUM(Q7:T7)</f>
        <v>24</v>
      </c>
      <c r="Q7" s="77">
        <v>16</v>
      </c>
      <c r="R7" s="77">
        <v>3</v>
      </c>
      <c r="S7" s="77">
        <v>1</v>
      </c>
      <c r="T7" s="77">
        <v>4</v>
      </c>
      <c r="U7" s="28"/>
      <c r="V7" s="96" t="s">
        <v>3</v>
      </c>
      <c r="W7" s="96"/>
      <c r="X7" s="22">
        <f>SUM(F7,M7,P7,'02'!E7,'02'!M7,'02'!S7:U7)-'01'!E7</f>
        <v>0</v>
      </c>
      <c r="Y7" s="22">
        <f aca="true" t="shared" si="4" ref="Y7:Y55">SUM(G7:K7)-F7</f>
        <v>0</v>
      </c>
      <c r="Z7" s="22">
        <f aca="true" t="shared" si="5" ref="Z7:Z55">SUM(N7:O7)-M7</f>
        <v>0</v>
      </c>
      <c r="AA7" s="22">
        <f t="shared" si="0"/>
        <v>0</v>
      </c>
      <c r="AB7" s="22">
        <f>SUM('02'!F7:K7)-'02'!E7</f>
        <v>0</v>
      </c>
      <c r="AC7" s="23">
        <f>SUM(G7:K7,N7:O7,Q7:T7,'02'!F7:J7,'02'!N7:U7)-'01'!E7</f>
        <v>0</v>
      </c>
    </row>
    <row r="8" spans="1:29" ht="12.75" customHeight="1">
      <c r="A8" s="7"/>
      <c r="B8" s="29"/>
      <c r="C8" s="29"/>
      <c r="D8" s="30" t="s">
        <v>41</v>
      </c>
      <c r="E8" s="26">
        <f>SUM(G8:K8,N8:O8,Q8:T8,'02'!F8:K8,'02'!N8:U8)</f>
        <v>1954</v>
      </c>
      <c r="F8" s="26">
        <f t="shared" si="1"/>
        <v>447</v>
      </c>
      <c r="G8" s="70">
        <v>301</v>
      </c>
      <c r="H8" s="70">
        <v>33</v>
      </c>
      <c r="I8" s="70">
        <v>89</v>
      </c>
      <c r="J8" s="70">
        <v>17</v>
      </c>
      <c r="K8" s="71">
        <v>7</v>
      </c>
      <c r="L8" s="31"/>
      <c r="M8" s="27">
        <f t="shared" si="2"/>
        <v>0</v>
      </c>
      <c r="N8" s="78">
        <v>0</v>
      </c>
      <c r="O8" s="78">
        <v>0</v>
      </c>
      <c r="P8" s="26">
        <f t="shared" si="3"/>
        <v>11</v>
      </c>
      <c r="Q8" s="79">
        <v>6</v>
      </c>
      <c r="R8" s="79">
        <v>3</v>
      </c>
      <c r="S8" s="79">
        <v>1</v>
      </c>
      <c r="T8" s="79">
        <v>1</v>
      </c>
      <c r="U8" s="32"/>
      <c r="V8" s="33"/>
      <c r="W8" s="34" t="s">
        <v>41</v>
      </c>
      <c r="X8" s="22">
        <f>SUM(F8,M8,P8,'02'!E8,'02'!M8,'02'!S8:U8)-'01'!E8</f>
        <v>0</v>
      </c>
      <c r="Y8" s="22">
        <f t="shared" si="4"/>
        <v>0</v>
      </c>
      <c r="Z8" s="22">
        <f t="shared" si="5"/>
        <v>0</v>
      </c>
      <c r="AA8" s="22">
        <f t="shared" si="0"/>
        <v>0</v>
      </c>
      <c r="AB8" s="22">
        <f>SUM('02'!F8:K8)-'02'!E8</f>
        <v>0</v>
      </c>
      <c r="AC8" s="23">
        <f>SUM(G8:K8,N8:O8,Q8:T8,'02'!F8:J8,'02'!N8:U8)-'01'!E8</f>
        <v>0</v>
      </c>
    </row>
    <row r="9" spans="1:29" ht="12.75" customHeight="1">
      <c r="A9" s="7"/>
      <c r="B9" s="29"/>
      <c r="C9" s="29"/>
      <c r="D9" s="30" t="s">
        <v>42</v>
      </c>
      <c r="E9" s="26">
        <f>SUM(G9:K9,N9:O9,Q9:T9,'02'!F9:K9,'02'!N9:U9)</f>
        <v>516</v>
      </c>
      <c r="F9" s="26">
        <f t="shared" si="1"/>
        <v>149</v>
      </c>
      <c r="G9" s="70">
        <v>95</v>
      </c>
      <c r="H9" s="70">
        <v>3</v>
      </c>
      <c r="I9" s="70">
        <v>33</v>
      </c>
      <c r="J9" s="70">
        <v>15</v>
      </c>
      <c r="K9" s="71">
        <v>3</v>
      </c>
      <c r="L9" s="31"/>
      <c r="M9" s="27">
        <f t="shared" si="2"/>
        <v>0</v>
      </c>
      <c r="N9" s="78">
        <v>0</v>
      </c>
      <c r="O9" s="78">
        <v>0</v>
      </c>
      <c r="P9" s="26">
        <f t="shared" si="3"/>
        <v>0</v>
      </c>
      <c r="Q9" s="79">
        <v>0</v>
      </c>
      <c r="R9" s="79">
        <v>0</v>
      </c>
      <c r="S9" s="79">
        <v>0</v>
      </c>
      <c r="T9" s="79">
        <v>0</v>
      </c>
      <c r="U9" s="32"/>
      <c r="V9" s="33"/>
      <c r="W9" s="34" t="s">
        <v>42</v>
      </c>
      <c r="X9" s="22">
        <f>SUM(F9,M9,P9,'02'!E9,'02'!M9,'02'!S9:U9)-'01'!E9</f>
        <v>0</v>
      </c>
      <c r="Y9" s="22">
        <f t="shared" si="4"/>
        <v>0</v>
      </c>
      <c r="Z9" s="22">
        <f t="shared" si="5"/>
        <v>0</v>
      </c>
      <c r="AA9" s="22">
        <f t="shared" si="0"/>
        <v>0</v>
      </c>
      <c r="AB9" s="22">
        <f>SUM('02'!F9:K9)-'02'!E9</f>
        <v>0</v>
      </c>
      <c r="AC9" s="23">
        <f>SUM(G9:K9,N9:O9,Q9:T9,'02'!F9:J9,'02'!N9:U9)-'01'!E9</f>
        <v>0</v>
      </c>
    </row>
    <row r="10" spans="1:29" ht="12.75" customHeight="1">
      <c r="A10" s="7"/>
      <c r="B10" s="29"/>
      <c r="C10" s="29"/>
      <c r="D10" s="30" t="s">
        <v>4</v>
      </c>
      <c r="E10" s="26">
        <f>SUM(G10:K10,N10:O10,Q10:T10,'02'!F10:K10,'02'!N10:U10)</f>
        <v>259</v>
      </c>
      <c r="F10" s="26">
        <f t="shared" si="1"/>
        <v>110</v>
      </c>
      <c r="G10" s="70">
        <v>74</v>
      </c>
      <c r="H10" s="70">
        <v>10</v>
      </c>
      <c r="I10" s="70">
        <v>24</v>
      </c>
      <c r="J10" s="70">
        <v>1</v>
      </c>
      <c r="K10" s="71">
        <v>1</v>
      </c>
      <c r="L10" s="31"/>
      <c r="M10" s="27">
        <f t="shared" si="2"/>
        <v>0</v>
      </c>
      <c r="N10" s="78">
        <v>0</v>
      </c>
      <c r="O10" s="78">
        <v>0</v>
      </c>
      <c r="P10" s="26">
        <f t="shared" si="3"/>
        <v>0</v>
      </c>
      <c r="Q10" s="79">
        <v>0</v>
      </c>
      <c r="R10" s="79">
        <v>0</v>
      </c>
      <c r="S10" s="79">
        <v>0</v>
      </c>
      <c r="T10" s="79">
        <v>0</v>
      </c>
      <c r="U10" s="32"/>
      <c r="V10" s="33"/>
      <c r="W10" s="34" t="s">
        <v>4</v>
      </c>
      <c r="X10" s="22">
        <f>SUM(F10,M10,P10,'02'!E10,'02'!M10,'02'!S10:U10)-'01'!E10</f>
        <v>0</v>
      </c>
      <c r="Y10" s="22">
        <f t="shared" si="4"/>
        <v>0</v>
      </c>
      <c r="Z10" s="22">
        <f t="shared" si="5"/>
        <v>0</v>
      </c>
      <c r="AA10" s="22">
        <f t="shared" si="0"/>
        <v>0</v>
      </c>
      <c r="AB10" s="22">
        <f>SUM('02'!F10:K10)-'02'!E10</f>
        <v>0</v>
      </c>
      <c r="AC10" s="23">
        <f>SUM(G10:K10,N10:O10,Q10:T10,'02'!F10:J10,'02'!N10:U10)-'01'!E10</f>
        <v>0</v>
      </c>
    </row>
    <row r="11" spans="1:29" ht="12.75" customHeight="1">
      <c r="A11" s="7"/>
      <c r="B11" s="29"/>
      <c r="C11" s="29"/>
      <c r="D11" s="30" t="s">
        <v>43</v>
      </c>
      <c r="E11" s="26">
        <f>SUM(G11:K11,N11:O11,Q11:T11,'02'!F11:K11,'02'!N11:U11)</f>
        <v>2</v>
      </c>
      <c r="F11" s="26">
        <f t="shared" si="1"/>
        <v>0</v>
      </c>
      <c r="G11" s="70">
        <v>0</v>
      </c>
      <c r="H11" s="70">
        <v>0</v>
      </c>
      <c r="I11" s="70">
        <v>0</v>
      </c>
      <c r="J11" s="70">
        <v>0</v>
      </c>
      <c r="K11" s="71">
        <v>0</v>
      </c>
      <c r="L11" s="31"/>
      <c r="M11" s="27">
        <f t="shared" si="2"/>
        <v>0</v>
      </c>
      <c r="N11" s="78">
        <v>0</v>
      </c>
      <c r="O11" s="78">
        <v>0</v>
      </c>
      <c r="P11" s="26">
        <f t="shared" si="3"/>
        <v>0</v>
      </c>
      <c r="Q11" s="79">
        <v>0</v>
      </c>
      <c r="R11" s="79">
        <v>0</v>
      </c>
      <c r="S11" s="79">
        <v>0</v>
      </c>
      <c r="T11" s="79">
        <v>0</v>
      </c>
      <c r="U11" s="32"/>
      <c r="V11" s="33"/>
      <c r="W11" s="34" t="s">
        <v>43</v>
      </c>
      <c r="X11" s="22">
        <f>SUM(F11,M11,P11,'02'!E11,'02'!M11,'02'!S11:U11)-'01'!E11</f>
        <v>0</v>
      </c>
      <c r="Y11" s="22">
        <f t="shared" si="4"/>
        <v>0</v>
      </c>
      <c r="Z11" s="22">
        <f t="shared" si="5"/>
        <v>0</v>
      </c>
      <c r="AA11" s="22">
        <f t="shared" si="0"/>
        <v>0</v>
      </c>
      <c r="AB11" s="22">
        <f>SUM('02'!F11:K11)-'02'!E11</f>
        <v>0</v>
      </c>
      <c r="AC11" s="23">
        <f>SUM(G11:K11,N11:O11,Q11:T11,'02'!F11:J11,'02'!N11:U11)-'01'!E11</f>
        <v>0</v>
      </c>
    </row>
    <row r="12" spans="1:29" ht="12.75" customHeight="1">
      <c r="A12" s="7"/>
      <c r="B12" s="29"/>
      <c r="C12" s="29"/>
      <c r="D12" s="30" t="s">
        <v>5</v>
      </c>
      <c r="E12" s="26">
        <f>SUM(G12:K12,N12:O12,Q12:T12,'02'!F12:K12,'02'!N12:U12)</f>
        <v>249</v>
      </c>
      <c r="F12" s="26">
        <f t="shared" si="1"/>
        <v>33</v>
      </c>
      <c r="G12" s="70">
        <v>25</v>
      </c>
      <c r="H12" s="70">
        <v>2</v>
      </c>
      <c r="I12" s="70">
        <v>5</v>
      </c>
      <c r="J12" s="70">
        <v>1</v>
      </c>
      <c r="K12" s="71">
        <v>0</v>
      </c>
      <c r="L12" s="31"/>
      <c r="M12" s="27">
        <f t="shared" si="2"/>
        <v>0</v>
      </c>
      <c r="N12" s="78">
        <v>0</v>
      </c>
      <c r="O12" s="78">
        <v>0</v>
      </c>
      <c r="P12" s="26">
        <f t="shared" si="3"/>
        <v>0</v>
      </c>
      <c r="Q12" s="79">
        <v>0</v>
      </c>
      <c r="R12" s="79">
        <v>0</v>
      </c>
      <c r="S12" s="79">
        <v>0</v>
      </c>
      <c r="T12" s="79">
        <v>0</v>
      </c>
      <c r="U12" s="32"/>
      <c r="V12" s="33"/>
      <c r="W12" s="34" t="s">
        <v>5</v>
      </c>
      <c r="X12" s="22">
        <f>SUM(F12,M12,P12,'02'!E12,'02'!M12,'02'!S12:U12)-'01'!E12</f>
        <v>0</v>
      </c>
      <c r="Y12" s="22">
        <f t="shared" si="4"/>
        <v>0</v>
      </c>
      <c r="Z12" s="22">
        <f t="shared" si="5"/>
        <v>0</v>
      </c>
      <c r="AA12" s="22">
        <f t="shared" si="0"/>
        <v>0</v>
      </c>
      <c r="AB12" s="22">
        <f>SUM('02'!F12:K12)-'02'!E12</f>
        <v>0</v>
      </c>
      <c r="AC12" s="23">
        <f>SUM(G12:K12,N12:O12,Q12:T12,'02'!F12:J12,'02'!N12:U12)-'01'!E12</f>
        <v>0</v>
      </c>
    </row>
    <row r="13" spans="1:29" ht="12.75" customHeight="1">
      <c r="A13" s="7"/>
      <c r="B13" s="29"/>
      <c r="C13" s="29"/>
      <c r="D13" s="30" t="s">
        <v>44</v>
      </c>
      <c r="E13" s="26">
        <f>SUM(G13:K13,N13:O13,Q13:T13,'02'!F13:K13,'02'!N13:U13)</f>
        <v>73</v>
      </c>
      <c r="F13" s="26">
        <f t="shared" si="1"/>
        <v>22</v>
      </c>
      <c r="G13" s="70">
        <v>16</v>
      </c>
      <c r="H13" s="70">
        <v>2</v>
      </c>
      <c r="I13" s="70">
        <v>4</v>
      </c>
      <c r="J13" s="70">
        <v>0</v>
      </c>
      <c r="K13" s="71">
        <v>0</v>
      </c>
      <c r="L13" s="31"/>
      <c r="M13" s="27">
        <f t="shared" si="2"/>
        <v>0</v>
      </c>
      <c r="N13" s="78">
        <v>0</v>
      </c>
      <c r="O13" s="78">
        <v>0</v>
      </c>
      <c r="P13" s="26">
        <f t="shared" si="3"/>
        <v>1</v>
      </c>
      <c r="Q13" s="79">
        <v>1</v>
      </c>
      <c r="R13" s="79">
        <v>0</v>
      </c>
      <c r="S13" s="79">
        <v>0</v>
      </c>
      <c r="T13" s="79">
        <v>0</v>
      </c>
      <c r="U13" s="32"/>
      <c r="V13" s="33"/>
      <c r="W13" s="34" t="s">
        <v>44</v>
      </c>
      <c r="X13" s="22">
        <f>SUM(F13,M13,P13,'02'!E13,'02'!M13,'02'!S13:U13)-'01'!E13</f>
        <v>0</v>
      </c>
      <c r="Y13" s="22">
        <f t="shared" si="4"/>
        <v>0</v>
      </c>
      <c r="Z13" s="22">
        <f t="shared" si="5"/>
        <v>0</v>
      </c>
      <c r="AA13" s="22">
        <f t="shared" si="0"/>
        <v>0</v>
      </c>
      <c r="AB13" s="22">
        <f>SUM('02'!F13:K13)-'02'!E13</f>
        <v>0</v>
      </c>
      <c r="AC13" s="23">
        <f>SUM(G13:K13,N13:O13,Q13:T13,'02'!F13:J13,'02'!N13:U13)-'01'!E13</f>
        <v>0</v>
      </c>
    </row>
    <row r="14" spans="1:29" ht="12.75" customHeight="1">
      <c r="A14" s="7"/>
      <c r="B14" s="29"/>
      <c r="C14" s="29"/>
      <c r="D14" s="35" t="s">
        <v>6</v>
      </c>
      <c r="E14" s="26">
        <f>SUM(G14:K14,N14:O14,Q14:T14,'02'!F14:K14,'02'!N14:U14)</f>
        <v>32</v>
      </c>
      <c r="F14" s="26">
        <f t="shared" si="1"/>
        <v>12</v>
      </c>
      <c r="G14" s="70">
        <v>5</v>
      </c>
      <c r="H14" s="70">
        <v>1</v>
      </c>
      <c r="I14" s="70">
        <v>5</v>
      </c>
      <c r="J14" s="70">
        <v>1</v>
      </c>
      <c r="K14" s="71">
        <v>0</v>
      </c>
      <c r="L14" s="31"/>
      <c r="M14" s="27">
        <f t="shared" si="2"/>
        <v>0</v>
      </c>
      <c r="N14" s="78">
        <v>0</v>
      </c>
      <c r="O14" s="78">
        <v>0</v>
      </c>
      <c r="P14" s="26">
        <f t="shared" si="3"/>
        <v>0</v>
      </c>
      <c r="Q14" s="79">
        <v>0</v>
      </c>
      <c r="R14" s="79">
        <v>0</v>
      </c>
      <c r="S14" s="79">
        <v>0</v>
      </c>
      <c r="T14" s="79">
        <v>0</v>
      </c>
      <c r="U14" s="32"/>
      <c r="V14" s="33"/>
      <c r="W14" s="36" t="s">
        <v>6</v>
      </c>
      <c r="X14" s="22">
        <f>SUM(F14,M14,P14,'02'!E14,'02'!M14,'02'!S14:U14)-'01'!E14</f>
        <v>0</v>
      </c>
      <c r="Y14" s="22">
        <f t="shared" si="4"/>
        <v>0</v>
      </c>
      <c r="Z14" s="22">
        <f t="shared" si="5"/>
        <v>0</v>
      </c>
      <c r="AA14" s="22">
        <f t="shared" si="0"/>
        <v>0</v>
      </c>
      <c r="AB14" s="22">
        <f>SUM('02'!F14:K14)-'02'!E14</f>
        <v>0</v>
      </c>
      <c r="AC14" s="23">
        <f>SUM(G14:K14,N14:O14,Q14:T14,'02'!F14:J14,'02'!N14:U14)-'01'!E14</f>
        <v>0</v>
      </c>
    </row>
    <row r="15" spans="1:29" ht="12.75" customHeight="1">
      <c r="A15" s="7"/>
      <c r="B15" s="29"/>
      <c r="C15" s="29"/>
      <c r="D15" s="30" t="s">
        <v>7</v>
      </c>
      <c r="E15" s="26">
        <f>SUM(G15:K15,N15:O15,Q15:T15,'02'!F15:K15,'02'!N15:U15)</f>
        <v>202</v>
      </c>
      <c r="F15" s="26">
        <f t="shared" si="1"/>
        <v>81</v>
      </c>
      <c r="G15" s="70">
        <v>55</v>
      </c>
      <c r="H15" s="70">
        <v>3</v>
      </c>
      <c r="I15" s="70">
        <v>20</v>
      </c>
      <c r="J15" s="70">
        <v>2</v>
      </c>
      <c r="K15" s="71">
        <v>1</v>
      </c>
      <c r="L15" s="31"/>
      <c r="M15" s="27">
        <f t="shared" si="2"/>
        <v>0</v>
      </c>
      <c r="N15" s="78">
        <v>0</v>
      </c>
      <c r="O15" s="78">
        <v>0</v>
      </c>
      <c r="P15" s="26">
        <f t="shared" si="3"/>
        <v>0</v>
      </c>
      <c r="Q15" s="79">
        <v>0</v>
      </c>
      <c r="R15" s="79">
        <v>0</v>
      </c>
      <c r="S15" s="79">
        <v>0</v>
      </c>
      <c r="T15" s="79">
        <v>0</v>
      </c>
      <c r="U15" s="32"/>
      <c r="V15" s="33"/>
      <c r="W15" s="34" t="s">
        <v>7</v>
      </c>
      <c r="X15" s="22">
        <f>SUM(F15,M15,P15,'02'!E15,'02'!M15,'02'!S15:U15)-'01'!E15</f>
        <v>0</v>
      </c>
      <c r="Y15" s="22">
        <f t="shared" si="4"/>
        <v>0</v>
      </c>
      <c r="Z15" s="22">
        <f t="shared" si="5"/>
        <v>0</v>
      </c>
      <c r="AA15" s="22">
        <f t="shared" si="0"/>
        <v>0</v>
      </c>
      <c r="AB15" s="22">
        <f>SUM('02'!F15:K15)-'02'!E15</f>
        <v>0</v>
      </c>
      <c r="AC15" s="23">
        <f>SUM(G15:K15,N15:O15,Q15:T15,'02'!F15:J15,'02'!N15:U15)-'01'!E15</f>
        <v>0</v>
      </c>
    </row>
    <row r="16" spans="1:29" ht="12.75" customHeight="1">
      <c r="A16" s="7"/>
      <c r="B16" s="29"/>
      <c r="C16" s="29"/>
      <c r="D16" s="30" t="s">
        <v>8</v>
      </c>
      <c r="E16" s="26">
        <f>SUM(G16:K16,N16:O16,Q16:T16,'02'!F16:K16,'02'!N16:U16)</f>
        <v>72</v>
      </c>
      <c r="F16" s="26">
        <f t="shared" si="1"/>
        <v>21</v>
      </c>
      <c r="G16" s="70">
        <v>18</v>
      </c>
      <c r="H16" s="70">
        <v>0</v>
      </c>
      <c r="I16" s="70">
        <v>3</v>
      </c>
      <c r="J16" s="70">
        <v>0</v>
      </c>
      <c r="K16" s="71">
        <v>0</v>
      </c>
      <c r="L16" s="31"/>
      <c r="M16" s="27">
        <f t="shared" si="2"/>
        <v>0</v>
      </c>
      <c r="N16" s="78">
        <v>0</v>
      </c>
      <c r="O16" s="78">
        <v>0</v>
      </c>
      <c r="P16" s="26">
        <f t="shared" si="3"/>
        <v>0</v>
      </c>
      <c r="Q16" s="79">
        <v>0</v>
      </c>
      <c r="R16" s="79">
        <v>0</v>
      </c>
      <c r="S16" s="79">
        <v>0</v>
      </c>
      <c r="T16" s="79">
        <v>0</v>
      </c>
      <c r="U16" s="32"/>
      <c r="V16" s="33"/>
      <c r="W16" s="34" t="s">
        <v>8</v>
      </c>
      <c r="X16" s="22">
        <f>SUM(F16,M16,P16,'02'!E16,'02'!M16,'02'!S16:U16)-'01'!E16</f>
        <v>0</v>
      </c>
      <c r="Y16" s="22">
        <f t="shared" si="4"/>
        <v>0</v>
      </c>
      <c r="Z16" s="22">
        <f t="shared" si="5"/>
        <v>0</v>
      </c>
      <c r="AA16" s="22">
        <f t="shared" si="0"/>
        <v>0</v>
      </c>
      <c r="AB16" s="22">
        <f>SUM('02'!F16:K16)-'02'!E16</f>
        <v>0</v>
      </c>
      <c r="AC16" s="23">
        <f>SUM(G16:K16,N16:O16,Q16:T16,'02'!F16:J16,'02'!N16:U16)-'01'!E16</f>
        <v>0</v>
      </c>
    </row>
    <row r="17" spans="1:29" ht="12.75" customHeight="1">
      <c r="A17" s="7"/>
      <c r="B17" s="29"/>
      <c r="C17" s="29"/>
      <c r="D17" s="30" t="s">
        <v>9</v>
      </c>
      <c r="E17" s="26">
        <f>SUM(G17:K17,N17:O17,Q17:T17,'02'!F17:K17,'02'!N17:U17)</f>
        <v>17</v>
      </c>
      <c r="F17" s="26">
        <f t="shared" si="1"/>
        <v>4</v>
      </c>
      <c r="G17" s="70">
        <v>3</v>
      </c>
      <c r="H17" s="70">
        <v>0</v>
      </c>
      <c r="I17" s="70">
        <v>0</v>
      </c>
      <c r="J17" s="70">
        <v>0</v>
      </c>
      <c r="K17" s="71">
        <v>1</v>
      </c>
      <c r="L17" s="31"/>
      <c r="M17" s="27">
        <f t="shared" si="2"/>
        <v>0</v>
      </c>
      <c r="N17" s="78">
        <v>0</v>
      </c>
      <c r="O17" s="78">
        <v>0</v>
      </c>
      <c r="P17" s="26">
        <f t="shared" si="3"/>
        <v>0</v>
      </c>
      <c r="Q17" s="79">
        <v>0</v>
      </c>
      <c r="R17" s="79">
        <v>0</v>
      </c>
      <c r="S17" s="79">
        <v>0</v>
      </c>
      <c r="T17" s="79">
        <v>0</v>
      </c>
      <c r="U17" s="32"/>
      <c r="V17" s="33"/>
      <c r="W17" s="34" t="s">
        <v>9</v>
      </c>
      <c r="X17" s="22">
        <f>SUM(F17,M17,P17,'02'!E17,'02'!M17,'02'!S17:U17)-'01'!E17</f>
        <v>0</v>
      </c>
      <c r="Y17" s="22">
        <f t="shared" si="4"/>
        <v>0</v>
      </c>
      <c r="Z17" s="22">
        <f t="shared" si="5"/>
        <v>0</v>
      </c>
      <c r="AA17" s="22">
        <f t="shared" si="0"/>
        <v>0</v>
      </c>
      <c r="AB17" s="22">
        <f>SUM('02'!F17:K17)-'02'!E17</f>
        <v>0</v>
      </c>
      <c r="AC17" s="23">
        <f>SUM(G17:K17,N17:O17,Q17:T17,'02'!F17:J17,'02'!N17:U17)-'01'!E17</f>
        <v>0</v>
      </c>
    </row>
    <row r="18" spans="1:29" ht="12.75" customHeight="1">
      <c r="A18" s="7"/>
      <c r="B18" s="29"/>
      <c r="C18" s="29"/>
      <c r="D18" s="30" t="s">
        <v>10</v>
      </c>
      <c r="E18" s="26">
        <f>SUM(G18:K18,N18:O18,Q18:T18,'02'!F18:K18,'02'!N18:U18)</f>
        <v>702</v>
      </c>
      <c r="F18" s="26">
        <f t="shared" si="1"/>
        <v>174</v>
      </c>
      <c r="G18" s="70">
        <v>103</v>
      </c>
      <c r="H18" s="70">
        <v>19</v>
      </c>
      <c r="I18" s="70">
        <v>47</v>
      </c>
      <c r="J18" s="70">
        <v>5</v>
      </c>
      <c r="K18" s="71">
        <v>0</v>
      </c>
      <c r="L18" s="31"/>
      <c r="M18" s="27">
        <f t="shared" si="2"/>
        <v>0</v>
      </c>
      <c r="N18" s="78">
        <v>0</v>
      </c>
      <c r="O18" s="78">
        <v>0</v>
      </c>
      <c r="P18" s="26">
        <f t="shared" si="3"/>
        <v>2</v>
      </c>
      <c r="Q18" s="79">
        <v>2</v>
      </c>
      <c r="R18" s="79">
        <v>0</v>
      </c>
      <c r="S18" s="79">
        <v>0</v>
      </c>
      <c r="T18" s="79">
        <v>0</v>
      </c>
      <c r="U18" s="32"/>
      <c r="V18" s="33"/>
      <c r="W18" s="34" t="s">
        <v>10</v>
      </c>
      <c r="X18" s="22">
        <f>SUM(F18,M18,P18,'02'!E18,'02'!M18,'02'!S18:U18)-'01'!E18</f>
        <v>0</v>
      </c>
      <c r="Y18" s="22">
        <f t="shared" si="4"/>
        <v>0</v>
      </c>
      <c r="Z18" s="22">
        <f t="shared" si="5"/>
        <v>0</v>
      </c>
      <c r="AA18" s="22">
        <f t="shared" si="0"/>
        <v>0</v>
      </c>
      <c r="AB18" s="22">
        <f>SUM('02'!F18:K18)-'02'!E18</f>
        <v>0</v>
      </c>
      <c r="AC18" s="23">
        <f>SUM(G18:K18,N18:O18,Q18:T18,'02'!F18:J18,'02'!N18:U18)-'01'!E18</f>
        <v>0</v>
      </c>
    </row>
    <row r="19" spans="1:29" ht="12.75" customHeight="1">
      <c r="A19" s="7"/>
      <c r="B19" s="29"/>
      <c r="C19" s="29"/>
      <c r="D19" s="30" t="s">
        <v>11</v>
      </c>
      <c r="E19" s="26">
        <f>SUM(G19:K19,N19:O19,Q19:T19,'02'!F19:K19,'02'!N19:U19)</f>
        <v>935</v>
      </c>
      <c r="F19" s="26">
        <f t="shared" si="1"/>
        <v>260</v>
      </c>
      <c r="G19" s="70">
        <v>194</v>
      </c>
      <c r="H19" s="70">
        <v>10</v>
      </c>
      <c r="I19" s="70">
        <v>38</v>
      </c>
      <c r="J19" s="70">
        <v>10</v>
      </c>
      <c r="K19" s="71">
        <v>8</v>
      </c>
      <c r="L19" s="31"/>
      <c r="M19" s="27">
        <f t="shared" si="2"/>
        <v>0</v>
      </c>
      <c r="N19" s="78">
        <v>0</v>
      </c>
      <c r="O19" s="78">
        <v>0</v>
      </c>
      <c r="P19" s="26">
        <f t="shared" si="3"/>
        <v>1</v>
      </c>
      <c r="Q19" s="79">
        <v>1</v>
      </c>
      <c r="R19" s="79">
        <v>0</v>
      </c>
      <c r="S19" s="79">
        <v>0</v>
      </c>
      <c r="T19" s="79">
        <v>0</v>
      </c>
      <c r="U19" s="32"/>
      <c r="V19" s="33"/>
      <c r="W19" s="34" t="s">
        <v>11</v>
      </c>
      <c r="X19" s="22">
        <f>SUM(F19,M19,P19,'02'!E19,'02'!M19,'02'!S19:U19)-'01'!E19</f>
        <v>0</v>
      </c>
      <c r="Y19" s="22">
        <f t="shared" si="4"/>
        <v>0</v>
      </c>
      <c r="Z19" s="22">
        <f t="shared" si="5"/>
        <v>0</v>
      </c>
      <c r="AA19" s="22">
        <f t="shared" si="0"/>
        <v>0</v>
      </c>
      <c r="AB19" s="22">
        <f>SUM('02'!F19:K19)-'02'!E19</f>
        <v>0</v>
      </c>
      <c r="AC19" s="23">
        <f>SUM(G19:K19,N19:O19,Q19:T19,'02'!F19:J19,'02'!N19:U19)-'01'!E19</f>
        <v>0</v>
      </c>
    </row>
    <row r="20" spans="1:29" ht="12.75" customHeight="1">
      <c r="A20" s="7"/>
      <c r="B20" s="29"/>
      <c r="C20" s="29"/>
      <c r="D20" s="30" t="s">
        <v>12</v>
      </c>
      <c r="E20" s="26">
        <f>SUM(G20:K20,N20:O20,Q20:T20,'02'!F20:K20,'02'!N20:U20)</f>
        <v>137</v>
      </c>
      <c r="F20" s="26">
        <f t="shared" si="1"/>
        <v>37</v>
      </c>
      <c r="G20" s="70">
        <v>20</v>
      </c>
      <c r="H20" s="70">
        <v>2</v>
      </c>
      <c r="I20" s="70">
        <v>10</v>
      </c>
      <c r="J20" s="70">
        <v>5</v>
      </c>
      <c r="K20" s="71">
        <v>0</v>
      </c>
      <c r="L20" s="31"/>
      <c r="M20" s="27">
        <f t="shared" si="2"/>
        <v>0</v>
      </c>
      <c r="N20" s="78">
        <v>0</v>
      </c>
      <c r="O20" s="78">
        <v>0</v>
      </c>
      <c r="P20" s="26">
        <f t="shared" si="3"/>
        <v>0</v>
      </c>
      <c r="Q20" s="79">
        <v>0</v>
      </c>
      <c r="R20" s="79">
        <v>0</v>
      </c>
      <c r="S20" s="79">
        <v>0</v>
      </c>
      <c r="T20" s="79">
        <v>0</v>
      </c>
      <c r="U20" s="32"/>
      <c r="V20" s="33"/>
      <c r="W20" s="34" t="s">
        <v>12</v>
      </c>
      <c r="X20" s="22">
        <f>SUM(F20,M20,P20,'02'!E20,'02'!M20,'02'!S20:U20)-'01'!E20</f>
        <v>0</v>
      </c>
      <c r="Y20" s="22">
        <f t="shared" si="4"/>
        <v>0</v>
      </c>
      <c r="Z20" s="22">
        <f t="shared" si="5"/>
        <v>0</v>
      </c>
      <c r="AA20" s="22">
        <f t="shared" si="0"/>
        <v>0</v>
      </c>
      <c r="AB20" s="22">
        <f>SUM('02'!F20:K20)-'02'!E20</f>
        <v>0</v>
      </c>
      <c r="AC20" s="23">
        <f>SUM(G20:K20,N20:O20,Q20:T20,'02'!F20:J20,'02'!N20:U20)-'01'!E20</f>
        <v>0</v>
      </c>
    </row>
    <row r="21" spans="1:29" ht="12.75" customHeight="1">
      <c r="A21" s="37"/>
      <c r="B21" s="29"/>
      <c r="C21" s="29"/>
      <c r="D21" s="30" t="s">
        <v>13</v>
      </c>
      <c r="E21" s="26">
        <f>SUM(G21:K21,N21:O21,Q21:T21,'02'!F21:K21,'02'!N21:U21)</f>
        <v>184</v>
      </c>
      <c r="F21" s="26">
        <f t="shared" si="1"/>
        <v>65</v>
      </c>
      <c r="G21" s="70">
        <v>44</v>
      </c>
      <c r="H21" s="70">
        <v>0</v>
      </c>
      <c r="I21" s="70">
        <v>16</v>
      </c>
      <c r="J21" s="70">
        <v>4</v>
      </c>
      <c r="K21" s="71">
        <v>1</v>
      </c>
      <c r="L21" s="31"/>
      <c r="M21" s="27">
        <f t="shared" si="2"/>
        <v>0</v>
      </c>
      <c r="N21" s="78">
        <v>0</v>
      </c>
      <c r="O21" s="78">
        <v>0</v>
      </c>
      <c r="P21" s="26">
        <f t="shared" si="3"/>
        <v>0</v>
      </c>
      <c r="Q21" s="79">
        <v>0</v>
      </c>
      <c r="R21" s="79">
        <v>0</v>
      </c>
      <c r="S21" s="79">
        <v>0</v>
      </c>
      <c r="T21" s="79">
        <v>0</v>
      </c>
      <c r="U21" s="32"/>
      <c r="V21" s="33"/>
      <c r="W21" s="34" t="s">
        <v>13</v>
      </c>
      <c r="X21" s="22">
        <f>SUM(F21,M21,P21,'02'!E21,'02'!M21,'02'!S21:U21)-'01'!E21</f>
        <v>0</v>
      </c>
      <c r="Y21" s="22">
        <f t="shared" si="4"/>
        <v>0</v>
      </c>
      <c r="Z21" s="22">
        <f t="shared" si="5"/>
        <v>0</v>
      </c>
      <c r="AA21" s="22">
        <f t="shared" si="0"/>
        <v>0</v>
      </c>
      <c r="AB21" s="22">
        <f>SUM('02'!F21:K21)-'02'!E21</f>
        <v>0</v>
      </c>
      <c r="AC21" s="23">
        <f>SUM(G21:K21,N21:O21,Q21:T21,'02'!F21:J21,'02'!N21:U21)-'01'!E21</f>
        <v>0</v>
      </c>
    </row>
    <row r="22" spans="1:29" ht="12.75" customHeight="1">
      <c r="A22" s="7"/>
      <c r="B22" s="29"/>
      <c r="C22" s="29"/>
      <c r="D22" s="30" t="s">
        <v>14</v>
      </c>
      <c r="E22" s="26">
        <f>SUM(G22:K22,N22:O22,Q22:T22,'02'!F22:K22,'02'!N22:U22)</f>
        <v>824</v>
      </c>
      <c r="F22" s="26">
        <f t="shared" si="1"/>
        <v>248</v>
      </c>
      <c r="G22" s="70">
        <v>153</v>
      </c>
      <c r="H22" s="70">
        <v>27</v>
      </c>
      <c r="I22" s="70">
        <v>54</v>
      </c>
      <c r="J22" s="70">
        <v>8</v>
      </c>
      <c r="K22" s="71">
        <v>6</v>
      </c>
      <c r="L22" s="31"/>
      <c r="M22" s="27">
        <f t="shared" si="2"/>
        <v>0</v>
      </c>
      <c r="N22" s="78">
        <v>0</v>
      </c>
      <c r="O22" s="78">
        <v>0</v>
      </c>
      <c r="P22" s="26">
        <f t="shared" si="3"/>
        <v>3</v>
      </c>
      <c r="Q22" s="79">
        <v>3</v>
      </c>
      <c r="R22" s="79">
        <v>0</v>
      </c>
      <c r="S22" s="79">
        <v>0</v>
      </c>
      <c r="T22" s="79">
        <v>0</v>
      </c>
      <c r="U22" s="32"/>
      <c r="V22" s="33"/>
      <c r="W22" s="34" t="s">
        <v>14</v>
      </c>
      <c r="X22" s="22">
        <f>SUM(F22,M22,P22,'02'!E22,'02'!M22,'02'!S22:U22)-'01'!E22</f>
        <v>0</v>
      </c>
      <c r="Y22" s="22">
        <f t="shared" si="4"/>
        <v>0</v>
      </c>
      <c r="Z22" s="22">
        <f t="shared" si="5"/>
        <v>0</v>
      </c>
      <c r="AA22" s="22">
        <f t="shared" si="0"/>
        <v>0</v>
      </c>
      <c r="AB22" s="22">
        <f>SUM('02'!F22:K22)-'02'!E22</f>
        <v>0</v>
      </c>
      <c r="AC22" s="23">
        <f>SUM(G22:K22,N22:O22,Q22:T22,'02'!F22:J22,'02'!N22:U22)-'01'!E22</f>
        <v>0</v>
      </c>
    </row>
    <row r="23" spans="1:29" s="24" customFormat="1" ht="12.75" customHeight="1">
      <c r="A23" s="7"/>
      <c r="B23" s="29"/>
      <c r="C23" s="29"/>
      <c r="D23" s="30" t="s">
        <v>0</v>
      </c>
      <c r="E23" s="26">
        <f>SUM(G23:K23,N23:O23,Q23:T23,'02'!F23:K23,'02'!N23:U23)</f>
        <v>1083</v>
      </c>
      <c r="F23" s="26">
        <f t="shared" si="1"/>
        <v>404</v>
      </c>
      <c r="G23" s="70">
        <v>268</v>
      </c>
      <c r="H23" s="70">
        <v>31</v>
      </c>
      <c r="I23" s="70">
        <v>89</v>
      </c>
      <c r="J23" s="70">
        <v>12</v>
      </c>
      <c r="K23" s="71">
        <v>4</v>
      </c>
      <c r="L23" s="20"/>
      <c r="M23" s="27">
        <f t="shared" si="2"/>
        <v>0</v>
      </c>
      <c r="N23" s="78">
        <v>0</v>
      </c>
      <c r="O23" s="78">
        <v>0</v>
      </c>
      <c r="P23" s="26">
        <f t="shared" si="3"/>
        <v>6</v>
      </c>
      <c r="Q23" s="79">
        <v>3</v>
      </c>
      <c r="R23" s="79">
        <v>0</v>
      </c>
      <c r="S23" s="79">
        <v>0</v>
      </c>
      <c r="T23" s="79">
        <v>3</v>
      </c>
      <c r="U23" s="32"/>
      <c r="V23" s="33"/>
      <c r="W23" s="34" t="s">
        <v>0</v>
      </c>
      <c r="X23" s="22">
        <f>SUM(F23,M23,P23,'02'!E23,'02'!M23,'02'!S23:U23)-'01'!E23</f>
        <v>0</v>
      </c>
      <c r="Y23" s="22">
        <f t="shared" si="4"/>
        <v>0</v>
      </c>
      <c r="Z23" s="22">
        <f t="shared" si="5"/>
        <v>0</v>
      </c>
      <c r="AA23" s="22">
        <f t="shared" si="0"/>
        <v>0</v>
      </c>
      <c r="AB23" s="22">
        <f>SUM('02'!F23:K23)-'02'!E23</f>
        <v>0</v>
      </c>
      <c r="AC23" s="23">
        <f>SUM(G23:K23,N23:O23,Q23:T23,'02'!F23:J23,'02'!N23:U23)-'01'!E23</f>
        <v>0</v>
      </c>
    </row>
    <row r="24" spans="1:29" ht="12.75" customHeight="1">
      <c r="A24" s="7"/>
      <c r="B24" s="25"/>
      <c r="C24" s="94" t="s">
        <v>15</v>
      </c>
      <c r="D24" s="95"/>
      <c r="E24" s="26">
        <f>SUM(G24:K24,N24:O24,Q24:T24,'02'!F24:K24,'02'!N24:U24)</f>
        <v>10396</v>
      </c>
      <c r="F24" s="26">
        <f t="shared" si="1"/>
        <v>8887</v>
      </c>
      <c r="G24" s="68">
        <v>5918</v>
      </c>
      <c r="H24" s="68">
        <v>166</v>
      </c>
      <c r="I24" s="68">
        <v>2643</v>
      </c>
      <c r="J24" s="68">
        <v>142</v>
      </c>
      <c r="K24" s="69">
        <v>18</v>
      </c>
      <c r="L24" s="31"/>
      <c r="M24" s="27">
        <f t="shared" si="2"/>
        <v>8</v>
      </c>
      <c r="N24" s="76">
        <v>0</v>
      </c>
      <c r="O24" s="76">
        <v>8</v>
      </c>
      <c r="P24" s="26">
        <f t="shared" si="3"/>
        <v>32</v>
      </c>
      <c r="Q24" s="77">
        <v>22</v>
      </c>
      <c r="R24" s="77">
        <v>10</v>
      </c>
      <c r="S24" s="77">
        <v>0</v>
      </c>
      <c r="T24" s="77">
        <v>0</v>
      </c>
      <c r="U24" s="28"/>
      <c r="V24" s="96" t="s">
        <v>15</v>
      </c>
      <c r="W24" s="96"/>
      <c r="X24" s="22">
        <f>SUM(F24,M24,P24,'02'!E24,'02'!M24,'02'!S24:U24)-'01'!E24</f>
        <v>0</v>
      </c>
      <c r="Y24" s="22">
        <f t="shared" si="4"/>
        <v>0</v>
      </c>
      <c r="Z24" s="22">
        <f t="shared" si="5"/>
        <v>0</v>
      </c>
      <c r="AA24" s="22">
        <f t="shared" si="0"/>
        <v>0</v>
      </c>
      <c r="AB24" s="22">
        <f>SUM('02'!F24:K24)-'02'!E24</f>
        <v>0</v>
      </c>
      <c r="AC24" s="23">
        <f>SUM(G24:K24,N24:O24,Q24:T24,'02'!F24:J24,'02'!N24:U24)-'01'!E24</f>
        <v>0</v>
      </c>
    </row>
    <row r="25" spans="1:29" ht="12.75" customHeight="1">
      <c r="A25" s="37"/>
      <c r="B25" s="29"/>
      <c r="C25" s="29"/>
      <c r="D25" s="30" t="s">
        <v>16</v>
      </c>
      <c r="E25" s="26">
        <f>SUM(G25:K25,N25:O25,Q25:T25,'02'!F25:K25,'02'!N25:U25)</f>
        <v>1034</v>
      </c>
      <c r="F25" s="26">
        <f t="shared" si="1"/>
        <v>426</v>
      </c>
      <c r="G25" s="70">
        <v>206</v>
      </c>
      <c r="H25" s="70">
        <v>26</v>
      </c>
      <c r="I25" s="70">
        <v>174</v>
      </c>
      <c r="J25" s="70">
        <v>18</v>
      </c>
      <c r="K25" s="71">
        <v>2</v>
      </c>
      <c r="L25" s="31"/>
      <c r="M25" s="27">
        <f t="shared" si="2"/>
        <v>0</v>
      </c>
      <c r="N25" s="78">
        <v>0</v>
      </c>
      <c r="O25" s="78">
        <v>0</v>
      </c>
      <c r="P25" s="26">
        <f t="shared" si="3"/>
        <v>27</v>
      </c>
      <c r="Q25" s="79">
        <v>19</v>
      </c>
      <c r="R25" s="79">
        <v>8</v>
      </c>
      <c r="S25" s="79">
        <v>0</v>
      </c>
      <c r="T25" s="79">
        <v>0</v>
      </c>
      <c r="U25" s="32"/>
      <c r="V25" s="33"/>
      <c r="W25" s="34" t="s">
        <v>16</v>
      </c>
      <c r="X25" s="22">
        <f>SUM(F25,M25,P25,'02'!E25,'02'!M25,'02'!S25:U25)-'01'!E25</f>
        <v>0</v>
      </c>
      <c r="Y25" s="22">
        <f t="shared" si="4"/>
        <v>0</v>
      </c>
      <c r="Z25" s="22">
        <f t="shared" si="5"/>
        <v>0</v>
      </c>
      <c r="AA25" s="22">
        <f t="shared" si="0"/>
        <v>0</v>
      </c>
      <c r="AB25" s="22">
        <f>SUM('02'!F25:K25)-'02'!E25</f>
        <v>0</v>
      </c>
      <c r="AC25" s="23">
        <f>SUM(G25:K25,N25:O25,Q25:T25,'02'!F25:J25,'02'!N25:U25)-'01'!E25</f>
        <v>0</v>
      </c>
    </row>
    <row r="26" spans="1:29" ht="12.75" customHeight="1">
      <c r="A26" s="7"/>
      <c r="B26" s="29"/>
      <c r="C26" s="29"/>
      <c r="D26" s="30" t="s">
        <v>17</v>
      </c>
      <c r="E26" s="26">
        <f>SUM(G26:K26,N26:O26,Q26:T26,'02'!F26:K26,'02'!N26:U26)</f>
        <v>1531</v>
      </c>
      <c r="F26" s="26">
        <f t="shared" si="1"/>
        <v>1012</v>
      </c>
      <c r="G26" s="70">
        <v>702</v>
      </c>
      <c r="H26" s="70">
        <v>19</v>
      </c>
      <c r="I26" s="70">
        <v>271</v>
      </c>
      <c r="J26" s="70">
        <v>14</v>
      </c>
      <c r="K26" s="71">
        <v>6</v>
      </c>
      <c r="L26" s="31"/>
      <c r="M26" s="27">
        <f t="shared" si="2"/>
        <v>0</v>
      </c>
      <c r="N26" s="78">
        <v>0</v>
      </c>
      <c r="O26" s="78">
        <v>0</v>
      </c>
      <c r="P26" s="26">
        <f t="shared" si="3"/>
        <v>3</v>
      </c>
      <c r="Q26" s="79">
        <v>3</v>
      </c>
      <c r="R26" s="79">
        <v>0</v>
      </c>
      <c r="S26" s="79">
        <v>0</v>
      </c>
      <c r="T26" s="79">
        <v>0</v>
      </c>
      <c r="U26" s="32"/>
      <c r="V26" s="33"/>
      <c r="W26" s="34" t="s">
        <v>17</v>
      </c>
      <c r="X26" s="22">
        <f>SUM(F26,M26,P26,'02'!E26,'02'!M26,'02'!S26:U26)-'01'!E26</f>
        <v>0</v>
      </c>
      <c r="Y26" s="22">
        <f t="shared" si="4"/>
        <v>0</v>
      </c>
      <c r="Z26" s="22">
        <f t="shared" si="5"/>
        <v>0</v>
      </c>
      <c r="AA26" s="22">
        <f t="shared" si="0"/>
        <v>0</v>
      </c>
      <c r="AB26" s="22">
        <f>SUM('02'!F26:K26)-'02'!E26</f>
        <v>0</v>
      </c>
      <c r="AC26" s="23">
        <f>SUM(G26:K26,N26:O26,Q26:T26,'02'!F26:J26,'02'!N26:U26)-'01'!E26</f>
        <v>0</v>
      </c>
    </row>
    <row r="27" spans="1:29" s="24" customFormat="1" ht="12.75" customHeight="1">
      <c r="A27" s="7"/>
      <c r="B27" s="29"/>
      <c r="C27" s="29"/>
      <c r="D27" s="30" t="s">
        <v>18</v>
      </c>
      <c r="E27" s="26">
        <f>SUM(G27:K27,N27:O27,Q27:T27,'02'!F27:K27,'02'!N27:U27)</f>
        <v>7831</v>
      </c>
      <c r="F27" s="26">
        <f t="shared" si="1"/>
        <v>7449</v>
      </c>
      <c r="G27" s="70">
        <v>5010</v>
      </c>
      <c r="H27" s="70">
        <v>121</v>
      </c>
      <c r="I27" s="70">
        <v>2198</v>
      </c>
      <c r="J27" s="70">
        <v>110</v>
      </c>
      <c r="K27" s="71">
        <v>10</v>
      </c>
      <c r="L27" s="20"/>
      <c r="M27" s="27">
        <f t="shared" si="2"/>
        <v>8</v>
      </c>
      <c r="N27" s="78">
        <v>0</v>
      </c>
      <c r="O27" s="78">
        <v>8</v>
      </c>
      <c r="P27" s="26">
        <f t="shared" si="3"/>
        <v>2</v>
      </c>
      <c r="Q27" s="79">
        <v>0</v>
      </c>
      <c r="R27" s="79">
        <v>2</v>
      </c>
      <c r="S27" s="79">
        <v>0</v>
      </c>
      <c r="T27" s="79">
        <v>0</v>
      </c>
      <c r="U27" s="32"/>
      <c r="V27" s="33"/>
      <c r="W27" s="34" t="s">
        <v>18</v>
      </c>
      <c r="X27" s="22">
        <f>SUM(F27,M27,P27,'02'!E27,'02'!M27,'02'!S27:U27)-'01'!E27</f>
        <v>0</v>
      </c>
      <c r="Y27" s="22">
        <f t="shared" si="4"/>
        <v>0</v>
      </c>
      <c r="Z27" s="22">
        <f t="shared" si="5"/>
        <v>0</v>
      </c>
      <c r="AA27" s="22">
        <f t="shared" si="0"/>
        <v>0</v>
      </c>
      <c r="AB27" s="22">
        <f>SUM('02'!F27:K27)-'02'!E27</f>
        <v>0</v>
      </c>
      <c r="AC27" s="23">
        <f>SUM(G27:K27,N27:O27,Q27:T27,'02'!F27:J27,'02'!N27:U27)-'01'!E27</f>
        <v>0</v>
      </c>
    </row>
    <row r="28" spans="1:29" ht="12.75" customHeight="1">
      <c r="A28" s="7"/>
      <c r="B28" s="25"/>
      <c r="C28" s="94" t="s">
        <v>19</v>
      </c>
      <c r="D28" s="95"/>
      <c r="E28" s="26">
        <f>SUM(G28:K28,N28:O28,Q28:T28,'02'!F28:K28,'02'!N28:U28)</f>
        <v>91601</v>
      </c>
      <c r="F28" s="26">
        <f t="shared" si="1"/>
        <v>80431</v>
      </c>
      <c r="G28" s="68">
        <v>65400</v>
      </c>
      <c r="H28" s="68">
        <v>2160</v>
      </c>
      <c r="I28" s="68">
        <v>11043</v>
      </c>
      <c r="J28" s="68">
        <v>1422</v>
      </c>
      <c r="K28" s="69">
        <v>406</v>
      </c>
      <c r="L28" s="31"/>
      <c r="M28" s="27">
        <f t="shared" si="2"/>
        <v>88</v>
      </c>
      <c r="N28" s="76">
        <v>30</v>
      </c>
      <c r="O28" s="76">
        <v>58</v>
      </c>
      <c r="P28" s="26">
        <f t="shared" si="3"/>
        <v>182</v>
      </c>
      <c r="Q28" s="77">
        <v>72</v>
      </c>
      <c r="R28" s="77">
        <v>83</v>
      </c>
      <c r="S28" s="77">
        <v>8</v>
      </c>
      <c r="T28" s="77">
        <v>19</v>
      </c>
      <c r="U28" s="28"/>
      <c r="V28" s="96" t="s">
        <v>19</v>
      </c>
      <c r="W28" s="96"/>
      <c r="X28" s="22">
        <f>SUM(F28,M28,P28,'02'!E28,'02'!M28,'02'!S28:U28)-'01'!E28</f>
        <v>0</v>
      </c>
      <c r="Y28" s="22">
        <f t="shared" si="4"/>
        <v>0</v>
      </c>
      <c r="Z28" s="22">
        <f t="shared" si="5"/>
        <v>0</v>
      </c>
      <c r="AA28" s="22">
        <f t="shared" si="0"/>
        <v>0</v>
      </c>
      <c r="AB28" s="22">
        <f>SUM('02'!F28:K28)-'02'!E28</f>
        <v>0</v>
      </c>
      <c r="AC28" s="23">
        <f>SUM(G28:K28,N28:O28,Q28:T28,'02'!F28:J28,'02'!N28:U28)-'01'!E28</f>
        <v>0</v>
      </c>
    </row>
    <row r="29" spans="1:29" ht="12.75" customHeight="1">
      <c r="A29" s="7"/>
      <c r="B29" s="29"/>
      <c r="C29" s="29"/>
      <c r="D29" s="30" t="s">
        <v>20</v>
      </c>
      <c r="E29" s="26">
        <f>SUM(G29:K29,N29:O29,Q29:T29,'02'!F29:K29,'02'!N29:U29)</f>
        <v>19</v>
      </c>
      <c r="F29" s="26">
        <f t="shared" si="1"/>
        <v>3</v>
      </c>
      <c r="G29" s="70">
        <v>3</v>
      </c>
      <c r="H29" s="70">
        <v>0</v>
      </c>
      <c r="I29" s="70">
        <v>0</v>
      </c>
      <c r="J29" s="70">
        <v>0</v>
      </c>
      <c r="K29" s="71">
        <v>0</v>
      </c>
      <c r="L29" s="31"/>
      <c r="M29" s="27">
        <f t="shared" si="2"/>
        <v>0</v>
      </c>
      <c r="N29" s="78">
        <v>0</v>
      </c>
      <c r="O29" s="78">
        <v>0</v>
      </c>
      <c r="P29" s="26">
        <f t="shared" si="3"/>
        <v>0</v>
      </c>
      <c r="Q29" s="79">
        <v>0</v>
      </c>
      <c r="R29" s="79">
        <v>0</v>
      </c>
      <c r="S29" s="79">
        <v>0</v>
      </c>
      <c r="T29" s="79">
        <v>0</v>
      </c>
      <c r="U29" s="32"/>
      <c r="V29" s="33"/>
      <c r="W29" s="34" t="s">
        <v>20</v>
      </c>
      <c r="X29" s="22">
        <f>SUM(F29,M29,P29,'02'!E29,'02'!M29,'02'!S29:U29)-'01'!E29</f>
        <v>0</v>
      </c>
      <c r="Y29" s="22">
        <f t="shared" si="4"/>
        <v>0</v>
      </c>
      <c r="Z29" s="22">
        <f t="shared" si="5"/>
        <v>0</v>
      </c>
      <c r="AA29" s="22">
        <f t="shared" si="0"/>
        <v>0</v>
      </c>
      <c r="AB29" s="22">
        <f>SUM('02'!F29:K29)-'02'!E29</f>
        <v>0</v>
      </c>
      <c r="AC29" s="23">
        <f>SUM(G29:K29,N29:O29,Q29:T29,'02'!F29:J29,'02'!N29:U29)-'01'!E29</f>
        <v>0</v>
      </c>
    </row>
    <row r="30" spans="1:29" ht="12.75" customHeight="1">
      <c r="A30" s="7"/>
      <c r="B30" s="29"/>
      <c r="C30" s="29"/>
      <c r="D30" s="30" t="s">
        <v>21</v>
      </c>
      <c r="E30" s="26">
        <f>SUM(G30:K30,N30:O30,Q30:T30,'02'!F30:K30,'02'!N30:U30)</f>
        <v>1</v>
      </c>
      <c r="F30" s="26">
        <f t="shared" si="1"/>
        <v>0</v>
      </c>
      <c r="G30" s="70">
        <v>0</v>
      </c>
      <c r="H30" s="70">
        <v>0</v>
      </c>
      <c r="I30" s="70">
        <v>0</v>
      </c>
      <c r="J30" s="70">
        <v>0</v>
      </c>
      <c r="K30" s="71">
        <v>0</v>
      </c>
      <c r="L30" s="31"/>
      <c r="M30" s="27">
        <f t="shared" si="2"/>
        <v>0</v>
      </c>
      <c r="N30" s="78">
        <v>0</v>
      </c>
      <c r="O30" s="78">
        <v>0</v>
      </c>
      <c r="P30" s="26">
        <f t="shared" si="3"/>
        <v>0</v>
      </c>
      <c r="Q30" s="79">
        <v>0</v>
      </c>
      <c r="R30" s="79">
        <v>0</v>
      </c>
      <c r="S30" s="79">
        <v>0</v>
      </c>
      <c r="T30" s="79">
        <v>0</v>
      </c>
      <c r="U30" s="32"/>
      <c r="V30" s="33"/>
      <c r="W30" s="34" t="s">
        <v>21</v>
      </c>
      <c r="X30" s="22">
        <f>SUM(F30,M30,P30,'02'!E30,'02'!M30,'02'!S30:U30)-'01'!E30</f>
        <v>0</v>
      </c>
      <c r="Y30" s="22">
        <f t="shared" si="4"/>
        <v>0</v>
      </c>
      <c r="Z30" s="22">
        <f t="shared" si="5"/>
        <v>0</v>
      </c>
      <c r="AA30" s="22">
        <f t="shared" si="0"/>
        <v>0</v>
      </c>
      <c r="AB30" s="22">
        <f>SUM('02'!F30:K30)-'02'!E30</f>
        <v>0</v>
      </c>
      <c r="AC30" s="23">
        <f>SUM(G30:K30,N30:O30,Q30:T30,'02'!F30:J30,'02'!N30:U30)-'01'!E30</f>
        <v>0</v>
      </c>
    </row>
    <row r="31" spans="1:29" ht="12.75" customHeight="1">
      <c r="A31" s="7"/>
      <c r="B31" s="29"/>
      <c r="C31" s="29"/>
      <c r="D31" s="30" t="s">
        <v>22</v>
      </c>
      <c r="E31" s="26">
        <f>SUM(G31:K31,N31:O31,Q31:T31,'02'!F31:K31,'02'!N31:U31)</f>
        <v>11</v>
      </c>
      <c r="F31" s="26">
        <f t="shared" si="1"/>
        <v>5</v>
      </c>
      <c r="G31" s="70">
        <v>2</v>
      </c>
      <c r="H31" s="70">
        <v>0</v>
      </c>
      <c r="I31" s="70">
        <v>0</v>
      </c>
      <c r="J31" s="70">
        <v>2</v>
      </c>
      <c r="K31" s="71">
        <v>1</v>
      </c>
      <c r="L31" s="31"/>
      <c r="M31" s="27">
        <f t="shared" si="2"/>
        <v>0</v>
      </c>
      <c r="N31" s="78">
        <v>0</v>
      </c>
      <c r="O31" s="78">
        <v>0</v>
      </c>
      <c r="P31" s="26">
        <f t="shared" si="3"/>
        <v>0</v>
      </c>
      <c r="Q31" s="79">
        <v>0</v>
      </c>
      <c r="R31" s="79">
        <v>0</v>
      </c>
      <c r="S31" s="79">
        <v>0</v>
      </c>
      <c r="T31" s="79">
        <v>0</v>
      </c>
      <c r="U31" s="32"/>
      <c r="V31" s="33"/>
      <c r="W31" s="34" t="s">
        <v>22</v>
      </c>
      <c r="X31" s="22">
        <f>SUM(F31,M31,P31,'02'!E31,'02'!M31,'02'!S31:U31)-'01'!E31</f>
        <v>0</v>
      </c>
      <c r="Y31" s="22">
        <f t="shared" si="4"/>
        <v>0</v>
      </c>
      <c r="Z31" s="22">
        <f t="shared" si="5"/>
        <v>0</v>
      </c>
      <c r="AA31" s="22">
        <f t="shared" si="0"/>
        <v>0</v>
      </c>
      <c r="AB31" s="22">
        <f>SUM('02'!F31:K31)-'02'!E31</f>
        <v>0</v>
      </c>
      <c r="AC31" s="23">
        <f>SUM(G31:K31,N31:O31,Q31:T31,'02'!F31:J31,'02'!N31:U31)-'01'!E31</f>
        <v>0</v>
      </c>
    </row>
    <row r="32" spans="1:29" ht="12.75" customHeight="1">
      <c r="A32" s="7"/>
      <c r="B32" s="29"/>
      <c r="C32" s="29"/>
      <c r="D32" s="30" t="s">
        <v>23</v>
      </c>
      <c r="E32" s="26">
        <f>SUM(G32:K32,N32:O32,Q32:T32,'02'!F32:K32,'02'!N32:U32)</f>
        <v>236</v>
      </c>
      <c r="F32" s="26">
        <f t="shared" si="1"/>
        <v>140</v>
      </c>
      <c r="G32" s="70">
        <v>119</v>
      </c>
      <c r="H32" s="70">
        <v>4</v>
      </c>
      <c r="I32" s="70">
        <v>14</v>
      </c>
      <c r="J32" s="70">
        <v>3</v>
      </c>
      <c r="K32" s="71">
        <v>0</v>
      </c>
      <c r="L32" s="31"/>
      <c r="M32" s="27">
        <f t="shared" si="2"/>
        <v>0</v>
      </c>
      <c r="N32" s="78">
        <v>0</v>
      </c>
      <c r="O32" s="78">
        <v>0</v>
      </c>
      <c r="P32" s="26">
        <f t="shared" si="3"/>
        <v>1</v>
      </c>
      <c r="Q32" s="79">
        <v>1</v>
      </c>
      <c r="R32" s="79">
        <v>0</v>
      </c>
      <c r="S32" s="79">
        <v>0</v>
      </c>
      <c r="T32" s="79">
        <v>0</v>
      </c>
      <c r="U32" s="32"/>
      <c r="V32" s="33"/>
      <c r="W32" s="34" t="s">
        <v>23</v>
      </c>
      <c r="X32" s="22">
        <f>SUM(F32,M32,P32,'02'!E32,'02'!M32,'02'!S32:U32)-'01'!E32</f>
        <v>0</v>
      </c>
      <c r="Y32" s="22">
        <f t="shared" si="4"/>
        <v>0</v>
      </c>
      <c r="Z32" s="22">
        <f t="shared" si="5"/>
        <v>0</v>
      </c>
      <c r="AA32" s="22">
        <f t="shared" si="0"/>
        <v>0</v>
      </c>
      <c r="AB32" s="22">
        <f>SUM('02'!F32:K32)-'02'!E32</f>
        <v>0</v>
      </c>
      <c r="AC32" s="23">
        <f>SUM(G32:K32,N32:O32,Q32:T32,'02'!F32:J32,'02'!N32:U32)-'01'!E32</f>
        <v>0</v>
      </c>
    </row>
    <row r="33" spans="1:29" ht="12.75" customHeight="1">
      <c r="A33" s="7"/>
      <c r="B33" s="29"/>
      <c r="C33" s="29"/>
      <c r="D33" s="30" t="s">
        <v>24</v>
      </c>
      <c r="E33" s="26">
        <f>SUM(G33:K33,N33:O33,Q33:T33,'02'!F33:K33,'02'!N33:U33)</f>
        <v>222</v>
      </c>
      <c r="F33" s="26">
        <f t="shared" si="1"/>
        <v>90</v>
      </c>
      <c r="G33" s="70">
        <v>68</v>
      </c>
      <c r="H33" s="70">
        <v>6</v>
      </c>
      <c r="I33" s="70">
        <v>9</v>
      </c>
      <c r="J33" s="70">
        <v>6</v>
      </c>
      <c r="K33" s="71">
        <v>1</v>
      </c>
      <c r="L33" s="31"/>
      <c r="M33" s="27">
        <f t="shared" si="2"/>
        <v>0</v>
      </c>
      <c r="N33" s="78">
        <v>0</v>
      </c>
      <c r="O33" s="78">
        <v>0</v>
      </c>
      <c r="P33" s="26">
        <f t="shared" si="3"/>
        <v>0</v>
      </c>
      <c r="Q33" s="79">
        <v>0</v>
      </c>
      <c r="R33" s="79">
        <v>0</v>
      </c>
      <c r="S33" s="79">
        <v>0</v>
      </c>
      <c r="T33" s="79">
        <v>0</v>
      </c>
      <c r="U33" s="32"/>
      <c r="V33" s="33"/>
      <c r="W33" s="34" t="s">
        <v>24</v>
      </c>
      <c r="X33" s="22">
        <f>SUM(F33,M33,P33,'02'!E33,'02'!M33,'02'!S33:U33)-'01'!E33</f>
        <v>0</v>
      </c>
      <c r="Y33" s="22">
        <f t="shared" si="4"/>
        <v>0</v>
      </c>
      <c r="Z33" s="22">
        <f t="shared" si="5"/>
        <v>0</v>
      </c>
      <c r="AA33" s="22">
        <f t="shared" si="0"/>
        <v>0</v>
      </c>
      <c r="AB33" s="22">
        <f>SUM('02'!F33:K33)-'02'!E33</f>
        <v>0</v>
      </c>
      <c r="AC33" s="23">
        <f>SUM(G33:K33,N33:O33,Q33:T33,'02'!F33:J33,'02'!N33:U33)-'01'!E33</f>
        <v>0</v>
      </c>
    </row>
    <row r="34" spans="1:29" ht="12.75" customHeight="1">
      <c r="A34" s="7"/>
      <c r="B34" s="29"/>
      <c r="C34" s="29"/>
      <c r="D34" s="30" t="s">
        <v>45</v>
      </c>
      <c r="E34" s="26">
        <f>SUM(G34:K34,N34:O34,Q34:T34,'02'!F34:K34,'02'!N34:U34)</f>
        <v>357</v>
      </c>
      <c r="F34" s="26">
        <f t="shared" si="1"/>
        <v>65</v>
      </c>
      <c r="G34" s="70">
        <v>46</v>
      </c>
      <c r="H34" s="70">
        <v>2</v>
      </c>
      <c r="I34" s="70">
        <v>11</v>
      </c>
      <c r="J34" s="70">
        <v>5</v>
      </c>
      <c r="K34" s="71">
        <v>1</v>
      </c>
      <c r="L34" s="31"/>
      <c r="M34" s="27">
        <f t="shared" si="2"/>
        <v>0</v>
      </c>
      <c r="N34" s="78">
        <v>0</v>
      </c>
      <c r="O34" s="78">
        <v>0</v>
      </c>
      <c r="P34" s="26">
        <f t="shared" si="3"/>
        <v>78</v>
      </c>
      <c r="Q34" s="79">
        <v>12</v>
      </c>
      <c r="R34" s="79">
        <v>54</v>
      </c>
      <c r="S34" s="79">
        <v>0</v>
      </c>
      <c r="T34" s="79">
        <v>12</v>
      </c>
      <c r="U34" s="32"/>
      <c r="V34" s="33"/>
      <c r="W34" s="34" t="s">
        <v>45</v>
      </c>
      <c r="X34" s="22">
        <f>SUM(F34,M34,P34,'02'!E34,'02'!M34,'02'!S34:U34)-'01'!E34</f>
        <v>0</v>
      </c>
      <c r="Y34" s="22">
        <f t="shared" si="4"/>
        <v>0</v>
      </c>
      <c r="Z34" s="22">
        <f t="shared" si="5"/>
        <v>0</v>
      </c>
      <c r="AA34" s="22">
        <f t="shared" si="0"/>
        <v>0</v>
      </c>
      <c r="AB34" s="22">
        <f>SUM('02'!F34:K34)-'02'!E34</f>
        <v>0</v>
      </c>
      <c r="AC34" s="23">
        <f>SUM(G34:K34,N34:O34,Q34:T34,'02'!F34:J34,'02'!N34:U34)-'01'!E34</f>
        <v>0</v>
      </c>
    </row>
    <row r="35" spans="1:29" ht="12.75" customHeight="1">
      <c r="A35" s="7"/>
      <c r="B35" s="29"/>
      <c r="C35" s="29"/>
      <c r="D35" s="30" t="s">
        <v>46</v>
      </c>
      <c r="E35" s="26">
        <f>SUM(G35:K35,N35:O35,Q35:T35,'02'!F35:K35,'02'!N35:U35)</f>
        <v>10</v>
      </c>
      <c r="F35" s="26">
        <f t="shared" si="1"/>
        <v>7</v>
      </c>
      <c r="G35" s="70">
        <v>7</v>
      </c>
      <c r="H35" s="70">
        <v>0</v>
      </c>
      <c r="I35" s="70">
        <v>0</v>
      </c>
      <c r="J35" s="70">
        <v>0</v>
      </c>
      <c r="K35" s="71">
        <v>0</v>
      </c>
      <c r="L35" s="31"/>
      <c r="M35" s="27">
        <f t="shared" si="2"/>
        <v>0</v>
      </c>
      <c r="N35" s="78">
        <v>0</v>
      </c>
      <c r="O35" s="78">
        <v>0</v>
      </c>
      <c r="P35" s="26">
        <f t="shared" si="3"/>
        <v>1</v>
      </c>
      <c r="Q35" s="79">
        <v>1</v>
      </c>
      <c r="R35" s="79">
        <v>0</v>
      </c>
      <c r="S35" s="79">
        <v>0</v>
      </c>
      <c r="T35" s="79">
        <v>0</v>
      </c>
      <c r="U35" s="32"/>
      <c r="V35" s="33"/>
      <c r="W35" s="34" t="s">
        <v>46</v>
      </c>
      <c r="X35" s="22">
        <f>SUM(F35,M35,P35,'02'!E35,'02'!M35,'02'!S35:U35)-'01'!E35</f>
        <v>0</v>
      </c>
      <c r="Y35" s="22">
        <f t="shared" si="4"/>
        <v>0</v>
      </c>
      <c r="Z35" s="22">
        <f t="shared" si="5"/>
        <v>0</v>
      </c>
      <c r="AA35" s="22">
        <f t="shared" si="0"/>
        <v>0</v>
      </c>
      <c r="AB35" s="22">
        <f>SUM('02'!F35:K35)-'02'!E35</f>
        <v>0</v>
      </c>
      <c r="AC35" s="23">
        <f>SUM(G35:K35,N35:O35,Q35:T35,'02'!F35:J35,'02'!N35:U35)-'01'!E35</f>
        <v>0</v>
      </c>
    </row>
    <row r="36" spans="1:29" ht="12.75" customHeight="1">
      <c r="A36" s="7"/>
      <c r="B36" s="29"/>
      <c r="C36" s="29"/>
      <c r="D36" s="30" t="s">
        <v>26</v>
      </c>
      <c r="E36" s="26">
        <f>SUM(G36:K36,N36:O36,Q36:T36,'02'!F36:K36,'02'!N36:U36)</f>
        <v>4</v>
      </c>
      <c r="F36" s="26">
        <f t="shared" si="1"/>
        <v>3</v>
      </c>
      <c r="G36" s="70">
        <v>1</v>
      </c>
      <c r="H36" s="70">
        <v>0</v>
      </c>
      <c r="I36" s="70">
        <v>2</v>
      </c>
      <c r="J36" s="70">
        <v>0</v>
      </c>
      <c r="K36" s="71">
        <v>0</v>
      </c>
      <c r="L36" s="31"/>
      <c r="M36" s="27">
        <f t="shared" si="2"/>
        <v>0</v>
      </c>
      <c r="N36" s="78">
        <v>0</v>
      </c>
      <c r="O36" s="78">
        <v>0</v>
      </c>
      <c r="P36" s="26">
        <f t="shared" si="3"/>
        <v>0</v>
      </c>
      <c r="Q36" s="79">
        <v>0</v>
      </c>
      <c r="R36" s="79">
        <v>0</v>
      </c>
      <c r="S36" s="79">
        <v>0</v>
      </c>
      <c r="T36" s="79">
        <v>0</v>
      </c>
      <c r="U36" s="32"/>
      <c r="V36" s="33"/>
      <c r="W36" s="34" t="s">
        <v>26</v>
      </c>
      <c r="X36" s="22">
        <f>SUM(F36,M36,P36,'02'!E36,'02'!M36,'02'!S36:U36)-'01'!E36</f>
        <v>0</v>
      </c>
      <c r="Y36" s="22">
        <f t="shared" si="4"/>
        <v>0</v>
      </c>
      <c r="Z36" s="22">
        <f t="shared" si="5"/>
        <v>0</v>
      </c>
      <c r="AA36" s="22">
        <f t="shared" si="0"/>
        <v>0</v>
      </c>
      <c r="AB36" s="22">
        <f>SUM('02'!F36:K36)-'02'!E36</f>
        <v>0</v>
      </c>
      <c r="AC36" s="23">
        <f>SUM(G36:K36,N36:O36,Q36:T36,'02'!F36:J36,'02'!N36:U36)-'01'!E36</f>
        <v>0</v>
      </c>
    </row>
    <row r="37" spans="1:29" ht="12.75" customHeight="1">
      <c r="A37" s="7"/>
      <c r="B37" s="29"/>
      <c r="C37" s="29"/>
      <c r="D37" s="30" t="s">
        <v>27</v>
      </c>
      <c r="E37" s="26">
        <f>SUM(G37:K37,N37:O37,Q37:T37,'02'!F37:K37,'02'!N37:U37)</f>
        <v>0</v>
      </c>
      <c r="F37" s="26">
        <f t="shared" si="1"/>
        <v>0</v>
      </c>
      <c r="G37" s="70">
        <v>0</v>
      </c>
      <c r="H37" s="70">
        <v>0</v>
      </c>
      <c r="I37" s="70">
        <v>0</v>
      </c>
      <c r="J37" s="70">
        <v>0</v>
      </c>
      <c r="K37" s="71">
        <v>0</v>
      </c>
      <c r="L37" s="31"/>
      <c r="M37" s="27">
        <f t="shared" si="2"/>
        <v>0</v>
      </c>
      <c r="N37" s="78">
        <v>0</v>
      </c>
      <c r="O37" s="78">
        <v>0</v>
      </c>
      <c r="P37" s="26">
        <f t="shared" si="3"/>
        <v>0</v>
      </c>
      <c r="Q37" s="79">
        <v>0</v>
      </c>
      <c r="R37" s="79">
        <v>0</v>
      </c>
      <c r="S37" s="79">
        <v>0</v>
      </c>
      <c r="T37" s="79">
        <v>0</v>
      </c>
      <c r="U37" s="32"/>
      <c r="V37" s="33"/>
      <c r="W37" s="34" t="s">
        <v>27</v>
      </c>
      <c r="X37" s="22">
        <f>SUM(F37,M37,P37,'02'!E37,'02'!M37,'02'!S37:U37)-'01'!E37</f>
        <v>0</v>
      </c>
      <c r="Y37" s="22">
        <f t="shared" si="4"/>
        <v>0</v>
      </c>
      <c r="Z37" s="22">
        <f t="shared" si="5"/>
        <v>0</v>
      </c>
      <c r="AA37" s="22">
        <f t="shared" si="0"/>
        <v>0</v>
      </c>
      <c r="AB37" s="22">
        <f>SUM('02'!F37:K37)-'02'!E37</f>
        <v>0</v>
      </c>
      <c r="AC37" s="23">
        <f>SUM(G37:K37,N37:O37,Q37:T37,'02'!F37:J37,'02'!N37:U37)-'01'!E37</f>
        <v>0</v>
      </c>
    </row>
    <row r="38" spans="1:29" ht="12.75" customHeight="1">
      <c r="A38" s="7"/>
      <c r="B38" s="29"/>
      <c r="C38" s="29"/>
      <c r="D38" s="30" t="s">
        <v>47</v>
      </c>
      <c r="E38" s="26">
        <f>SUM(G38:K38,N38:O38,Q38:T38,'02'!F38:K38,'02'!N38:U38)</f>
        <v>27</v>
      </c>
      <c r="F38" s="26">
        <f t="shared" si="1"/>
        <v>11</v>
      </c>
      <c r="G38" s="70">
        <v>8</v>
      </c>
      <c r="H38" s="70">
        <v>1</v>
      </c>
      <c r="I38" s="70">
        <v>1</v>
      </c>
      <c r="J38" s="70">
        <v>1</v>
      </c>
      <c r="K38" s="71">
        <v>0</v>
      </c>
      <c r="L38" s="31"/>
      <c r="M38" s="27">
        <f t="shared" si="2"/>
        <v>0</v>
      </c>
      <c r="N38" s="78">
        <v>0</v>
      </c>
      <c r="O38" s="78">
        <v>0</v>
      </c>
      <c r="P38" s="26">
        <f t="shared" si="3"/>
        <v>0</v>
      </c>
      <c r="Q38" s="79">
        <v>0</v>
      </c>
      <c r="R38" s="79">
        <v>0</v>
      </c>
      <c r="S38" s="79">
        <v>0</v>
      </c>
      <c r="T38" s="79">
        <v>0</v>
      </c>
      <c r="U38" s="32"/>
      <c r="V38" s="33"/>
      <c r="W38" s="34" t="s">
        <v>47</v>
      </c>
      <c r="X38" s="22">
        <f>SUM(F38,M38,P38,'02'!E38,'02'!M38,'02'!S38:U38)-'01'!E38</f>
        <v>0</v>
      </c>
      <c r="Y38" s="22">
        <f t="shared" si="4"/>
        <v>0</v>
      </c>
      <c r="Z38" s="22">
        <f t="shared" si="5"/>
        <v>0</v>
      </c>
      <c r="AA38" s="22">
        <f t="shared" si="0"/>
        <v>0</v>
      </c>
      <c r="AB38" s="22">
        <f>SUM('02'!F38:K38)-'02'!E38</f>
        <v>0</v>
      </c>
      <c r="AC38" s="23">
        <f>SUM(G38:K38,N38:O38,Q38:T38,'02'!F38:J38,'02'!N38:U38)-'01'!E38</f>
        <v>0</v>
      </c>
    </row>
    <row r="39" spans="1:29" ht="12.75" customHeight="1">
      <c r="A39" s="7"/>
      <c r="B39" s="29"/>
      <c r="C39" s="29"/>
      <c r="D39" s="30" t="s">
        <v>28</v>
      </c>
      <c r="E39" s="26">
        <f>SUM(G39:K39,N39:O39,Q39:T39,'02'!F39:K39,'02'!N39:U39)</f>
        <v>43</v>
      </c>
      <c r="F39" s="26">
        <f t="shared" si="1"/>
        <v>23</v>
      </c>
      <c r="G39" s="70">
        <v>19</v>
      </c>
      <c r="H39" s="70">
        <v>1</v>
      </c>
      <c r="I39" s="70">
        <v>3</v>
      </c>
      <c r="J39" s="70">
        <v>0</v>
      </c>
      <c r="K39" s="71">
        <v>0</v>
      </c>
      <c r="L39" s="31"/>
      <c r="M39" s="27">
        <f t="shared" si="2"/>
        <v>0</v>
      </c>
      <c r="N39" s="78">
        <v>0</v>
      </c>
      <c r="O39" s="78">
        <v>0</v>
      </c>
      <c r="P39" s="26">
        <f t="shared" si="3"/>
        <v>0</v>
      </c>
      <c r="Q39" s="79">
        <v>0</v>
      </c>
      <c r="R39" s="79">
        <v>0</v>
      </c>
      <c r="S39" s="79">
        <v>0</v>
      </c>
      <c r="T39" s="79">
        <v>0</v>
      </c>
      <c r="U39" s="32"/>
      <c r="V39" s="33"/>
      <c r="W39" s="34" t="s">
        <v>28</v>
      </c>
      <c r="X39" s="22">
        <f>SUM(F39,M39,P39,'02'!E39,'02'!M39,'02'!S39:U39)-'01'!E39</f>
        <v>0</v>
      </c>
      <c r="Y39" s="22">
        <f t="shared" si="4"/>
        <v>0</v>
      </c>
      <c r="Z39" s="22">
        <f t="shared" si="5"/>
        <v>0</v>
      </c>
      <c r="AA39" s="22">
        <f t="shared" si="0"/>
        <v>0</v>
      </c>
      <c r="AB39" s="22">
        <f>SUM('02'!F39:K39)-'02'!E39</f>
        <v>0</v>
      </c>
      <c r="AC39" s="23">
        <f>SUM(G39:K39,N39:O39,Q39:T39,'02'!F39:J39,'02'!N39:U39)-'01'!E39</f>
        <v>0</v>
      </c>
    </row>
    <row r="40" spans="1:29" ht="12.75" customHeight="1">
      <c r="A40" s="7"/>
      <c r="B40" s="29"/>
      <c r="C40" s="29"/>
      <c r="D40" s="30" t="s">
        <v>48</v>
      </c>
      <c r="E40" s="26">
        <f>SUM(G40:K40,N40:O40,Q40:T40,'02'!F40:K40,'02'!N40:U40)</f>
        <v>32</v>
      </c>
      <c r="F40" s="26">
        <f t="shared" si="1"/>
        <v>16</v>
      </c>
      <c r="G40" s="70">
        <v>14</v>
      </c>
      <c r="H40" s="70">
        <v>2</v>
      </c>
      <c r="I40" s="70">
        <v>0</v>
      </c>
      <c r="J40" s="70">
        <v>0</v>
      </c>
      <c r="K40" s="71">
        <v>0</v>
      </c>
      <c r="L40" s="31"/>
      <c r="M40" s="27">
        <f t="shared" si="2"/>
        <v>0</v>
      </c>
      <c r="N40" s="78">
        <v>0</v>
      </c>
      <c r="O40" s="78">
        <v>0</v>
      </c>
      <c r="P40" s="26">
        <f t="shared" si="3"/>
        <v>1</v>
      </c>
      <c r="Q40" s="79">
        <v>1</v>
      </c>
      <c r="R40" s="79">
        <v>0</v>
      </c>
      <c r="S40" s="79">
        <v>0</v>
      </c>
      <c r="T40" s="79">
        <v>0</v>
      </c>
      <c r="U40" s="32"/>
      <c r="V40" s="33"/>
      <c r="W40" s="34" t="s">
        <v>48</v>
      </c>
      <c r="X40" s="22">
        <f>SUM(F40,M40,P40,'02'!E40,'02'!M40,'02'!S40:U40)-'01'!E40</f>
        <v>0</v>
      </c>
      <c r="Y40" s="22">
        <f t="shared" si="4"/>
        <v>0</v>
      </c>
      <c r="Z40" s="22">
        <f t="shared" si="5"/>
        <v>0</v>
      </c>
      <c r="AA40" s="22">
        <f t="shared" si="0"/>
        <v>0</v>
      </c>
      <c r="AB40" s="22">
        <f>SUM('02'!F40:K40)-'02'!E40</f>
        <v>0</v>
      </c>
      <c r="AC40" s="23">
        <f>SUM(G40:K40,N40:O40,Q40:T40,'02'!F40:J40,'02'!N40:U40)-'01'!E40</f>
        <v>0</v>
      </c>
    </row>
    <row r="41" spans="1:29" ht="12.75" customHeight="1">
      <c r="A41" s="7"/>
      <c r="B41" s="29"/>
      <c r="C41" s="29"/>
      <c r="D41" s="30" t="s">
        <v>29</v>
      </c>
      <c r="E41" s="26">
        <f>SUM(G41:K41,N41:O41,Q41:T41,'02'!F41:K41,'02'!N41:U41)</f>
        <v>509</v>
      </c>
      <c r="F41" s="26">
        <f t="shared" si="1"/>
        <v>166</v>
      </c>
      <c r="G41" s="70">
        <v>104</v>
      </c>
      <c r="H41" s="70">
        <v>5</v>
      </c>
      <c r="I41" s="70">
        <v>45</v>
      </c>
      <c r="J41" s="70">
        <v>12</v>
      </c>
      <c r="K41" s="71">
        <v>0</v>
      </c>
      <c r="L41" s="31"/>
      <c r="M41" s="27">
        <f t="shared" si="2"/>
        <v>3</v>
      </c>
      <c r="N41" s="78">
        <v>2</v>
      </c>
      <c r="O41" s="78">
        <v>1</v>
      </c>
      <c r="P41" s="26">
        <f t="shared" si="3"/>
        <v>8</v>
      </c>
      <c r="Q41" s="79">
        <v>7</v>
      </c>
      <c r="R41" s="79">
        <v>0</v>
      </c>
      <c r="S41" s="79">
        <v>0</v>
      </c>
      <c r="T41" s="79">
        <v>1</v>
      </c>
      <c r="U41" s="32"/>
      <c r="V41" s="33"/>
      <c r="W41" s="34" t="s">
        <v>29</v>
      </c>
      <c r="X41" s="22">
        <f>SUM(F41,M41,P41,'02'!E41,'02'!M41,'02'!S41:U41)-'01'!E41</f>
        <v>0</v>
      </c>
      <c r="Y41" s="22">
        <f t="shared" si="4"/>
        <v>0</v>
      </c>
      <c r="Z41" s="22">
        <f t="shared" si="5"/>
        <v>0</v>
      </c>
      <c r="AA41" s="22">
        <f t="shared" si="0"/>
        <v>0</v>
      </c>
      <c r="AB41" s="22">
        <f>SUM('02'!F41:K41)-'02'!E41</f>
        <v>0</v>
      </c>
      <c r="AC41" s="23">
        <f>SUM(G41:K41,N41:O41,Q41:T41,'02'!F41:J41,'02'!N41:U41)-'01'!E41</f>
        <v>0</v>
      </c>
    </row>
    <row r="42" spans="1:29" ht="12.75" customHeight="1">
      <c r="A42" s="7"/>
      <c r="B42" s="29"/>
      <c r="C42" s="29"/>
      <c r="D42" s="30" t="s">
        <v>30</v>
      </c>
      <c r="E42" s="26">
        <f>SUM(G42:K42,N42:O42,Q42:T42,'02'!F42:K42,'02'!N42:U42)</f>
        <v>553</v>
      </c>
      <c r="F42" s="26">
        <f t="shared" si="1"/>
        <v>279</v>
      </c>
      <c r="G42" s="70">
        <v>229</v>
      </c>
      <c r="H42" s="70">
        <v>2</v>
      </c>
      <c r="I42" s="70">
        <v>34</v>
      </c>
      <c r="J42" s="70">
        <v>11</v>
      </c>
      <c r="K42" s="71">
        <v>3</v>
      </c>
      <c r="L42" s="31"/>
      <c r="M42" s="27">
        <f t="shared" si="2"/>
        <v>27</v>
      </c>
      <c r="N42" s="78">
        <v>14</v>
      </c>
      <c r="O42" s="78">
        <v>13</v>
      </c>
      <c r="P42" s="26">
        <f t="shared" si="3"/>
        <v>1</v>
      </c>
      <c r="Q42" s="79">
        <v>0</v>
      </c>
      <c r="R42" s="79">
        <v>0</v>
      </c>
      <c r="S42" s="79">
        <v>0</v>
      </c>
      <c r="T42" s="79">
        <v>1</v>
      </c>
      <c r="U42" s="32"/>
      <c r="V42" s="33"/>
      <c r="W42" s="34" t="s">
        <v>30</v>
      </c>
      <c r="X42" s="22">
        <f>SUM(F42,M42,P42,'02'!E42,'02'!M42,'02'!S42:U42)-'01'!E42</f>
        <v>0</v>
      </c>
      <c r="Y42" s="22">
        <f t="shared" si="4"/>
        <v>0</v>
      </c>
      <c r="Z42" s="22">
        <f t="shared" si="5"/>
        <v>0</v>
      </c>
      <c r="AA42" s="22">
        <f t="shared" si="0"/>
        <v>0</v>
      </c>
      <c r="AB42" s="22">
        <f>SUM('02'!F42:K42)-'02'!E42</f>
        <v>0</v>
      </c>
      <c r="AC42" s="23">
        <f>SUM(G42:K42,N42:O42,Q42:T42,'02'!F42:J42,'02'!N42:U42)-'01'!E42</f>
        <v>0</v>
      </c>
    </row>
    <row r="43" spans="1:29" ht="12.75" customHeight="1">
      <c r="A43" s="7"/>
      <c r="B43" s="29"/>
      <c r="C43" s="29"/>
      <c r="D43" s="30" t="s">
        <v>32</v>
      </c>
      <c r="E43" s="26">
        <f>SUM(G43:K43,N43:O43,Q43:T43,'02'!F43:K43,'02'!N43:U43)</f>
        <v>6237</v>
      </c>
      <c r="F43" s="26">
        <f t="shared" si="1"/>
        <v>4969</v>
      </c>
      <c r="G43" s="70">
        <v>4074</v>
      </c>
      <c r="H43" s="70">
        <v>163</v>
      </c>
      <c r="I43" s="70">
        <v>589</v>
      </c>
      <c r="J43" s="70">
        <v>113</v>
      </c>
      <c r="K43" s="71">
        <v>30</v>
      </c>
      <c r="L43" s="31"/>
      <c r="M43" s="27">
        <f t="shared" si="2"/>
        <v>23</v>
      </c>
      <c r="N43" s="78">
        <v>9</v>
      </c>
      <c r="O43" s="78">
        <v>14</v>
      </c>
      <c r="P43" s="26">
        <f t="shared" si="3"/>
        <v>8</v>
      </c>
      <c r="Q43" s="79">
        <v>4</v>
      </c>
      <c r="R43" s="79">
        <v>2</v>
      </c>
      <c r="S43" s="79">
        <v>1</v>
      </c>
      <c r="T43" s="79">
        <v>1</v>
      </c>
      <c r="U43" s="32"/>
      <c r="V43" s="33"/>
      <c r="W43" s="34" t="s">
        <v>32</v>
      </c>
      <c r="X43" s="22">
        <f>SUM(F43,M43,P43,'02'!E43,'02'!M43,'02'!S43:U43)-'01'!E43</f>
        <v>0</v>
      </c>
      <c r="Y43" s="22">
        <f t="shared" si="4"/>
        <v>0</v>
      </c>
      <c r="Z43" s="22">
        <f t="shared" si="5"/>
        <v>0</v>
      </c>
      <c r="AA43" s="22">
        <f t="shared" si="0"/>
        <v>0</v>
      </c>
      <c r="AB43" s="22">
        <f>SUM('02'!F43:K43)-'02'!E43</f>
        <v>0</v>
      </c>
      <c r="AC43" s="23">
        <f>SUM(G43:K43,N43:O43,Q43:T43,'02'!F43:J43,'02'!N43:U43)-'01'!E43</f>
        <v>0</v>
      </c>
    </row>
    <row r="44" spans="1:29" ht="12.75" customHeight="1">
      <c r="A44" s="7"/>
      <c r="B44" s="29"/>
      <c r="C44" s="29"/>
      <c r="D44" s="30" t="s">
        <v>49</v>
      </c>
      <c r="E44" s="26">
        <f>SUM(G44:K44,N44:O44,Q44:T44,'02'!F44:K44,'02'!N44:U44)</f>
        <v>123</v>
      </c>
      <c r="F44" s="26">
        <f t="shared" si="1"/>
        <v>64</v>
      </c>
      <c r="G44" s="70">
        <v>57</v>
      </c>
      <c r="H44" s="70">
        <v>0</v>
      </c>
      <c r="I44" s="70">
        <v>6</v>
      </c>
      <c r="J44" s="70">
        <v>1</v>
      </c>
      <c r="K44" s="71">
        <v>0</v>
      </c>
      <c r="L44" s="31"/>
      <c r="M44" s="27">
        <f t="shared" si="2"/>
        <v>6</v>
      </c>
      <c r="N44" s="78">
        <v>3</v>
      </c>
      <c r="O44" s="78">
        <v>3</v>
      </c>
      <c r="P44" s="26">
        <f t="shared" si="3"/>
        <v>0</v>
      </c>
      <c r="Q44" s="79">
        <v>0</v>
      </c>
      <c r="R44" s="79">
        <v>0</v>
      </c>
      <c r="S44" s="79">
        <v>0</v>
      </c>
      <c r="T44" s="79">
        <v>0</v>
      </c>
      <c r="U44" s="32"/>
      <c r="V44" s="33"/>
      <c r="W44" s="34" t="s">
        <v>49</v>
      </c>
      <c r="X44" s="22">
        <f>SUM(F44,M44,P44,'02'!E44,'02'!M44,'02'!S44:U44)-'01'!E44</f>
        <v>0</v>
      </c>
      <c r="Y44" s="22">
        <f t="shared" si="4"/>
        <v>0</v>
      </c>
      <c r="Z44" s="22">
        <f t="shared" si="5"/>
        <v>0</v>
      </c>
      <c r="AA44" s="22">
        <f t="shared" si="0"/>
        <v>0</v>
      </c>
      <c r="AB44" s="22">
        <f>SUM('02'!F44:K44)-'02'!E44</f>
        <v>0</v>
      </c>
      <c r="AC44" s="23">
        <f>SUM(G44:K44,N44:O44,Q44:T44,'02'!F44:J44,'02'!N44:U44)-'01'!E44</f>
        <v>0</v>
      </c>
    </row>
    <row r="45" spans="1:29" ht="12.75" customHeight="1">
      <c r="A45" s="7"/>
      <c r="B45" s="29"/>
      <c r="C45" s="29"/>
      <c r="D45" s="30" t="s">
        <v>25</v>
      </c>
      <c r="E45" s="26">
        <f>SUM(G45:K45,N45:O45,Q45:T45,'02'!F45:K45,'02'!N45:U45)</f>
        <v>1575</v>
      </c>
      <c r="F45" s="26">
        <f t="shared" si="1"/>
        <v>890</v>
      </c>
      <c r="G45" s="70">
        <v>662</v>
      </c>
      <c r="H45" s="70">
        <v>31</v>
      </c>
      <c r="I45" s="70">
        <v>172</v>
      </c>
      <c r="J45" s="70">
        <v>20</v>
      </c>
      <c r="K45" s="71">
        <v>5</v>
      </c>
      <c r="L45" s="31"/>
      <c r="M45" s="27">
        <f t="shared" si="2"/>
        <v>0</v>
      </c>
      <c r="N45" s="78">
        <v>0</v>
      </c>
      <c r="O45" s="78">
        <v>0</v>
      </c>
      <c r="P45" s="26">
        <f t="shared" si="3"/>
        <v>3</v>
      </c>
      <c r="Q45" s="79">
        <v>2</v>
      </c>
      <c r="R45" s="79">
        <v>0</v>
      </c>
      <c r="S45" s="79">
        <v>1</v>
      </c>
      <c r="T45" s="79">
        <v>0</v>
      </c>
      <c r="U45" s="32"/>
      <c r="V45" s="33"/>
      <c r="W45" s="34" t="s">
        <v>25</v>
      </c>
      <c r="X45" s="22">
        <f>SUM(F45,M45,P45,'02'!E45,'02'!M45,'02'!S45:U45)-'01'!E45</f>
        <v>0</v>
      </c>
      <c r="Y45" s="22">
        <f t="shared" si="4"/>
        <v>0</v>
      </c>
      <c r="Z45" s="22">
        <f t="shared" si="5"/>
        <v>0</v>
      </c>
      <c r="AA45" s="22">
        <f t="shared" si="0"/>
        <v>0</v>
      </c>
      <c r="AB45" s="22">
        <f>SUM('02'!F45:K45)-'02'!E45</f>
        <v>0</v>
      </c>
      <c r="AC45" s="23">
        <f>SUM(G45:K45,N45:O45,Q45:T45,'02'!F45:J45,'02'!N45:U45)-'01'!E45</f>
        <v>0</v>
      </c>
    </row>
    <row r="46" spans="1:29" ht="12.75" customHeight="1">
      <c r="A46" s="7"/>
      <c r="B46" s="29"/>
      <c r="C46" s="29"/>
      <c r="D46" s="30" t="s">
        <v>50</v>
      </c>
      <c r="E46" s="26">
        <f>SUM(G46:K46,N46:O46,Q46:T46,'02'!F46:K46,'02'!N46:U46)</f>
        <v>625</v>
      </c>
      <c r="F46" s="26">
        <f t="shared" si="1"/>
        <v>416</v>
      </c>
      <c r="G46" s="70">
        <v>288</v>
      </c>
      <c r="H46" s="70">
        <v>17</v>
      </c>
      <c r="I46" s="70">
        <v>98</v>
      </c>
      <c r="J46" s="70">
        <v>10</v>
      </c>
      <c r="K46" s="71">
        <v>3</v>
      </c>
      <c r="L46" s="31"/>
      <c r="M46" s="27">
        <f t="shared" si="2"/>
        <v>1</v>
      </c>
      <c r="N46" s="78">
        <v>0</v>
      </c>
      <c r="O46" s="78">
        <v>1</v>
      </c>
      <c r="P46" s="26">
        <f t="shared" si="3"/>
        <v>3</v>
      </c>
      <c r="Q46" s="79">
        <v>2</v>
      </c>
      <c r="R46" s="79">
        <v>0</v>
      </c>
      <c r="S46" s="79">
        <v>1</v>
      </c>
      <c r="T46" s="79">
        <v>0</v>
      </c>
      <c r="U46" s="32"/>
      <c r="V46" s="33"/>
      <c r="W46" s="34" t="s">
        <v>50</v>
      </c>
      <c r="X46" s="22">
        <f>SUM(F46,M46,P46,'02'!E46,'02'!M46,'02'!S46:U46)-'01'!E46</f>
        <v>0</v>
      </c>
      <c r="Y46" s="22">
        <f t="shared" si="4"/>
        <v>0</v>
      </c>
      <c r="Z46" s="22">
        <f t="shared" si="5"/>
        <v>0</v>
      </c>
      <c r="AA46" s="22">
        <f t="shared" si="0"/>
        <v>0</v>
      </c>
      <c r="AB46" s="22">
        <f>SUM('02'!F46:K46)-'02'!E46</f>
        <v>0</v>
      </c>
      <c r="AC46" s="23">
        <f>SUM(G46:K46,N46:O46,Q46:T46,'02'!F46:J46,'02'!N46:U46)-'01'!E46</f>
        <v>0</v>
      </c>
    </row>
    <row r="47" spans="1:29" ht="12.75" customHeight="1">
      <c r="A47" s="7"/>
      <c r="B47" s="29"/>
      <c r="C47" s="29"/>
      <c r="D47" s="30" t="s">
        <v>51</v>
      </c>
      <c r="E47" s="26">
        <f>SUM(G47:K47,N47:O47,Q47:T47,'02'!F47:K47,'02'!N47:U47)</f>
        <v>139</v>
      </c>
      <c r="F47" s="26">
        <f t="shared" si="1"/>
        <v>87</v>
      </c>
      <c r="G47" s="70">
        <v>68</v>
      </c>
      <c r="H47" s="70">
        <v>2</v>
      </c>
      <c r="I47" s="70">
        <v>10</v>
      </c>
      <c r="J47" s="70">
        <v>7</v>
      </c>
      <c r="K47" s="71">
        <v>0</v>
      </c>
      <c r="L47" s="31"/>
      <c r="M47" s="27">
        <f t="shared" si="2"/>
        <v>0</v>
      </c>
      <c r="N47" s="78">
        <v>0</v>
      </c>
      <c r="O47" s="78">
        <v>0</v>
      </c>
      <c r="P47" s="26">
        <f t="shared" si="3"/>
        <v>0</v>
      </c>
      <c r="Q47" s="79">
        <v>0</v>
      </c>
      <c r="R47" s="79">
        <v>0</v>
      </c>
      <c r="S47" s="79">
        <v>0</v>
      </c>
      <c r="T47" s="79">
        <v>0</v>
      </c>
      <c r="U47" s="32"/>
      <c r="V47" s="33"/>
      <c r="W47" s="34" t="s">
        <v>51</v>
      </c>
      <c r="X47" s="22">
        <f>SUM(F47,M47,P47,'02'!E47,'02'!M47,'02'!S47:U47)-'01'!E47</f>
        <v>0</v>
      </c>
      <c r="Y47" s="22">
        <f t="shared" si="4"/>
        <v>0</v>
      </c>
      <c r="Z47" s="22">
        <f t="shared" si="5"/>
        <v>0</v>
      </c>
      <c r="AA47" s="22">
        <f t="shared" si="0"/>
        <v>0</v>
      </c>
      <c r="AB47" s="22">
        <f>SUM('02'!F47:K47)-'02'!E47</f>
        <v>0</v>
      </c>
      <c r="AC47" s="23">
        <f>SUM(G47:K47,N47:O47,Q47:T47,'02'!F47:J47,'02'!N47:U47)-'01'!E47</f>
        <v>0</v>
      </c>
    </row>
    <row r="48" spans="1:29" ht="12.75" customHeight="1">
      <c r="A48" s="7"/>
      <c r="B48" s="29"/>
      <c r="C48" s="29"/>
      <c r="D48" s="30" t="s">
        <v>52</v>
      </c>
      <c r="E48" s="26">
        <f>SUM(G48:K48,N48:O48,Q48:T48,'02'!F48:K48,'02'!N48:U48)</f>
        <v>414</v>
      </c>
      <c r="F48" s="26">
        <f t="shared" si="1"/>
        <v>302</v>
      </c>
      <c r="G48" s="70">
        <v>174</v>
      </c>
      <c r="H48" s="70">
        <v>5</v>
      </c>
      <c r="I48" s="70">
        <v>109</v>
      </c>
      <c r="J48" s="70">
        <v>13</v>
      </c>
      <c r="K48" s="71">
        <v>1</v>
      </c>
      <c r="L48" s="31"/>
      <c r="M48" s="27">
        <f t="shared" si="2"/>
        <v>0</v>
      </c>
      <c r="N48" s="78">
        <v>0</v>
      </c>
      <c r="O48" s="78">
        <v>0</v>
      </c>
      <c r="P48" s="26">
        <f t="shared" si="3"/>
        <v>0</v>
      </c>
      <c r="Q48" s="79">
        <v>0</v>
      </c>
      <c r="R48" s="79">
        <v>0</v>
      </c>
      <c r="S48" s="79">
        <v>0</v>
      </c>
      <c r="T48" s="79">
        <v>0</v>
      </c>
      <c r="U48" s="32"/>
      <c r="V48" s="33"/>
      <c r="W48" s="34" t="s">
        <v>52</v>
      </c>
      <c r="X48" s="22">
        <f>SUM(F48,M48,P48,'02'!E48,'02'!M48,'02'!S48:U48)-'01'!E48</f>
        <v>0</v>
      </c>
      <c r="Y48" s="22">
        <f t="shared" si="4"/>
        <v>0</v>
      </c>
      <c r="Z48" s="22">
        <f t="shared" si="5"/>
        <v>0</v>
      </c>
      <c r="AA48" s="22">
        <f t="shared" si="0"/>
        <v>0</v>
      </c>
      <c r="AB48" s="22">
        <f>SUM('02'!F48:K48)-'02'!E48</f>
        <v>0</v>
      </c>
      <c r="AC48" s="23">
        <f>SUM(G48:K48,N48:O48,Q48:T48,'02'!F48:J48,'02'!N48:U48)-'01'!E48</f>
        <v>0</v>
      </c>
    </row>
    <row r="49" spans="1:29" ht="12.75" customHeight="1">
      <c r="A49" s="7"/>
      <c r="B49" s="29"/>
      <c r="C49" s="29"/>
      <c r="D49" s="30" t="s">
        <v>53</v>
      </c>
      <c r="E49" s="26">
        <f>SUM(G49:K49,N49:O49,Q49:T49,'02'!F49:K49,'02'!N49:U49)</f>
        <v>681</v>
      </c>
      <c r="F49" s="26">
        <f t="shared" si="1"/>
        <v>440</v>
      </c>
      <c r="G49" s="70">
        <v>293</v>
      </c>
      <c r="H49" s="70">
        <v>23</v>
      </c>
      <c r="I49" s="70">
        <v>113</v>
      </c>
      <c r="J49" s="70">
        <v>9</v>
      </c>
      <c r="K49" s="71">
        <v>2</v>
      </c>
      <c r="L49" s="31"/>
      <c r="M49" s="27">
        <f t="shared" si="2"/>
        <v>0</v>
      </c>
      <c r="N49" s="78">
        <v>0</v>
      </c>
      <c r="O49" s="78">
        <v>0</v>
      </c>
      <c r="P49" s="26">
        <f t="shared" si="3"/>
        <v>0</v>
      </c>
      <c r="Q49" s="79">
        <v>0</v>
      </c>
      <c r="R49" s="79">
        <v>0</v>
      </c>
      <c r="S49" s="79">
        <v>0</v>
      </c>
      <c r="T49" s="79">
        <v>0</v>
      </c>
      <c r="U49" s="32"/>
      <c r="V49" s="33"/>
      <c r="W49" s="34" t="s">
        <v>53</v>
      </c>
      <c r="X49" s="22">
        <f>SUM(F49,M49,P49,'02'!E49,'02'!M49,'02'!S49:U49)-'01'!E49</f>
        <v>0</v>
      </c>
      <c r="Y49" s="22">
        <f t="shared" si="4"/>
        <v>0</v>
      </c>
      <c r="Z49" s="22">
        <f t="shared" si="5"/>
        <v>0</v>
      </c>
      <c r="AA49" s="22">
        <f t="shared" si="0"/>
        <v>0</v>
      </c>
      <c r="AB49" s="22">
        <f>SUM('02'!F49:K49)-'02'!E49</f>
        <v>0</v>
      </c>
      <c r="AC49" s="23">
        <f>SUM(G49:K49,N49:O49,Q49:T49,'02'!F49:J49,'02'!N49:U49)-'01'!E49</f>
        <v>0</v>
      </c>
    </row>
    <row r="50" spans="1:29" ht="12.75" customHeight="1">
      <c r="A50" s="7"/>
      <c r="B50" s="29"/>
      <c r="C50" s="29"/>
      <c r="D50" s="30" t="s">
        <v>54</v>
      </c>
      <c r="E50" s="26">
        <f>SUM(G50:K50,N50:O50,Q50:T50,'02'!F50:K50,'02'!N50:U50)</f>
        <v>180</v>
      </c>
      <c r="F50" s="26">
        <f t="shared" si="1"/>
        <v>90</v>
      </c>
      <c r="G50" s="70">
        <v>51</v>
      </c>
      <c r="H50" s="70">
        <v>3</v>
      </c>
      <c r="I50" s="70">
        <v>31</v>
      </c>
      <c r="J50" s="70">
        <v>2</v>
      </c>
      <c r="K50" s="71">
        <v>3</v>
      </c>
      <c r="L50" s="31"/>
      <c r="M50" s="27">
        <f t="shared" si="2"/>
        <v>0</v>
      </c>
      <c r="N50" s="78">
        <v>0</v>
      </c>
      <c r="O50" s="78">
        <v>0</v>
      </c>
      <c r="P50" s="26">
        <f t="shared" si="3"/>
        <v>0</v>
      </c>
      <c r="Q50" s="79">
        <v>0</v>
      </c>
      <c r="R50" s="79">
        <v>0</v>
      </c>
      <c r="S50" s="79">
        <v>0</v>
      </c>
      <c r="T50" s="79">
        <v>0</v>
      </c>
      <c r="U50" s="32"/>
      <c r="V50" s="33"/>
      <c r="W50" s="34" t="s">
        <v>54</v>
      </c>
      <c r="X50" s="22">
        <f>SUM(F50,M50,P50,'02'!E50,'02'!M50,'02'!S50:U50)-'01'!E50</f>
        <v>0</v>
      </c>
      <c r="Y50" s="22">
        <f t="shared" si="4"/>
        <v>0</v>
      </c>
      <c r="Z50" s="22">
        <f t="shared" si="5"/>
        <v>0</v>
      </c>
      <c r="AA50" s="22">
        <f t="shared" si="0"/>
        <v>0</v>
      </c>
      <c r="AB50" s="22">
        <f>SUM('02'!F50:K50)-'02'!E50</f>
        <v>0</v>
      </c>
      <c r="AC50" s="23">
        <f>SUM(G50:K50,N50:O50,Q50:T50,'02'!F50:J50,'02'!N50:U50)-'01'!E50</f>
        <v>0</v>
      </c>
    </row>
    <row r="51" spans="1:29" ht="12.75" customHeight="1">
      <c r="A51" s="7"/>
      <c r="B51" s="29"/>
      <c r="C51" s="29"/>
      <c r="D51" s="30" t="s">
        <v>31</v>
      </c>
      <c r="E51" s="26">
        <f>SUM(G51:K51,N51:O51,Q51:T51,'02'!F51:K51,'02'!N51:U51)</f>
        <v>66154</v>
      </c>
      <c r="F51" s="26">
        <f t="shared" si="1"/>
        <v>61909</v>
      </c>
      <c r="G51" s="70">
        <v>51996</v>
      </c>
      <c r="H51" s="70">
        <v>1243</v>
      </c>
      <c r="I51" s="70">
        <v>7394</v>
      </c>
      <c r="J51" s="70">
        <v>980</v>
      </c>
      <c r="K51" s="71">
        <v>296</v>
      </c>
      <c r="L51" s="31"/>
      <c r="M51" s="27">
        <f t="shared" si="2"/>
        <v>27</v>
      </c>
      <c r="N51" s="78">
        <v>2</v>
      </c>
      <c r="O51" s="78">
        <v>25</v>
      </c>
      <c r="P51" s="26">
        <f t="shared" si="3"/>
        <v>44</v>
      </c>
      <c r="Q51" s="79">
        <v>17</v>
      </c>
      <c r="R51" s="79">
        <v>19</v>
      </c>
      <c r="S51" s="79">
        <v>5</v>
      </c>
      <c r="T51" s="79">
        <v>3</v>
      </c>
      <c r="U51" s="32"/>
      <c r="V51" s="33"/>
      <c r="W51" s="34" t="s">
        <v>31</v>
      </c>
      <c r="X51" s="22">
        <f>SUM(F51,M51,P51,'02'!E51,'02'!M51,'02'!S51:U51)-'01'!E51</f>
        <v>0</v>
      </c>
      <c r="Y51" s="22">
        <f t="shared" si="4"/>
        <v>0</v>
      </c>
      <c r="Z51" s="22">
        <f t="shared" si="5"/>
        <v>0</v>
      </c>
      <c r="AA51" s="22">
        <f t="shared" si="0"/>
        <v>0</v>
      </c>
      <c r="AB51" s="22">
        <f>SUM('02'!F51:K51)-'02'!E51</f>
        <v>0</v>
      </c>
      <c r="AC51" s="23">
        <f>SUM(G51:K51,N51:O51,Q51:T51,'02'!F51:J51,'02'!N51:U51)-'01'!E51</f>
        <v>0</v>
      </c>
    </row>
    <row r="52" spans="1:29" ht="12.75" customHeight="1">
      <c r="A52" s="7"/>
      <c r="B52" s="29"/>
      <c r="C52" s="29"/>
      <c r="D52" s="30" t="s">
        <v>55</v>
      </c>
      <c r="E52" s="26">
        <f>SUM(G52:K52,N52:O52,Q52:T52,'02'!F52:K52,'02'!N52:U52)</f>
        <v>2017</v>
      </c>
      <c r="F52" s="26">
        <f t="shared" si="1"/>
        <v>1100</v>
      </c>
      <c r="G52" s="70">
        <v>911</v>
      </c>
      <c r="H52" s="70">
        <v>46</v>
      </c>
      <c r="I52" s="70">
        <v>103</v>
      </c>
      <c r="J52" s="70">
        <v>31</v>
      </c>
      <c r="K52" s="71">
        <v>9</v>
      </c>
      <c r="L52" s="31"/>
      <c r="M52" s="27">
        <f t="shared" si="2"/>
        <v>0</v>
      </c>
      <c r="N52" s="78">
        <v>0</v>
      </c>
      <c r="O52" s="78">
        <v>0</v>
      </c>
      <c r="P52" s="26">
        <f t="shared" si="3"/>
        <v>12</v>
      </c>
      <c r="Q52" s="79">
        <v>5</v>
      </c>
      <c r="R52" s="79">
        <v>6</v>
      </c>
      <c r="S52" s="79">
        <v>0</v>
      </c>
      <c r="T52" s="79">
        <v>1</v>
      </c>
      <c r="U52" s="32"/>
      <c r="V52" s="33"/>
      <c r="W52" s="34" t="s">
        <v>55</v>
      </c>
      <c r="X52" s="22">
        <f>SUM(F52,M52,P52,'02'!E52,'02'!M52,'02'!S52:U52)-'01'!E52</f>
        <v>0</v>
      </c>
      <c r="Y52" s="22">
        <f t="shared" si="4"/>
        <v>0</v>
      </c>
      <c r="Z52" s="22">
        <f t="shared" si="5"/>
        <v>0</v>
      </c>
      <c r="AA52" s="22">
        <f t="shared" si="0"/>
        <v>0</v>
      </c>
      <c r="AB52" s="22">
        <f>SUM('02'!F52:K52)-'02'!E52</f>
        <v>0</v>
      </c>
      <c r="AC52" s="23">
        <f>SUM(G52:K52,N52:O52,Q52:T52,'02'!F52:J52,'02'!N52:U52)-'01'!E52</f>
        <v>0</v>
      </c>
    </row>
    <row r="53" spans="1:29" ht="12.75" customHeight="1">
      <c r="A53" s="7"/>
      <c r="B53" s="29"/>
      <c r="C53" s="29"/>
      <c r="D53" s="30" t="s">
        <v>56</v>
      </c>
      <c r="E53" s="26">
        <f>SUM(G53:K53,N53:O53,Q53:T53,'02'!F53:K53,'02'!N53:U53)</f>
        <v>174</v>
      </c>
      <c r="F53" s="26">
        <f t="shared" si="1"/>
        <v>69</v>
      </c>
      <c r="G53" s="70">
        <v>57</v>
      </c>
      <c r="H53" s="70">
        <v>3</v>
      </c>
      <c r="I53" s="70">
        <v>6</v>
      </c>
      <c r="J53" s="70">
        <v>3</v>
      </c>
      <c r="K53" s="71">
        <v>0</v>
      </c>
      <c r="L53" s="31"/>
      <c r="M53" s="27">
        <f t="shared" si="2"/>
        <v>0</v>
      </c>
      <c r="N53" s="78">
        <v>0</v>
      </c>
      <c r="O53" s="78">
        <v>0</v>
      </c>
      <c r="P53" s="26">
        <f t="shared" si="3"/>
        <v>2</v>
      </c>
      <c r="Q53" s="79">
        <v>2</v>
      </c>
      <c r="R53" s="79">
        <v>0</v>
      </c>
      <c r="S53" s="79">
        <v>0</v>
      </c>
      <c r="T53" s="79">
        <v>0</v>
      </c>
      <c r="U53" s="32"/>
      <c r="V53" s="33"/>
      <c r="W53" s="34" t="s">
        <v>56</v>
      </c>
      <c r="X53" s="22">
        <f>SUM(F53,M53,P53,'02'!E53,'02'!M53,'02'!S53:U53)-'01'!E53</f>
        <v>0</v>
      </c>
      <c r="Y53" s="22">
        <f t="shared" si="4"/>
        <v>0</v>
      </c>
      <c r="Z53" s="22">
        <f t="shared" si="5"/>
        <v>0</v>
      </c>
      <c r="AA53" s="22">
        <f t="shared" si="0"/>
        <v>0</v>
      </c>
      <c r="AB53" s="22">
        <f>SUM('02'!F53:K53)-'02'!E53</f>
        <v>0</v>
      </c>
      <c r="AC53" s="23">
        <f>SUM(G53:K53,N53:O53,Q53:T53,'02'!F53:J53,'02'!N53:U53)-'01'!E53</f>
        <v>0</v>
      </c>
    </row>
    <row r="54" spans="1:29" ht="12.75" customHeight="1">
      <c r="A54" s="7"/>
      <c r="B54" s="29"/>
      <c r="C54" s="29"/>
      <c r="D54" s="30" t="s">
        <v>88</v>
      </c>
      <c r="E54" s="26">
        <f>SUM(G54:K54,N54:O54,Q54:T54,'02'!F54:K54,'02'!N54:U54)</f>
        <v>523</v>
      </c>
      <c r="F54" s="26">
        <f t="shared" si="1"/>
        <v>432</v>
      </c>
      <c r="G54" s="70">
        <v>243</v>
      </c>
      <c r="H54" s="70">
        <v>60</v>
      </c>
      <c r="I54" s="70">
        <v>116</v>
      </c>
      <c r="J54" s="70">
        <v>9</v>
      </c>
      <c r="K54" s="71">
        <v>4</v>
      </c>
      <c r="L54" s="31"/>
      <c r="M54" s="27">
        <f t="shared" si="2"/>
        <v>0</v>
      </c>
      <c r="N54" s="78">
        <v>0</v>
      </c>
      <c r="O54" s="78">
        <v>0</v>
      </c>
      <c r="P54" s="26">
        <f t="shared" si="3"/>
        <v>0</v>
      </c>
      <c r="Q54" s="79">
        <v>0</v>
      </c>
      <c r="R54" s="79">
        <v>0</v>
      </c>
      <c r="S54" s="79">
        <v>0</v>
      </c>
      <c r="T54" s="79">
        <v>0</v>
      </c>
      <c r="U54" s="32"/>
      <c r="V54" s="33"/>
      <c r="W54" s="34" t="s">
        <v>88</v>
      </c>
      <c r="X54" s="22">
        <f>SUM(F54,M54,P54,'02'!E54,'02'!M54,'02'!S54:U54)-'01'!E54</f>
        <v>0</v>
      </c>
      <c r="Y54" s="22">
        <f t="shared" si="4"/>
        <v>0</v>
      </c>
      <c r="Z54" s="22">
        <f t="shared" si="5"/>
        <v>0</v>
      </c>
      <c r="AA54" s="22">
        <f t="shared" si="0"/>
        <v>0</v>
      </c>
      <c r="AB54" s="22">
        <f>SUM('02'!F54:K54)-'02'!E54</f>
        <v>0</v>
      </c>
      <c r="AC54" s="23">
        <f>SUM(G54:K54,N54:O54,Q54:T54,'02'!F54:J54,'02'!N54:U54)-'01'!E54</f>
        <v>0</v>
      </c>
    </row>
    <row r="55" spans="1:29" ht="12.75" customHeight="1" thickBot="1">
      <c r="A55" s="7"/>
      <c r="B55" s="38"/>
      <c r="C55" s="38"/>
      <c r="D55" s="39" t="s">
        <v>33</v>
      </c>
      <c r="E55" s="40">
        <f>SUM(G55:K55,N55:O55,Q55:T55,'02'!F55:K55,'02'!N55:U55)</f>
        <v>10735</v>
      </c>
      <c r="F55" s="40">
        <f t="shared" si="1"/>
        <v>8855</v>
      </c>
      <c r="G55" s="72">
        <v>5906</v>
      </c>
      <c r="H55" s="72">
        <v>541</v>
      </c>
      <c r="I55" s="72">
        <v>2177</v>
      </c>
      <c r="J55" s="72">
        <v>184</v>
      </c>
      <c r="K55" s="73">
        <v>47</v>
      </c>
      <c r="L55" s="31"/>
      <c r="M55" s="41">
        <f t="shared" si="2"/>
        <v>1</v>
      </c>
      <c r="N55" s="80">
        <v>0</v>
      </c>
      <c r="O55" s="80">
        <v>1</v>
      </c>
      <c r="P55" s="40">
        <f t="shared" si="3"/>
        <v>20</v>
      </c>
      <c r="Q55" s="81">
        <v>18</v>
      </c>
      <c r="R55" s="81">
        <v>2</v>
      </c>
      <c r="S55" s="81">
        <v>0</v>
      </c>
      <c r="T55" s="81">
        <v>0</v>
      </c>
      <c r="U55" s="42"/>
      <c r="V55" s="38"/>
      <c r="W55" s="43" t="s">
        <v>33</v>
      </c>
      <c r="X55" s="22">
        <f>SUM(F55,M55,P55,'02'!E55,'02'!M55,'02'!S55:U55)-'01'!E55</f>
        <v>0</v>
      </c>
      <c r="Y55" s="22">
        <f t="shared" si="4"/>
        <v>0</v>
      </c>
      <c r="Z55" s="22">
        <f t="shared" si="5"/>
        <v>0</v>
      </c>
      <c r="AA55" s="22">
        <f>SUM(Q55:T55)-P55</f>
        <v>0</v>
      </c>
      <c r="AB55" s="22">
        <f>SUM('02'!F55:K55)-'02'!E55</f>
        <v>0</v>
      </c>
      <c r="AC55" s="23">
        <f>SUM(G55:K55,N55:O55,Q55:T55,'02'!F55:J55,'02'!N55:U55)-'01'!E55</f>
        <v>0</v>
      </c>
    </row>
    <row r="56" spans="1:4" ht="12">
      <c r="A56" s="2"/>
      <c r="B56" s="2"/>
      <c r="C56" s="2"/>
      <c r="D56" s="2"/>
    </row>
    <row r="57" spans="1:20" ht="12">
      <c r="A57" s="2"/>
      <c r="B57" s="2"/>
      <c r="C57" s="2"/>
      <c r="D57" s="2" t="s">
        <v>72</v>
      </c>
      <c r="E57" s="44">
        <f>SUM(E7,E24,E28)-E6</f>
        <v>0</v>
      </c>
      <c r="F57" s="44">
        <f aca="true" t="shared" si="6" ref="F57:K57">SUM(F7,F24,F28)-F6</f>
        <v>0</v>
      </c>
      <c r="G57" s="44">
        <f t="shared" si="6"/>
        <v>0</v>
      </c>
      <c r="H57" s="44">
        <f t="shared" si="6"/>
        <v>0</v>
      </c>
      <c r="I57" s="44">
        <f t="shared" si="6"/>
        <v>0</v>
      </c>
      <c r="J57" s="44">
        <f t="shared" si="6"/>
        <v>0</v>
      </c>
      <c r="K57" s="44">
        <f t="shared" si="6"/>
        <v>0</v>
      </c>
      <c r="M57" s="44">
        <f aca="true" t="shared" si="7" ref="M57:T57">SUM(M7,M24,M28)-M6</f>
        <v>0</v>
      </c>
      <c r="N57" s="44">
        <f t="shared" si="7"/>
        <v>0</v>
      </c>
      <c r="O57" s="44">
        <f t="shared" si="7"/>
        <v>0</v>
      </c>
      <c r="P57" s="44">
        <f t="shared" si="7"/>
        <v>0</v>
      </c>
      <c r="Q57" s="44">
        <f t="shared" si="7"/>
        <v>0</v>
      </c>
      <c r="R57" s="44">
        <f t="shared" si="7"/>
        <v>0</v>
      </c>
      <c r="S57" s="44">
        <f t="shared" si="7"/>
        <v>0</v>
      </c>
      <c r="T57" s="44">
        <f t="shared" si="7"/>
        <v>0</v>
      </c>
    </row>
    <row r="58" spans="1:20" ht="12">
      <c r="A58" s="2"/>
      <c r="B58" s="2"/>
      <c r="C58" s="2"/>
      <c r="D58" s="2" t="s">
        <v>73</v>
      </c>
      <c r="E58" s="44">
        <f>SUM(E8:E23)-E7</f>
        <v>0</v>
      </c>
      <c r="F58" s="44">
        <f aca="true" t="shared" si="8" ref="F58:K58">SUM(F8:F23)-F7</f>
        <v>0</v>
      </c>
      <c r="G58" s="44">
        <f t="shared" si="8"/>
        <v>0</v>
      </c>
      <c r="H58" s="44">
        <f t="shared" si="8"/>
        <v>0</v>
      </c>
      <c r="I58" s="44">
        <f t="shared" si="8"/>
        <v>0</v>
      </c>
      <c r="J58" s="44">
        <f t="shared" si="8"/>
        <v>0</v>
      </c>
      <c r="K58" s="44">
        <f t="shared" si="8"/>
        <v>0</v>
      </c>
      <c r="M58" s="44">
        <f aca="true" t="shared" si="9" ref="M58:T58">SUM(M8:M23)-M7</f>
        <v>0</v>
      </c>
      <c r="N58" s="44">
        <f t="shared" si="9"/>
        <v>0</v>
      </c>
      <c r="O58" s="44">
        <f t="shared" si="9"/>
        <v>0</v>
      </c>
      <c r="P58" s="44">
        <f t="shared" si="9"/>
        <v>0</v>
      </c>
      <c r="Q58" s="44">
        <f t="shared" si="9"/>
        <v>0</v>
      </c>
      <c r="R58" s="44">
        <f t="shared" si="9"/>
        <v>0</v>
      </c>
      <c r="S58" s="44">
        <f t="shared" si="9"/>
        <v>0</v>
      </c>
      <c r="T58" s="44">
        <f t="shared" si="9"/>
        <v>0</v>
      </c>
    </row>
    <row r="59" spans="1:20" ht="12">
      <c r="A59" s="2"/>
      <c r="B59" s="2"/>
      <c r="C59" s="2"/>
      <c r="D59" s="2" t="s">
        <v>74</v>
      </c>
      <c r="E59" s="44">
        <f>SUM(E25:E27)-E24</f>
        <v>0</v>
      </c>
      <c r="F59" s="44">
        <f aca="true" t="shared" si="10" ref="F59:K59">SUM(F25:F27)-F24</f>
        <v>0</v>
      </c>
      <c r="G59" s="44">
        <f t="shared" si="10"/>
        <v>0</v>
      </c>
      <c r="H59" s="44">
        <f t="shared" si="10"/>
        <v>0</v>
      </c>
      <c r="I59" s="44">
        <f t="shared" si="10"/>
        <v>0</v>
      </c>
      <c r="J59" s="44">
        <f t="shared" si="10"/>
        <v>0</v>
      </c>
      <c r="K59" s="44">
        <f t="shared" si="10"/>
        <v>0</v>
      </c>
      <c r="M59" s="44">
        <f aca="true" t="shared" si="11" ref="M59:T59">SUM(M25:M27)-M24</f>
        <v>0</v>
      </c>
      <c r="N59" s="44">
        <f t="shared" si="11"/>
        <v>0</v>
      </c>
      <c r="O59" s="44">
        <f t="shared" si="11"/>
        <v>0</v>
      </c>
      <c r="P59" s="44">
        <f t="shared" si="11"/>
        <v>0</v>
      </c>
      <c r="Q59" s="44">
        <f t="shared" si="11"/>
        <v>0</v>
      </c>
      <c r="R59" s="44">
        <f t="shared" si="11"/>
        <v>0</v>
      </c>
      <c r="S59" s="44">
        <f t="shared" si="11"/>
        <v>0</v>
      </c>
      <c r="T59" s="44">
        <f t="shared" si="11"/>
        <v>0</v>
      </c>
    </row>
    <row r="60" spans="2:20" ht="12">
      <c r="B60" s="2"/>
      <c r="C60" s="2"/>
      <c r="D60" s="45" t="s">
        <v>75</v>
      </c>
      <c r="E60" s="44">
        <f>SUM(E29:E55)-E28</f>
        <v>0</v>
      </c>
      <c r="F60" s="44">
        <f aca="true" t="shared" si="12" ref="F60:K60">SUM(F29:F55)-F28</f>
        <v>0</v>
      </c>
      <c r="G60" s="44">
        <f t="shared" si="12"/>
        <v>0</v>
      </c>
      <c r="H60" s="44">
        <f t="shared" si="12"/>
        <v>0</v>
      </c>
      <c r="I60" s="44">
        <f t="shared" si="12"/>
        <v>0</v>
      </c>
      <c r="J60" s="44">
        <f t="shared" si="12"/>
        <v>0</v>
      </c>
      <c r="K60" s="44">
        <f t="shared" si="12"/>
        <v>0</v>
      </c>
      <c r="M60" s="44">
        <f aca="true" t="shared" si="13" ref="M60:T60">SUM(M29:M55)-M28</f>
        <v>0</v>
      </c>
      <c r="N60" s="44">
        <f t="shared" si="13"/>
        <v>0</v>
      </c>
      <c r="O60" s="44">
        <f t="shared" si="13"/>
        <v>0</v>
      </c>
      <c r="P60" s="44">
        <f t="shared" si="13"/>
        <v>0</v>
      </c>
      <c r="Q60" s="44">
        <f t="shared" si="13"/>
        <v>0</v>
      </c>
      <c r="R60" s="44">
        <f t="shared" si="13"/>
        <v>0</v>
      </c>
      <c r="S60" s="44">
        <f t="shared" si="13"/>
        <v>0</v>
      </c>
      <c r="T60" s="44">
        <f t="shared" si="13"/>
        <v>0</v>
      </c>
    </row>
    <row r="61" spans="2:4" ht="12">
      <c r="B61" s="2"/>
      <c r="C61" s="2"/>
      <c r="D61" s="2"/>
    </row>
    <row r="62" ht="12">
      <c r="D62" s="46"/>
    </row>
    <row r="63" ht="12">
      <c r="D63" s="46"/>
    </row>
    <row r="64" ht="12">
      <c r="D64" s="46"/>
    </row>
    <row r="65" ht="12">
      <c r="D65" s="46"/>
    </row>
    <row r="66" spans="4:20" ht="12"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</row>
    <row r="67" spans="4:20" ht="12"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</row>
    <row r="68" spans="4:20" ht="12">
      <c r="D68" s="46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</row>
    <row r="69" spans="4:20" ht="12">
      <c r="D69" s="46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</row>
  </sheetData>
  <sheetProtection/>
  <mergeCells count="16">
    <mergeCell ref="E2:J2"/>
    <mergeCell ref="N2:T2"/>
    <mergeCell ref="M4:O4"/>
    <mergeCell ref="B6:D6"/>
    <mergeCell ref="B4:D5"/>
    <mergeCell ref="E4:E5"/>
    <mergeCell ref="F4:K4"/>
    <mergeCell ref="C28:D28"/>
    <mergeCell ref="V24:W24"/>
    <mergeCell ref="V28:W28"/>
    <mergeCell ref="P4:T4"/>
    <mergeCell ref="C7:D7"/>
    <mergeCell ref="C24:D24"/>
    <mergeCell ref="U4:W5"/>
    <mergeCell ref="U6:W6"/>
    <mergeCell ref="V7:W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X69"/>
  <sheetViews>
    <sheetView view="pageBreakPreview" zoomScaleSheetLayoutView="100" zoomScalePageLayoutView="0" workbookViewId="0" topLeftCell="A1">
      <selection activeCell="K12" sqref="K12"/>
    </sheetView>
  </sheetViews>
  <sheetFormatPr defaultColWidth="9.125" defaultRowHeight="12.75"/>
  <cols>
    <col min="1" max="3" width="2.625" style="1" customWidth="1"/>
    <col min="4" max="4" width="16.50390625" style="1" customWidth="1"/>
    <col min="5" max="11" width="10.875" style="2" customWidth="1"/>
    <col min="12" max="12" width="2.375" style="2" customWidth="1"/>
    <col min="13" max="21" width="8.625" style="2" customWidth="1"/>
    <col min="22" max="23" width="2.625" style="2" customWidth="1"/>
    <col min="24" max="24" width="15.625" style="2" customWidth="1"/>
    <col min="25" max="16384" width="9.125" style="2" customWidth="1"/>
  </cols>
  <sheetData>
    <row r="1" spans="2:13" ht="12">
      <c r="B1" s="64" t="s">
        <v>92</v>
      </c>
      <c r="M1" s="65" t="s">
        <v>93</v>
      </c>
    </row>
    <row r="2" spans="5:21" s="3" customFormat="1" ht="14.25">
      <c r="E2" s="106" t="s">
        <v>81</v>
      </c>
      <c r="F2" s="106"/>
      <c r="G2" s="106"/>
      <c r="H2" s="106"/>
      <c r="I2" s="106"/>
      <c r="J2" s="106"/>
      <c r="L2" s="4"/>
      <c r="M2" s="106" t="s">
        <v>70</v>
      </c>
      <c r="N2" s="106"/>
      <c r="O2" s="106"/>
      <c r="P2" s="106"/>
      <c r="Q2" s="106"/>
      <c r="R2" s="106"/>
      <c r="S2" s="106"/>
      <c r="T2" s="106"/>
      <c r="U2" s="106"/>
    </row>
    <row r="3" spans="5:22" ht="12" thickBot="1"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4" ht="12.75" customHeight="1">
      <c r="A4" s="7"/>
      <c r="B4" s="109" t="s">
        <v>64</v>
      </c>
      <c r="C4" s="109"/>
      <c r="D4" s="110"/>
      <c r="E4" s="123" t="s">
        <v>85</v>
      </c>
      <c r="F4" s="124"/>
      <c r="G4" s="124"/>
      <c r="H4" s="124"/>
      <c r="I4" s="124"/>
      <c r="J4" s="124"/>
      <c r="K4" s="58"/>
      <c r="L4" s="8"/>
      <c r="M4" s="118" t="s">
        <v>87</v>
      </c>
      <c r="N4" s="118"/>
      <c r="O4" s="118"/>
      <c r="P4" s="118"/>
      <c r="Q4" s="118"/>
      <c r="R4" s="119"/>
      <c r="S4" s="116" t="s">
        <v>86</v>
      </c>
      <c r="T4" s="120" t="s">
        <v>71</v>
      </c>
      <c r="U4" s="121" t="s">
        <v>63</v>
      </c>
      <c r="V4" s="100" t="s">
        <v>65</v>
      </c>
      <c r="W4" s="101"/>
      <c r="X4" s="101"/>
    </row>
    <row r="5" spans="1:24" ht="39" customHeight="1">
      <c r="A5" s="7"/>
      <c r="B5" s="111"/>
      <c r="C5" s="111"/>
      <c r="D5" s="112"/>
      <c r="E5" s="48" t="s">
        <v>1</v>
      </c>
      <c r="F5" s="49" t="s">
        <v>58</v>
      </c>
      <c r="G5" s="49" t="s">
        <v>59</v>
      </c>
      <c r="H5" s="49" t="s">
        <v>60</v>
      </c>
      <c r="I5" s="49" t="s">
        <v>62</v>
      </c>
      <c r="J5" s="63" t="s">
        <v>63</v>
      </c>
      <c r="K5" s="59"/>
      <c r="L5" s="12"/>
      <c r="M5" s="50" t="s">
        <v>1</v>
      </c>
      <c r="N5" s="50" t="s">
        <v>66</v>
      </c>
      <c r="O5" s="50" t="s">
        <v>67</v>
      </c>
      <c r="P5" s="50" t="s">
        <v>68</v>
      </c>
      <c r="Q5" s="50" t="s">
        <v>69</v>
      </c>
      <c r="R5" s="50" t="s">
        <v>63</v>
      </c>
      <c r="S5" s="117"/>
      <c r="T5" s="117"/>
      <c r="U5" s="122"/>
      <c r="V5" s="102"/>
      <c r="W5" s="103"/>
      <c r="X5" s="103"/>
    </row>
    <row r="6" spans="1:24" s="24" customFormat="1" ht="12.75" customHeight="1">
      <c r="A6" s="7"/>
      <c r="B6" s="94" t="s">
        <v>2</v>
      </c>
      <c r="C6" s="94"/>
      <c r="D6" s="95"/>
      <c r="E6" s="19">
        <f>SUM(F6:K6)</f>
        <v>15200</v>
      </c>
      <c r="F6" s="82">
        <v>550</v>
      </c>
      <c r="G6" s="82">
        <v>13538</v>
      </c>
      <c r="H6" s="82">
        <v>139</v>
      </c>
      <c r="I6" s="82">
        <v>255</v>
      </c>
      <c r="J6" s="83">
        <v>718</v>
      </c>
      <c r="K6" s="60"/>
      <c r="L6" s="20"/>
      <c r="M6" s="51">
        <f>SUM(N6:R6)</f>
        <v>2099</v>
      </c>
      <c r="N6" s="90">
        <v>143</v>
      </c>
      <c r="O6" s="90">
        <v>1894</v>
      </c>
      <c r="P6" s="90">
        <v>2</v>
      </c>
      <c r="Q6" s="90">
        <v>12</v>
      </c>
      <c r="R6" s="90">
        <v>48</v>
      </c>
      <c r="S6" s="90">
        <v>8</v>
      </c>
      <c r="T6" s="90">
        <v>56</v>
      </c>
      <c r="U6" s="90">
        <v>156</v>
      </c>
      <c r="V6" s="104" t="s">
        <v>2</v>
      </c>
      <c r="W6" s="105"/>
      <c r="X6" s="105"/>
    </row>
    <row r="7" spans="1:24" s="24" customFormat="1" ht="12.75" customHeight="1">
      <c r="A7" s="7"/>
      <c r="B7" s="25"/>
      <c r="C7" s="94" t="s">
        <v>3</v>
      </c>
      <c r="D7" s="95"/>
      <c r="E7" s="26">
        <f aca="true" t="shared" si="0" ref="E7:E55">SUM(F7:K7)</f>
        <v>4986</v>
      </c>
      <c r="F7" s="84">
        <v>184</v>
      </c>
      <c r="G7" s="84">
        <v>4521</v>
      </c>
      <c r="H7" s="84">
        <v>16</v>
      </c>
      <c r="I7" s="84">
        <v>103</v>
      </c>
      <c r="J7" s="85">
        <v>162</v>
      </c>
      <c r="K7" s="60"/>
      <c r="L7" s="20"/>
      <c r="M7" s="52">
        <f aca="true" t="shared" si="1" ref="M7:M55">SUM(N7:R7)</f>
        <v>156</v>
      </c>
      <c r="N7" s="91">
        <v>18</v>
      </c>
      <c r="O7" s="91">
        <v>130</v>
      </c>
      <c r="P7" s="91">
        <v>1</v>
      </c>
      <c r="Q7" s="91">
        <v>2</v>
      </c>
      <c r="R7" s="91">
        <v>5</v>
      </c>
      <c r="S7" s="91">
        <v>0</v>
      </c>
      <c r="T7" s="91">
        <v>2</v>
      </c>
      <c r="U7" s="91">
        <v>6</v>
      </c>
      <c r="V7" s="28"/>
      <c r="W7" s="96" t="s">
        <v>3</v>
      </c>
      <c r="X7" s="96"/>
    </row>
    <row r="8" spans="1:24" ht="12.75" customHeight="1">
      <c r="A8" s="7"/>
      <c r="B8" s="29"/>
      <c r="C8" s="29"/>
      <c r="D8" s="30" t="s">
        <v>41</v>
      </c>
      <c r="E8" s="26">
        <f t="shared" si="0"/>
        <v>1463</v>
      </c>
      <c r="F8" s="86">
        <v>65</v>
      </c>
      <c r="G8" s="86">
        <v>1316</v>
      </c>
      <c r="H8" s="86">
        <v>5</v>
      </c>
      <c r="I8" s="86">
        <v>32</v>
      </c>
      <c r="J8" s="87">
        <v>45</v>
      </c>
      <c r="K8" s="61"/>
      <c r="L8" s="53"/>
      <c r="M8" s="54">
        <f t="shared" si="1"/>
        <v>33</v>
      </c>
      <c r="N8" s="92">
        <v>9</v>
      </c>
      <c r="O8" s="92">
        <v>21</v>
      </c>
      <c r="P8" s="92">
        <v>0</v>
      </c>
      <c r="Q8" s="92">
        <v>2</v>
      </c>
      <c r="R8" s="92">
        <v>1</v>
      </c>
      <c r="S8" s="92">
        <v>0</v>
      </c>
      <c r="T8" s="92">
        <v>0</v>
      </c>
      <c r="U8" s="92">
        <v>0</v>
      </c>
      <c r="V8" s="32"/>
      <c r="W8" s="33"/>
      <c r="X8" s="34" t="s">
        <v>41</v>
      </c>
    </row>
    <row r="9" spans="1:24" ht="12.75" customHeight="1">
      <c r="A9" s="7"/>
      <c r="B9" s="29"/>
      <c r="C9" s="29"/>
      <c r="D9" s="30" t="s">
        <v>42</v>
      </c>
      <c r="E9" s="26">
        <f t="shared" si="0"/>
        <v>356</v>
      </c>
      <c r="F9" s="86">
        <v>16</v>
      </c>
      <c r="G9" s="86">
        <v>313</v>
      </c>
      <c r="H9" s="86">
        <v>1</v>
      </c>
      <c r="I9" s="86">
        <v>12</v>
      </c>
      <c r="J9" s="87">
        <v>14</v>
      </c>
      <c r="K9" s="61"/>
      <c r="L9" s="53"/>
      <c r="M9" s="54">
        <f t="shared" si="1"/>
        <v>9</v>
      </c>
      <c r="N9" s="92">
        <v>1</v>
      </c>
      <c r="O9" s="92">
        <v>7</v>
      </c>
      <c r="P9" s="92">
        <v>0</v>
      </c>
      <c r="Q9" s="92">
        <v>0</v>
      </c>
      <c r="R9" s="92">
        <v>1</v>
      </c>
      <c r="S9" s="92">
        <v>0</v>
      </c>
      <c r="T9" s="92">
        <v>0</v>
      </c>
      <c r="U9" s="92">
        <v>2</v>
      </c>
      <c r="V9" s="32"/>
      <c r="W9" s="33"/>
      <c r="X9" s="34" t="s">
        <v>42</v>
      </c>
    </row>
    <row r="10" spans="1:24" ht="12.75" customHeight="1">
      <c r="A10" s="7"/>
      <c r="B10" s="29"/>
      <c r="C10" s="29"/>
      <c r="D10" s="30" t="s">
        <v>4</v>
      </c>
      <c r="E10" s="26">
        <f t="shared" si="0"/>
        <v>144</v>
      </c>
      <c r="F10" s="86">
        <v>10</v>
      </c>
      <c r="G10" s="86">
        <v>124</v>
      </c>
      <c r="H10" s="86">
        <v>0</v>
      </c>
      <c r="I10" s="86">
        <v>8</v>
      </c>
      <c r="J10" s="87">
        <v>2</v>
      </c>
      <c r="K10" s="61"/>
      <c r="L10" s="53"/>
      <c r="M10" s="54">
        <f t="shared" si="1"/>
        <v>4</v>
      </c>
      <c r="N10" s="92">
        <v>1</v>
      </c>
      <c r="O10" s="92">
        <v>3</v>
      </c>
      <c r="P10" s="92">
        <v>0</v>
      </c>
      <c r="Q10" s="92">
        <v>0</v>
      </c>
      <c r="R10" s="92">
        <v>0</v>
      </c>
      <c r="S10" s="92">
        <v>0</v>
      </c>
      <c r="T10" s="92">
        <v>1</v>
      </c>
      <c r="U10" s="92">
        <v>0</v>
      </c>
      <c r="V10" s="32"/>
      <c r="W10" s="33"/>
      <c r="X10" s="34" t="s">
        <v>4</v>
      </c>
    </row>
    <row r="11" spans="1:24" ht="12.75" customHeight="1">
      <c r="A11" s="7"/>
      <c r="B11" s="29"/>
      <c r="C11" s="29"/>
      <c r="D11" s="30" t="s">
        <v>43</v>
      </c>
      <c r="E11" s="26">
        <f t="shared" si="0"/>
        <v>2</v>
      </c>
      <c r="F11" s="86">
        <v>1</v>
      </c>
      <c r="G11" s="86">
        <v>1</v>
      </c>
      <c r="H11" s="86">
        <v>0</v>
      </c>
      <c r="I11" s="86">
        <v>0</v>
      </c>
      <c r="J11" s="87">
        <v>0</v>
      </c>
      <c r="K11" s="62"/>
      <c r="L11" s="53"/>
      <c r="M11" s="55">
        <f t="shared" si="1"/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32"/>
      <c r="W11" s="33"/>
      <c r="X11" s="34" t="s">
        <v>43</v>
      </c>
    </row>
    <row r="12" spans="1:24" ht="12.75" customHeight="1">
      <c r="A12" s="7"/>
      <c r="B12" s="29"/>
      <c r="C12" s="29"/>
      <c r="D12" s="30" t="s">
        <v>5</v>
      </c>
      <c r="E12" s="26">
        <f t="shared" si="0"/>
        <v>212</v>
      </c>
      <c r="F12" s="86">
        <v>5</v>
      </c>
      <c r="G12" s="86">
        <v>202</v>
      </c>
      <c r="H12" s="86">
        <v>0</v>
      </c>
      <c r="I12" s="86">
        <v>2</v>
      </c>
      <c r="J12" s="87">
        <v>3</v>
      </c>
      <c r="K12" s="62"/>
      <c r="L12" s="53"/>
      <c r="M12" s="55">
        <f t="shared" si="1"/>
        <v>4</v>
      </c>
      <c r="N12" s="92">
        <v>0</v>
      </c>
      <c r="O12" s="92">
        <v>4</v>
      </c>
      <c r="P12" s="92">
        <v>0</v>
      </c>
      <c r="Q12" s="92">
        <v>0</v>
      </c>
      <c r="R12" s="92">
        <v>0</v>
      </c>
      <c r="S12" s="92">
        <v>0</v>
      </c>
      <c r="T12" s="92">
        <v>0</v>
      </c>
      <c r="U12" s="92">
        <v>0</v>
      </c>
      <c r="V12" s="32"/>
      <c r="W12" s="33"/>
      <c r="X12" s="34" t="s">
        <v>5</v>
      </c>
    </row>
    <row r="13" spans="1:24" ht="12.75" customHeight="1">
      <c r="A13" s="7"/>
      <c r="B13" s="29"/>
      <c r="C13" s="29"/>
      <c r="D13" s="30" t="s">
        <v>44</v>
      </c>
      <c r="E13" s="26">
        <f t="shared" si="0"/>
        <v>50</v>
      </c>
      <c r="F13" s="86">
        <v>3</v>
      </c>
      <c r="G13" s="86">
        <v>44</v>
      </c>
      <c r="H13" s="86">
        <v>0</v>
      </c>
      <c r="I13" s="86">
        <v>0</v>
      </c>
      <c r="J13" s="87">
        <v>3</v>
      </c>
      <c r="K13" s="62"/>
      <c r="L13" s="53"/>
      <c r="M13" s="55">
        <f t="shared" si="1"/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32"/>
      <c r="W13" s="33"/>
      <c r="X13" s="34" t="s">
        <v>44</v>
      </c>
    </row>
    <row r="14" spans="1:24" ht="12.75" customHeight="1">
      <c r="A14" s="7"/>
      <c r="B14" s="29"/>
      <c r="C14" s="29"/>
      <c r="D14" s="35" t="s">
        <v>6</v>
      </c>
      <c r="E14" s="26">
        <f t="shared" si="0"/>
        <v>19</v>
      </c>
      <c r="F14" s="86">
        <v>1</v>
      </c>
      <c r="G14" s="86">
        <v>15</v>
      </c>
      <c r="H14" s="86">
        <v>0</v>
      </c>
      <c r="I14" s="86">
        <v>2</v>
      </c>
      <c r="J14" s="87">
        <v>1</v>
      </c>
      <c r="K14" s="62"/>
      <c r="L14" s="53"/>
      <c r="M14" s="55">
        <f t="shared" si="1"/>
        <v>1</v>
      </c>
      <c r="N14" s="92">
        <v>0</v>
      </c>
      <c r="O14" s="92">
        <v>1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32"/>
      <c r="W14" s="33"/>
      <c r="X14" s="36" t="s">
        <v>6</v>
      </c>
    </row>
    <row r="15" spans="1:24" ht="12.75" customHeight="1">
      <c r="A15" s="7"/>
      <c r="B15" s="29"/>
      <c r="C15" s="29"/>
      <c r="D15" s="30" t="s">
        <v>7</v>
      </c>
      <c r="E15" s="26">
        <f t="shared" si="0"/>
        <v>92</v>
      </c>
      <c r="F15" s="86">
        <v>2</v>
      </c>
      <c r="G15" s="86">
        <v>83</v>
      </c>
      <c r="H15" s="86">
        <v>0</v>
      </c>
      <c r="I15" s="86">
        <v>3</v>
      </c>
      <c r="J15" s="87">
        <v>4</v>
      </c>
      <c r="K15" s="62"/>
      <c r="L15" s="53"/>
      <c r="M15" s="55">
        <f t="shared" si="1"/>
        <v>28</v>
      </c>
      <c r="N15" s="92">
        <v>0</v>
      </c>
      <c r="O15" s="92">
        <v>28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1</v>
      </c>
      <c r="V15" s="32"/>
      <c r="W15" s="33"/>
      <c r="X15" s="34" t="s">
        <v>7</v>
      </c>
    </row>
    <row r="16" spans="1:24" ht="12.75" customHeight="1">
      <c r="A16" s="7"/>
      <c r="B16" s="29"/>
      <c r="C16" s="29"/>
      <c r="D16" s="30" t="s">
        <v>8</v>
      </c>
      <c r="E16" s="26">
        <f t="shared" si="0"/>
        <v>51</v>
      </c>
      <c r="F16" s="86">
        <v>2</v>
      </c>
      <c r="G16" s="86">
        <v>47</v>
      </c>
      <c r="H16" s="86">
        <v>1</v>
      </c>
      <c r="I16" s="86">
        <v>1</v>
      </c>
      <c r="J16" s="87">
        <v>0</v>
      </c>
      <c r="K16" s="62"/>
      <c r="L16" s="53"/>
      <c r="M16" s="55">
        <f t="shared" si="1"/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32"/>
      <c r="W16" s="33"/>
      <c r="X16" s="34" t="s">
        <v>8</v>
      </c>
    </row>
    <row r="17" spans="1:24" ht="12.75" customHeight="1">
      <c r="A17" s="7"/>
      <c r="B17" s="29"/>
      <c r="C17" s="29"/>
      <c r="D17" s="30" t="s">
        <v>9</v>
      </c>
      <c r="E17" s="26">
        <f t="shared" si="0"/>
        <v>12</v>
      </c>
      <c r="F17" s="86">
        <v>0</v>
      </c>
      <c r="G17" s="86">
        <v>11</v>
      </c>
      <c r="H17" s="86">
        <v>0</v>
      </c>
      <c r="I17" s="86">
        <v>0</v>
      </c>
      <c r="J17" s="87">
        <v>1</v>
      </c>
      <c r="K17" s="62"/>
      <c r="L17" s="53"/>
      <c r="M17" s="55">
        <f t="shared" si="1"/>
        <v>1</v>
      </c>
      <c r="N17" s="92">
        <v>0</v>
      </c>
      <c r="O17" s="92">
        <v>1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32"/>
      <c r="W17" s="33"/>
      <c r="X17" s="34" t="s">
        <v>9</v>
      </c>
    </row>
    <row r="18" spans="1:24" ht="12.75" customHeight="1">
      <c r="A18" s="7"/>
      <c r="B18" s="29"/>
      <c r="C18" s="29"/>
      <c r="D18" s="30" t="s">
        <v>10</v>
      </c>
      <c r="E18" s="26">
        <f t="shared" si="0"/>
        <v>515</v>
      </c>
      <c r="F18" s="86">
        <v>16</v>
      </c>
      <c r="G18" s="86">
        <v>472</v>
      </c>
      <c r="H18" s="86">
        <v>0</v>
      </c>
      <c r="I18" s="86">
        <v>6</v>
      </c>
      <c r="J18" s="87">
        <v>21</v>
      </c>
      <c r="K18" s="62"/>
      <c r="L18" s="53"/>
      <c r="M18" s="55">
        <f t="shared" si="1"/>
        <v>10</v>
      </c>
      <c r="N18" s="92">
        <v>1</v>
      </c>
      <c r="O18" s="92">
        <v>9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1</v>
      </c>
      <c r="V18" s="32"/>
      <c r="W18" s="33"/>
      <c r="X18" s="34" t="s">
        <v>10</v>
      </c>
    </row>
    <row r="19" spans="1:24" ht="12.75" customHeight="1">
      <c r="A19" s="7"/>
      <c r="B19" s="29"/>
      <c r="C19" s="29"/>
      <c r="D19" s="30" t="s">
        <v>11</v>
      </c>
      <c r="E19" s="26">
        <f t="shared" si="0"/>
        <v>641</v>
      </c>
      <c r="F19" s="86">
        <v>12</v>
      </c>
      <c r="G19" s="86">
        <v>599</v>
      </c>
      <c r="H19" s="86">
        <v>0</v>
      </c>
      <c r="I19" s="86">
        <v>15</v>
      </c>
      <c r="J19" s="87">
        <v>15</v>
      </c>
      <c r="K19" s="62"/>
      <c r="L19" s="53"/>
      <c r="M19" s="55">
        <f t="shared" si="1"/>
        <v>33</v>
      </c>
      <c r="N19" s="92">
        <v>0</v>
      </c>
      <c r="O19" s="92">
        <v>33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32"/>
      <c r="W19" s="33"/>
      <c r="X19" s="34" t="s">
        <v>11</v>
      </c>
    </row>
    <row r="20" spans="1:24" ht="12.75" customHeight="1">
      <c r="A20" s="7"/>
      <c r="B20" s="29"/>
      <c r="C20" s="29"/>
      <c r="D20" s="30" t="s">
        <v>12</v>
      </c>
      <c r="E20" s="26">
        <f t="shared" si="0"/>
        <v>100</v>
      </c>
      <c r="F20" s="86">
        <v>5</v>
      </c>
      <c r="G20" s="86">
        <v>94</v>
      </c>
      <c r="H20" s="86">
        <v>0</v>
      </c>
      <c r="I20" s="86">
        <v>1</v>
      </c>
      <c r="J20" s="87">
        <v>0</v>
      </c>
      <c r="K20" s="62"/>
      <c r="L20" s="53"/>
      <c r="M20" s="55">
        <f t="shared" si="1"/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32"/>
      <c r="W20" s="33"/>
      <c r="X20" s="34" t="s">
        <v>12</v>
      </c>
    </row>
    <row r="21" spans="1:24" ht="12.75" customHeight="1">
      <c r="A21" s="37"/>
      <c r="B21" s="29"/>
      <c r="C21" s="29"/>
      <c r="D21" s="30" t="s">
        <v>13</v>
      </c>
      <c r="E21" s="26">
        <f t="shared" si="0"/>
        <v>108</v>
      </c>
      <c r="F21" s="86">
        <v>6</v>
      </c>
      <c r="G21" s="86">
        <v>98</v>
      </c>
      <c r="H21" s="86">
        <v>0</v>
      </c>
      <c r="I21" s="86">
        <v>2</v>
      </c>
      <c r="J21" s="87">
        <v>2</v>
      </c>
      <c r="K21" s="61"/>
      <c r="L21" s="53"/>
      <c r="M21" s="54">
        <f t="shared" si="1"/>
        <v>11</v>
      </c>
      <c r="N21" s="92">
        <v>3</v>
      </c>
      <c r="O21" s="92">
        <v>6</v>
      </c>
      <c r="P21" s="92">
        <v>0</v>
      </c>
      <c r="Q21" s="92">
        <v>0</v>
      </c>
      <c r="R21" s="92">
        <v>2</v>
      </c>
      <c r="S21" s="92">
        <v>0</v>
      </c>
      <c r="T21" s="92">
        <v>0</v>
      </c>
      <c r="U21" s="92">
        <v>0</v>
      </c>
      <c r="V21" s="32"/>
      <c r="W21" s="33"/>
      <c r="X21" s="34" t="s">
        <v>13</v>
      </c>
    </row>
    <row r="22" spans="1:24" ht="12.75" customHeight="1">
      <c r="A22" s="7"/>
      <c r="B22" s="29"/>
      <c r="C22" s="29"/>
      <c r="D22" s="30" t="s">
        <v>14</v>
      </c>
      <c r="E22" s="26">
        <f t="shared" si="0"/>
        <v>564</v>
      </c>
      <c r="F22" s="86">
        <v>13</v>
      </c>
      <c r="G22" s="86">
        <v>511</v>
      </c>
      <c r="H22" s="86">
        <v>7</v>
      </c>
      <c r="I22" s="86">
        <v>2</v>
      </c>
      <c r="J22" s="87">
        <v>31</v>
      </c>
      <c r="K22" s="61"/>
      <c r="L22" s="53"/>
      <c r="M22" s="54">
        <f t="shared" si="1"/>
        <v>6</v>
      </c>
      <c r="N22" s="92">
        <v>2</v>
      </c>
      <c r="O22" s="92">
        <v>4</v>
      </c>
      <c r="P22" s="92">
        <v>0</v>
      </c>
      <c r="Q22" s="92">
        <v>0</v>
      </c>
      <c r="R22" s="92">
        <v>0</v>
      </c>
      <c r="S22" s="92">
        <v>0</v>
      </c>
      <c r="T22" s="92">
        <v>1</v>
      </c>
      <c r="U22" s="92">
        <v>2</v>
      </c>
      <c r="V22" s="32"/>
      <c r="W22" s="33"/>
      <c r="X22" s="34" t="s">
        <v>14</v>
      </c>
    </row>
    <row r="23" spans="1:24" s="24" customFormat="1" ht="12.75" customHeight="1">
      <c r="A23" s="7"/>
      <c r="B23" s="29"/>
      <c r="C23" s="29"/>
      <c r="D23" s="30" t="s">
        <v>0</v>
      </c>
      <c r="E23" s="26">
        <f t="shared" si="0"/>
        <v>657</v>
      </c>
      <c r="F23" s="86">
        <v>27</v>
      </c>
      <c r="G23" s="86">
        <v>591</v>
      </c>
      <c r="H23" s="86">
        <v>2</v>
      </c>
      <c r="I23" s="86">
        <v>17</v>
      </c>
      <c r="J23" s="87">
        <v>20</v>
      </c>
      <c r="K23" s="61"/>
      <c r="L23" s="20"/>
      <c r="M23" s="54">
        <f t="shared" si="1"/>
        <v>16</v>
      </c>
      <c r="N23" s="92">
        <v>1</v>
      </c>
      <c r="O23" s="92">
        <v>13</v>
      </c>
      <c r="P23" s="92">
        <v>1</v>
      </c>
      <c r="Q23" s="92">
        <v>0</v>
      </c>
      <c r="R23" s="92">
        <v>1</v>
      </c>
      <c r="S23" s="92">
        <v>0</v>
      </c>
      <c r="T23" s="92">
        <v>0</v>
      </c>
      <c r="U23" s="92">
        <v>0</v>
      </c>
      <c r="V23" s="32"/>
      <c r="W23" s="33"/>
      <c r="X23" s="34" t="s">
        <v>0</v>
      </c>
    </row>
    <row r="24" spans="1:24" ht="12.75" customHeight="1">
      <c r="A24" s="7"/>
      <c r="B24" s="25"/>
      <c r="C24" s="94" t="s">
        <v>15</v>
      </c>
      <c r="D24" s="95"/>
      <c r="E24" s="26">
        <f t="shared" si="0"/>
        <v>843</v>
      </c>
      <c r="F24" s="84">
        <v>33</v>
      </c>
      <c r="G24" s="84">
        <v>719</v>
      </c>
      <c r="H24" s="84">
        <v>6</v>
      </c>
      <c r="I24" s="84">
        <v>26</v>
      </c>
      <c r="J24" s="85">
        <v>59</v>
      </c>
      <c r="K24" s="60"/>
      <c r="L24" s="53"/>
      <c r="M24" s="52">
        <f t="shared" si="1"/>
        <v>547</v>
      </c>
      <c r="N24" s="91">
        <v>17</v>
      </c>
      <c r="O24" s="91">
        <v>521</v>
      </c>
      <c r="P24" s="91">
        <v>0</v>
      </c>
      <c r="Q24" s="91">
        <v>1</v>
      </c>
      <c r="R24" s="91">
        <v>8</v>
      </c>
      <c r="S24" s="91">
        <v>0</v>
      </c>
      <c r="T24" s="91">
        <v>33</v>
      </c>
      <c r="U24" s="91">
        <v>46</v>
      </c>
      <c r="V24" s="28"/>
      <c r="W24" s="96" t="s">
        <v>15</v>
      </c>
      <c r="X24" s="96"/>
    </row>
    <row r="25" spans="1:24" ht="12.75" customHeight="1">
      <c r="A25" s="37"/>
      <c r="B25" s="29"/>
      <c r="C25" s="29"/>
      <c r="D25" s="30" t="s">
        <v>16</v>
      </c>
      <c r="E25" s="26">
        <f t="shared" si="0"/>
        <v>537</v>
      </c>
      <c r="F25" s="86">
        <v>15</v>
      </c>
      <c r="G25" s="86">
        <v>477</v>
      </c>
      <c r="H25" s="86">
        <v>3</v>
      </c>
      <c r="I25" s="86">
        <v>10</v>
      </c>
      <c r="J25" s="87">
        <v>32</v>
      </c>
      <c r="K25" s="61"/>
      <c r="L25" s="53"/>
      <c r="M25" s="54">
        <f t="shared" si="1"/>
        <v>37</v>
      </c>
      <c r="N25" s="92">
        <v>0</v>
      </c>
      <c r="O25" s="92">
        <v>36</v>
      </c>
      <c r="P25" s="92">
        <v>0</v>
      </c>
      <c r="Q25" s="92">
        <v>0</v>
      </c>
      <c r="R25" s="92">
        <v>1</v>
      </c>
      <c r="S25" s="92">
        <v>0</v>
      </c>
      <c r="T25" s="92">
        <v>4</v>
      </c>
      <c r="U25" s="92">
        <v>3</v>
      </c>
      <c r="V25" s="32"/>
      <c r="W25" s="33"/>
      <c r="X25" s="34" t="s">
        <v>16</v>
      </c>
    </row>
    <row r="26" spans="1:24" ht="12.75" customHeight="1">
      <c r="A26" s="7"/>
      <c r="B26" s="29"/>
      <c r="C26" s="29"/>
      <c r="D26" s="30" t="s">
        <v>17</v>
      </c>
      <c r="E26" s="26">
        <f t="shared" si="0"/>
        <v>124</v>
      </c>
      <c r="F26" s="86">
        <v>6</v>
      </c>
      <c r="G26" s="86">
        <v>91</v>
      </c>
      <c r="H26" s="86">
        <v>0</v>
      </c>
      <c r="I26" s="86">
        <v>14</v>
      </c>
      <c r="J26" s="87">
        <v>13</v>
      </c>
      <c r="K26" s="61"/>
      <c r="L26" s="53"/>
      <c r="M26" s="54">
        <f t="shared" si="1"/>
        <v>363</v>
      </c>
      <c r="N26" s="92">
        <v>7</v>
      </c>
      <c r="O26" s="92">
        <v>351</v>
      </c>
      <c r="P26" s="92">
        <v>0</v>
      </c>
      <c r="Q26" s="92">
        <v>0</v>
      </c>
      <c r="R26" s="92">
        <v>5</v>
      </c>
      <c r="S26" s="92">
        <v>0</v>
      </c>
      <c r="T26" s="92">
        <v>27</v>
      </c>
      <c r="U26" s="92">
        <v>2</v>
      </c>
      <c r="V26" s="32"/>
      <c r="W26" s="33"/>
      <c r="X26" s="34" t="s">
        <v>17</v>
      </c>
    </row>
    <row r="27" spans="1:24" s="24" customFormat="1" ht="12.75" customHeight="1">
      <c r="A27" s="7"/>
      <c r="B27" s="29"/>
      <c r="C27" s="29"/>
      <c r="D27" s="30" t="s">
        <v>18</v>
      </c>
      <c r="E27" s="26">
        <f t="shared" si="0"/>
        <v>182</v>
      </c>
      <c r="F27" s="86">
        <v>12</v>
      </c>
      <c r="G27" s="86">
        <v>151</v>
      </c>
      <c r="H27" s="86">
        <v>3</v>
      </c>
      <c r="I27" s="86">
        <v>2</v>
      </c>
      <c r="J27" s="87">
        <v>14</v>
      </c>
      <c r="K27" s="61"/>
      <c r="L27" s="20"/>
      <c r="M27" s="54">
        <f t="shared" si="1"/>
        <v>147</v>
      </c>
      <c r="N27" s="92">
        <v>10</v>
      </c>
      <c r="O27" s="92">
        <v>134</v>
      </c>
      <c r="P27" s="92">
        <v>0</v>
      </c>
      <c r="Q27" s="92">
        <v>1</v>
      </c>
      <c r="R27" s="92">
        <v>2</v>
      </c>
      <c r="S27" s="92">
        <v>0</v>
      </c>
      <c r="T27" s="92">
        <v>2</v>
      </c>
      <c r="U27" s="92">
        <v>41</v>
      </c>
      <c r="V27" s="32"/>
      <c r="W27" s="33"/>
      <c r="X27" s="34" t="s">
        <v>18</v>
      </c>
    </row>
    <row r="28" spans="1:24" ht="12.75" customHeight="1">
      <c r="A28" s="7"/>
      <c r="B28" s="25"/>
      <c r="C28" s="94" t="s">
        <v>19</v>
      </c>
      <c r="D28" s="95"/>
      <c r="E28" s="26">
        <f t="shared" si="0"/>
        <v>9371</v>
      </c>
      <c r="F28" s="84">
        <v>333</v>
      </c>
      <c r="G28" s="84">
        <v>8298</v>
      </c>
      <c r="H28" s="84">
        <v>117</v>
      </c>
      <c r="I28" s="84">
        <v>126</v>
      </c>
      <c r="J28" s="85">
        <v>497</v>
      </c>
      <c r="K28" s="60"/>
      <c r="L28" s="53"/>
      <c r="M28" s="52">
        <f t="shared" si="1"/>
        <v>1396</v>
      </c>
      <c r="N28" s="91">
        <v>108</v>
      </c>
      <c r="O28" s="91">
        <v>1243</v>
      </c>
      <c r="P28" s="91">
        <v>1</v>
      </c>
      <c r="Q28" s="91">
        <v>9</v>
      </c>
      <c r="R28" s="91">
        <v>35</v>
      </c>
      <c r="S28" s="91">
        <v>8</v>
      </c>
      <c r="T28" s="91">
        <v>21</v>
      </c>
      <c r="U28" s="91">
        <v>104</v>
      </c>
      <c r="V28" s="28"/>
      <c r="W28" s="96" t="s">
        <v>19</v>
      </c>
      <c r="X28" s="96"/>
    </row>
    <row r="29" spans="1:24" ht="12.75" customHeight="1">
      <c r="A29" s="7"/>
      <c r="B29" s="29"/>
      <c r="C29" s="29"/>
      <c r="D29" s="30" t="s">
        <v>20</v>
      </c>
      <c r="E29" s="26">
        <f t="shared" si="0"/>
        <v>16</v>
      </c>
      <c r="F29" s="86">
        <v>0</v>
      </c>
      <c r="G29" s="86">
        <v>15</v>
      </c>
      <c r="H29" s="86">
        <v>1</v>
      </c>
      <c r="I29" s="86">
        <v>0</v>
      </c>
      <c r="J29" s="87">
        <v>0</v>
      </c>
      <c r="K29" s="31"/>
      <c r="L29" s="53"/>
      <c r="M29" s="56">
        <f t="shared" si="1"/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32"/>
      <c r="W29" s="33"/>
      <c r="X29" s="34" t="s">
        <v>20</v>
      </c>
    </row>
    <row r="30" spans="1:24" ht="12.75" customHeight="1">
      <c r="A30" s="7"/>
      <c r="B30" s="29"/>
      <c r="C30" s="29"/>
      <c r="D30" s="30" t="s">
        <v>21</v>
      </c>
      <c r="E30" s="26">
        <f t="shared" si="0"/>
        <v>1</v>
      </c>
      <c r="F30" s="86">
        <v>0</v>
      </c>
      <c r="G30" s="86">
        <v>1</v>
      </c>
      <c r="H30" s="86">
        <v>0</v>
      </c>
      <c r="I30" s="86">
        <v>0</v>
      </c>
      <c r="J30" s="87">
        <v>0</v>
      </c>
      <c r="K30" s="31"/>
      <c r="L30" s="53"/>
      <c r="M30" s="56">
        <f t="shared" si="1"/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32"/>
      <c r="W30" s="33"/>
      <c r="X30" s="34" t="s">
        <v>21</v>
      </c>
    </row>
    <row r="31" spans="1:24" ht="12.75" customHeight="1">
      <c r="A31" s="7"/>
      <c r="B31" s="29"/>
      <c r="C31" s="29"/>
      <c r="D31" s="30" t="s">
        <v>22</v>
      </c>
      <c r="E31" s="26">
        <f t="shared" si="0"/>
        <v>6</v>
      </c>
      <c r="F31" s="86">
        <v>0</v>
      </c>
      <c r="G31" s="86">
        <v>6</v>
      </c>
      <c r="H31" s="86">
        <v>0</v>
      </c>
      <c r="I31" s="86">
        <v>0</v>
      </c>
      <c r="J31" s="87">
        <v>0</v>
      </c>
      <c r="K31" s="31"/>
      <c r="L31" s="53"/>
      <c r="M31" s="56">
        <f t="shared" si="1"/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32"/>
      <c r="W31" s="33"/>
      <c r="X31" s="34" t="s">
        <v>22</v>
      </c>
    </row>
    <row r="32" spans="1:24" ht="12.75" customHeight="1">
      <c r="A32" s="7"/>
      <c r="B32" s="29"/>
      <c r="C32" s="29"/>
      <c r="D32" s="30" t="s">
        <v>23</v>
      </c>
      <c r="E32" s="26">
        <f t="shared" si="0"/>
        <v>76</v>
      </c>
      <c r="F32" s="86">
        <v>0</v>
      </c>
      <c r="G32" s="86">
        <v>73</v>
      </c>
      <c r="H32" s="86">
        <v>1</v>
      </c>
      <c r="I32" s="86">
        <v>1</v>
      </c>
      <c r="J32" s="87">
        <v>1</v>
      </c>
      <c r="K32" s="31"/>
      <c r="L32" s="53"/>
      <c r="M32" s="56">
        <f t="shared" si="1"/>
        <v>17</v>
      </c>
      <c r="N32" s="92">
        <v>0</v>
      </c>
      <c r="O32" s="92">
        <v>17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2</v>
      </c>
      <c r="V32" s="32"/>
      <c r="W32" s="33"/>
      <c r="X32" s="34" t="s">
        <v>23</v>
      </c>
    </row>
    <row r="33" spans="1:24" ht="12.75" customHeight="1">
      <c r="A33" s="7"/>
      <c r="B33" s="29"/>
      <c r="C33" s="29"/>
      <c r="D33" s="30" t="s">
        <v>24</v>
      </c>
      <c r="E33" s="26">
        <f t="shared" si="0"/>
        <v>119</v>
      </c>
      <c r="F33" s="86">
        <v>3</v>
      </c>
      <c r="G33" s="86">
        <v>111</v>
      </c>
      <c r="H33" s="86">
        <v>0</v>
      </c>
      <c r="I33" s="86">
        <v>1</v>
      </c>
      <c r="J33" s="87">
        <v>4</v>
      </c>
      <c r="K33" s="31"/>
      <c r="L33" s="53"/>
      <c r="M33" s="56">
        <f t="shared" si="1"/>
        <v>13</v>
      </c>
      <c r="N33" s="92">
        <v>0</v>
      </c>
      <c r="O33" s="92">
        <v>11</v>
      </c>
      <c r="P33" s="92">
        <v>0</v>
      </c>
      <c r="Q33" s="92">
        <v>1</v>
      </c>
      <c r="R33" s="92">
        <v>1</v>
      </c>
      <c r="S33" s="92">
        <v>0</v>
      </c>
      <c r="T33" s="92">
        <v>0</v>
      </c>
      <c r="U33" s="92">
        <v>0</v>
      </c>
      <c r="V33" s="32"/>
      <c r="W33" s="33"/>
      <c r="X33" s="34" t="s">
        <v>24</v>
      </c>
    </row>
    <row r="34" spans="1:24" ht="12.75" customHeight="1">
      <c r="A34" s="7"/>
      <c r="B34" s="29"/>
      <c r="C34" s="29"/>
      <c r="D34" s="30" t="s">
        <v>45</v>
      </c>
      <c r="E34" s="26">
        <f t="shared" si="0"/>
        <v>180</v>
      </c>
      <c r="F34" s="86">
        <v>5</v>
      </c>
      <c r="G34" s="86">
        <v>135</v>
      </c>
      <c r="H34" s="86">
        <v>35</v>
      </c>
      <c r="I34" s="86">
        <v>0</v>
      </c>
      <c r="J34" s="87">
        <v>5</v>
      </c>
      <c r="K34" s="31"/>
      <c r="L34" s="53"/>
      <c r="M34" s="56">
        <f t="shared" si="1"/>
        <v>34</v>
      </c>
      <c r="N34" s="92">
        <v>3</v>
      </c>
      <c r="O34" s="92">
        <v>13</v>
      </c>
      <c r="P34" s="92">
        <v>0</v>
      </c>
      <c r="Q34" s="92">
        <v>7</v>
      </c>
      <c r="R34" s="92">
        <v>11</v>
      </c>
      <c r="S34" s="92">
        <v>0</v>
      </c>
      <c r="T34" s="92">
        <v>0</v>
      </c>
      <c r="U34" s="92">
        <v>0</v>
      </c>
      <c r="V34" s="32"/>
      <c r="W34" s="33"/>
      <c r="X34" s="34" t="s">
        <v>45</v>
      </c>
    </row>
    <row r="35" spans="1:24" ht="12.75" customHeight="1">
      <c r="A35" s="7"/>
      <c r="B35" s="29"/>
      <c r="C35" s="29"/>
      <c r="D35" s="30" t="s">
        <v>46</v>
      </c>
      <c r="E35" s="26">
        <f t="shared" si="0"/>
        <v>2</v>
      </c>
      <c r="F35" s="86">
        <v>0</v>
      </c>
      <c r="G35" s="86">
        <v>2</v>
      </c>
      <c r="H35" s="86">
        <v>0</v>
      </c>
      <c r="I35" s="86">
        <v>0</v>
      </c>
      <c r="J35" s="87">
        <v>0</v>
      </c>
      <c r="K35" s="31"/>
      <c r="L35" s="53"/>
      <c r="M35" s="56">
        <f t="shared" si="1"/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32"/>
      <c r="W35" s="33"/>
      <c r="X35" s="34" t="s">
        <v>46</v>
      </c>
    </row>
    <row r="36" spans="1:24" ht="12.75" customHeight="1">
      <c r="A36" s="7"/>
      <c r="B36" s="29"/>
      <c r="C36" s="29"/>
      <c r="D36" s="30" t="s">
        <v>26</v>
      </c>
      <c r="E36" s="26">
        <f t="shared" si="0"/>
        <v>1</v>
      </c>
      <c r="F36" s="86">
        <v>0</v>
      </c>
      <c r="G36" s="86">
        <v>1</v>
      </c>
      <c r="H36" s="86">
        <v>0</v>
      </c>
      <c r="I36" s="86">
        <v>0</v>
      </c>
      <c r="J36" s="87">
        <v>0</v>
      </c>
      <c r="K36" s="31"/>
      <c r="L36" s="53"/>
      <c r="M36" s="56">
        <f t="shared" si="1"/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32"/>
      <c r="W36" s="33"/>
      <c r="X36" s="34" t="s">
        <v>26</v>
      </c>
    </row>
    <row r="37" spans="1:24" ht="12.75" customHeight="1">
      <c r="A37" s="7"/>
      <c r="B37" s="29"/>
      <c r="C37" s="29"/>
      <c r="D37" s="30" t="s">
        <v>27</v>
      </c>
      <c r="E37" s="26">
        <f t="shared" si="0"/>
        <v>0</v>
      </c>
      <c r="F37" s="86">
        <v>0</v>
      </c>
      <c r="G37" s="86">
        <v>0</v>
      </c>
      <c r="H37" s="86">
        <v>0</v>
      </c>
      <c r="I37" s="86">
        <v>0</v>
      </c>
      <c r="J37" s="87">
        <v>0</v>
      </c>
      <c r="K37" s="31"/>
      <c r="L37" s="53"/>
      <c r="M37" s="56">
        <f t="shared" si="1"/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32"/>
      <c r="W37" s="33"/>
      <c r="X37" s="34" t="s">
        <v>27</v>
      </c>
    </row>
    <row r="38" spans="1:24" ht="12.75" customHeight="1">
      <c r="A38" s="7"/>
      <c r="B38" s="29"/>
      <c r="C38" s="29"/>
      <c r="D38" s="30" t="s">
        <v>47</v>
      </c>
      <c r="E38" s="26">
        <f t="shared" si="0"/>
        <v>14</v>
      </c>
      <c r="F38" s="86">
        <v>0</v>
      </c>
      <c r="G38" s="86">
        <v>13</v>
      </c>
      <c r="H38" s="86">
        <v>0</v>
      </c>
      <c r="I38" s="86">
        <v>0</v>
      </c>
      <c r="J38" s="87">
        <v>1</v>
      </c>
      <c r="K38" s="31"/>
      <c r="L38" s="53"/>
      <c r="M38" s="56">
        <f t="shared" si="1"/>
        <v>2</v>
      </c>
      <c r="N38" s="92">
        <v>0</v>
      </c>
      <c r="O38" s="92">
        <v>2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32"/>
      <c r="W38" s="33"/>
      <c r="X38" s="34" t="s">
        <v>47</v>
      </c>
    </row>
    <row r="39" spans="1:24" ht="12.75" customHeight="1">
      <c r="A39" s="7"/>
      <c r="B39" s="29"/>
      <c r="C39" s="29"/>
      <c r="D39" s="30" t="s">
        <v>28</v>
      </c>
      <c r="E39" s="26">
        <f t="shared" si="0"/>
        <v>20</v>
      </c>
      <c r="F39" s="86">
        <v>1</v>
      </c>
      <c r="G39" s="86">
        <v>17</v>
      </c>
      <c r="H39" s="86">
        <v>0</v>
      </c>
      <c r="I39" s="86">
        <v>1</v>
      </c>
      <c r="J39" s="87">
        <v>1</v>
      </c>
      <c r="K39" s="31"/>
      <c r="L39" s="53"/>
      <c r="M39" s="56">
        <f t="shared" si="1"/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32"/>
      <c r="W39" s="33"/>
      <c r="X39" s="34" t="s">
        <v>28</v>
      </c>
    </row>
    <row r="40" spans="1:24" ht="12.75" customHeight="1">
      <c r="A40" s="7"/>
      <c r="B40" s="29"/>
      <c r="C40" s="29"/>
      <c r="D40" s="30" t="s">
        <v>48</v>
      </c>
      <c r="E40" s="26">
        <f t="shared" si="0"/>
        <v>15</v>
      </c>
      <c r="F40" s="86">
        <v>1</v>
      </c>
      <c r="G40" s="86">
        <v>12</v>
      </c>
      <c r="H40" s="86">
        <v>0</v>
      </c>
      <c r="I40" s="86">
        <v>1</v>
      </c>
      <c r="J40" s="87">
        <v>1</v>
      </c>
      <c r="K40" s="31"/>
      <c r="L40" s="53"/>
      <c r="M40" s="56">
        <f t="shared" si="1"/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32"/>
      <c r="W40" s="33"/>
      <c r="X40" s="34" t="s">
        <v>48</v>
      </c>
    </row>
    <row r="41" spans="1:24" ht="12.75" customHeight="1">
      <c r="A41" s="7"/>
      <c r="B41" s="29"/>
      <c r="C41" s="29"/>
      <c r="D41" s="30" t="s">
        <v>29</v>
      </c>
      <c r="E41" s="26">
        <f t="shared" si="0"/>
        <v>282</v>
      </c>
      <c r="F41" s="86">
        <v>15</v>
      </c>
      <c r="G41" s="86">
        <v>250</v>
      </c>
      <c r="H41" s="86">
        <v>0</v>
      </c>
      <c r="I41" s="86">
        <v>7</v>
      </c>
      <c r="J41" s="87">
        <v>10</v>
      </c>
      <c r="K41" s="31"/>
      <c r="L41" s="53"/>
      <c r="M41" s="56">
        <f t="shared" si="1"/>
        <v>34</v>
      </c>
      <c r="N41" s="92">
        <v>0</v>
      </c>
      <c r="O41" s="92">
        <v>34</v>
      </c>
      <c r="P41" s="92">
        <v>0</v>
      </c>
      <c r="Q41" s="92">
        <v>0</v>
      </c>
      <c r="R41" s="92">
        <v>0</v>
      </c>
      <c r="S41" s="92">
        <v>2</v>
      </c>
      <c r="T41" s="92">
        <v>2</v>
      </c>
      <c r="U41" s="92">
        <v>12</v>
      </c>
      <c r="V41" s="32"/>
      <c r="W41" s="33"/>
      <c r="X41" s="34" t="s">
        <v>29</v>
      </c>
    </row>
    <row r="42" spans="1:24" ht="12.75" customHeight="1">
      <c r="A42" s="7"/>
      <c r="B42" s="29"/>
      <c r="C42" s="29"/>
      <c r="D42" s="30" t="s">
        <v>30</v>
      </c>
      <c r="E42" s="26">
        <f t="shared" si="0"/>
        <v>230</v>
      </c>
      <c r="F42" s="86">
        <v>8</v>
      </c>
      <c r="G42" s="86">
        <v>207</v>
      </c>
      <c r="H42" s="86">
        <v>1</v>
      </c>
      <c r="I42" s="86">
        <v>1</v>
      </c>
      <c r="J42" s="87">
        <v>13</v>
      </c>
      <c r="K42" s="31"/>
      <c r="L42" s="53"/>
      <c r="M42" s="56">
        <f t="shared" si="1"/>
        <v>14</v>
      </c>
      <c r="N42" s="92">
        <v>0</v>
      </c>
      <c r="O42" s="92">
        <v>14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2</v>
      </c>
      <c r="V42" s="32"/>
      <c r="W42" s="33"/>
      <c r="X42" s="34" t="s">
        <v>30</v>
      </c>
    </row>
    <row r="43" spans="1:24" ht="12.75" customHeight="1">
      <c r="A43" s="7"/>
      <c r="B43" s="29"/>
      <c r="C43" s="29"/>
      <c r="D43" s="30" t="s">
        <v>32</v>
      </c>
      <c r="E43" s="26">
        <f t="shared" si="0"/>
        <v>1165</v>
      </c>
      <c r="F43" s="86">
        <v>42</v>
      </c>
      <c r="G43" s="86">
        <v>1027</v>
      </c>
      <c r="H43" s="86">
        <v>8</v>
      </c>
      <c r="I43" s="86">
        <v>5</v>
      </c>
      <c r="J43" s="87">
        <v>83</v>
      </c>
      <c r="K43" s="31"/>
      <c r="L43" s="53"/>
      <c r="M43" s="56">
        <f t="shared" si="1"/>
        <v>64</v>
      </c>
      <c r="N43" s="92">
        <v>8</v>
      </c>
      <c r="O43" s="92">
        <v>55</v>
      </c>
      <c r="P43" s="92">
        <v>0</v>
      </c>
      <c r="Q43" s="92">
        <v>0</v>
      </c>
      <c r="R43" s="92">
        <v>1</v>
      </c>
      <c r="S43" s="92">
        <v>0</v>
      </c>
      <c r="T43" s="92">
        <v>0</v>
      </c>
      <c r="U43" s="92">
        <v>8</v>
      </c>
      <c r="V43" s="32"/>
      <c r="W43" s="33"/>
      <c r="X43" s="34" t="s">
        <v>32</v>
      </c>
    </row>
    <row r="44" spans="1:24" ht="12.75" customHeight="1">
      <c r="A44" s="7"/>
      <c r="B44" s="29"/>
      <c r="C44" s="29"/>
      <c r="D44" s="30" t="s">
        <v>49</v>
      </c>
      <c r="E44" s="26">
        <f t="shared" si="0"/>
        <v>49</v>
      </c>
      <c r="F44" s="86">
        <v>3</v>
      </c>
      <c r="G44" s="86">
        <v>40</v>
      </c>
      <c r="H44" s="86">
        <v>0</v>
      </c>
      <c r="I44" s="86">
        <v>1</v>
      </c>
      <c r="J44" s="87">
        <v>5</v>
      </c>
      <c r="K44" s="31"/>
      <c r="L44" s="53"/>
      <c r="M44" s="56">
        <f t="shared" si="1"/>
        <v>2</v>
      </c>
      <c r="N44" s="92">
        <v>0</v>
      </c>
      <c r="O44" s="92">
        <v>2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2</v>
      </c>
      <c r="V44" s="32"/>
      <c r="W44" s="33"/>
      <c r="X44" s="34" t="s">
        <v>49</v>
      </c>
    </row>
    <row r="45" spans="1:24" ht="12.75" customHeight="1">
      <c r="A45" s="7"/>
      <c r="B45" s="29"/>
      <c r="C45" s="29"/>
      <c r="D45" s="30" t="s">
        <v>25</v>
      </c>
      <c r="E45" s="26">
        <f t="shared" si="0"/>
        <v>596</v>
      </c>
      <c r="F45" s="86">
        <v>12</v>
      </c>
      <c r="G45" s="86">
        <v>529</v>
      </c>
      <c r="H45" s="86">
        <v>4</v>
      </c>
      <c r="I45" s="86">
        <v>16</v>
      </c>
      <c r="J45" s="87">
        <v>35</v>
      </c>
      <c r="K45" s="31"/>
      <c r="L45" s="53"/>
      <c r="M45" s="56">
        <f t="shared" si="1"/>
        <v>55</v>
      </c>
      <c r="N45" s="92">
        <v>5</v>
      </c>
      <c r="O45" s="92">
        <v>49</v>
      </c>
      <c r="P45" s="92">
        <v>0</v>
      </c>
      <c r="Q45" s="92">
        <v>0</v>
      </c>
      <c r="R45" s="92">
        <v>1</v>
      </c>
      <c r="S45" s="92">
        <v>0</v>
      </c>
      <c r="T45" s="92">
        <v>1</v>
      </c>
      <c r="U45" s="92">
        <v>30</v>
      </c>
      <c r="V45" s="32"/>
      <c r="W45" s="33"/>
      <c r="X45" s="34" t="s">
        <v>25</v>
      </c>
    </row>
    <row r="46" spans="1:24" ht="12.75" customHeight="1">
      <c r="A46" s="7"/>
      <c r="B46" s="29"/>
      <c r="C46" s="29"/>
      <c r="D46" s="30" t="s">
        <v>50</v>
      </c>
      <c r="E46" s="26">
        <f t="shared" si="0"/>
        <v>135</v>
      </c>
      <c r="F46" s="86">
        <v>12</v>
      </c>
      <c r="G46" s="86">
        <v>117</v>
      </c>
      <c r="H46" s="86">
        <v>1</v>
      </c>
      <c r="I46" s="86">
        <v>0</v>
      </c>
      <c r="J46" s="87">
        <v>5</v>
      </c>
      <c r="K46" s="31"/>
      <c r="L46" s="53"/>
      <c r="M46" s="56">
        <f t="shared" si="1"/>
        <v>49</v>
      </c>
      <c r="N46" s="92">
        <v>4</v>
      </c>
      <c r="O46" s="92">
        <v>44</v>
      </c>
      <c r="P46" s="92">
        <v>0</v>
      </c>
      <c r="Q46" s="92">
        <v>0</v>
      </c>
      <c r="R46" s="92">
        <v>1</v>
      </c>
      <c r="S46" s="92">
        <v>0</v>
      </c>
      <c r="T46" s="92">
        <v>11</v>
      </c>
      <c r="U46" s="92">
        <v>10</v>
      </c>
      <c r="V46" s="32"/>
      <c r="W46" s="33"/>
      <c r="X46" s="34" t="s">
        <v>50</v>
      </c>
    </row>
    <row r="47" spans="1:24" ht="12.75" customHeight="1">
      <c r="A47" s="7"/>
      <c r="B47" s="29"/>
      <c r="C47" s="29"/>
      <c r="D47" s="30" t="s">
        <v>51</v>
      </c>
      <c r="E47" s="26">
        <f t="shared" si="0"/>
        <v>48</v>
      </c>
      <c r="F47" s="86">
        <v>1</v>
      </c>
      <c r="G47" s="86">
        <v>47</v>
      </c>
      <c r="H47" s="86">
        <v>0</v>
      </c>
      <c r="I47" s="86">
        <v>0</v>
      </c>
      <c r="J47" s="87">
        <v>0</v>
      </c>
      <c r="K47" s="31"/>
      <c r="L47" s="53"/>
      <c r="M47" s="56">
        <f t="shared" si="1"/>
        <v>4</v>
      </c>
      <c r="N47" s="92">
        <v>1</v>
      </c>
      <c r="O47" s="92">
        <v>3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32"/>
      <c r="W47" s="33"/>
      <c r="X47" s="34" t="s">
        <v>51</v>
      </c>
    </row>
    <row r="48" spans="1:24" ht="12.75" customHeight="1">
      <c r="A48" s="7"/>
      <c r="B48" s="29"/>
      <c r="C48" s="29"/>
      <c r="D48" s="30" t="s">
        <v>52</v>
      </c>
      <c r="E48" s="26">
        <f t="shared" si="0"/>
        <v>74</v>
      </c>
      <c r="F48" s="86">
        <v>3</v>
      </c>
      <c r="G48" s="86">
        <v>67</v>
      </c>
      <c r="H48" s="86">
        <v>0</v>
      </c>
      <c r="I48" s="86">
        <v>1</v>
      </c>
      <c r="J48" s="87">
        <v>3</v>
      </c>
      <c r="K48" s="31"/>
      <c r="L48" s="53"/>
      <c r="M48" s="56">
        <f t="shared" si="1"/>
        <v>38</v>
      </c>
      <c r="N48" s="92">
        <v>0</v>
      </c>
      <c r="O48" s="92">
        <v>37</v>
      </c>
      <c r="P48" s="92">
        <v>0</v>
      </c>
      <c r="Q48" s="92">
        <v>0</v>
      </c>
      <c r="R48" s="92">
        <v>1</v>
      </c>
      <c r="S48" s="92">
        <v>0</v>
      </c>
      <c r="T48" s="92">
        <v>0</v>
      </c>
      <c r="U48" s="92">
        <v>0</v>
      </c>
      <c r="V48" s="32"/>
      <c r="W48" s="33"/>
      <c r="X48" s="34" t="s">
        <v>52</v>
      </c>
    </row>
    <row r="49" spans="1:24" ht="12.75" customHeight="1">
      <c r="A49" s="7"/>
      <c r="B49" s="29"/>
      <c r="C49" s="29"/>
      <c r="D49" s="30" t="s">
        <v>53</v>
      </c>
      <c r="E49" s="26">
        <f t="shared" si="0"/>
        <v>225</v>
      </c>
      <c r="F49" s="86">
        <v>11</v>
      </c>
      <c r="G49" s="86">
        <v>193</v>
      </c>
      <c r="H49" s="86">
        <v>0</v>
      </c>
      <c r="I49" s="86">
        <v>7</v>
      </c>
      <c r="J49" s="87">
        <v>14</v>
      </c>
      <c r="K49" s="31"/>
      <c r="L49" s="53"/>
      <c r="M49" s="56">
        <f t="shared" si="1"/>
        <v>14</v>
      </c>
      <c r="N49" s="92">
        <v>5</v>
      </c>
      <c r="O49" s="92">
        <v>7</v>
      </c>
      <c r="P49" s="92">
        <v>0</v>
      </c>
      <c r="Q49" s="92">
        <v>0</v>
      </c>
      <c r="R49" s="92">
        <v>2</v>
      </c>
      <c r="S49" s="92">
        <v>0</v>
      </c>
      <c r="T49" s="92">
        <v>0</v>
      </c>
      <c r="U49" s="92">
        <v>2</v>
      </c>
      <c r="V49" s="32"/>
      <c r="W49" s="33"/>
      <c r="X49" s="34" t="s">
        <v>53</v>
      </c>
    </row>
    <row r="50" spans="1:24" ht="12.75" customHeight="1">
      <c r="A50" s="7"/>
      <c r="B50" s="29"/>
      <c r="C50" s="29"/>
      <c r="D50" s="30" t="s">
        <v>54</v>
      </c>
      <c r="E50" s="26">
        <f t="shared" si="0"/>
        <v>87</v>
      </c>
      <c r="F50" s="86">
        <v>0</v>
      </c>
      <c r="G50" s="86">
        <v>82</v>
      </c>
      <c r="H50" s="86">
        <v>0</v>
      </c>
      <c r="I50" s="86">
        <v>0</v>
      </c>
      <c r="J50" s="87">
        <v>5</v>
      </c>
      <c r="K50" s="31"/>
      <c r="L50" s="53"/>
      <c r="M50" s="56">
        <f t="shared" si="1"/>
        <v>3</v>
      </c>
      <c r="N50" s="92">
        <v>0</v>
      </c>
      <c r="O50" s="92">
        <v>3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32"/>
      <c r="W50" s="33"/>
      <c r="X50" s="34" t="s">
        <v>54</v>
      </c>
    </row>
    <row r="51" spans="1:24" ht="12.75" customHeight="1">
      <c r="A51" s="7"/>
      <c r="B51" s="29"/>
      <c r="C51" s="29"/>
      <c r="D51" s="30" t="s">
        <v>31</v>
      </c>
      <c r="E51" s="26">
        <f t="shared" si="0"/>
        <v>3308</v>
      </c>
      <c r="F51" s="86">
        <v>115</v>
      </c>
      <c r="G51" s="86">
        <v>2938</v>
      </c>
      <c r="H51" s="86">
        <v>17</v>
      </c>
      <c r="I51" s="86">
        <v>54</v>
      </c>
      <c r="J51" s="87">
        <v>184</v>
      </c>
      <c r="K51" s="31"/>
      <c r="L51" s="53"/>
      <c r="M51" s="56">
        <f t="shared" si="1"/>
        <v>830</v>
      </c>
      <c r="N51" s="92">
        <v>71</v>
      </c>
      <c r="O51" s="92">
        <v>746</v>
      </c>
      <c r="P51" s="92">
        <v>1</v>
      </c>
      <c r="Q51" s="92">
        <v>0</v>
      </c>
      <c r="R51" s="92">
        <v>12</v>
      </c>
      <c r="S51" s="92">
        <v>4</v>
      </c>
      <c r="T51" s="92">
        <v>5</v>
      </c>
      <c r="U51" s="92">
        <v>27</v>
      </c>
      <c r="V51" s="32"/>
      <c r="W51" s="33"/>
      <c r="X51" s="34" t="s">
        <v>31</v>
      </c>
    </row>
    <row r="52" spans="1:24" ht="12.75" customHeight="1">
      <c r="A52" s="7"/>
      <c r="B52" s="29"/>
      <c r="C52" s="29"/>
      <c r="D52" s="30" t="s">
        <v>55</v>
      </c>
      <c r="E52" s="26">
        <f t="shared" si="0"/>
        <v>843</v>
      </c>
      <c r="F52" s="86">
        <v>22</v>
      </c>
      <c r="G52" s="86">
        <v>761</v>
      </c>
      <c r="H52" s="86">
        <v>24</v>
      </c>
      <c r="I52" s="86">
        <v>5</v>
      </c>
      <c r="J52" s="87">
        <v>31</v>
      </c>
      <c r="K52" s="31"/>
      <c r="L52" s="53"/>
      <c r="M52" s="56">
        <f t="shared" si="1"/>
        <v>60</v>
      </c>
      <c r="N52" s="92">
        <v>3</v>
      </c>
      <c r="O52" s="92">
        <v>56</v>
      </c>
      <c r="P52" s="92">
        <v>0</v>
      </c>
      <c r="Q52" s="92">
        <v>1</v>
      </c>
      <c r="R52" s="92">
        <v>0</v>
      </c>
      <c r="S52" s="92">
        <v>1</v>
      </c>
      <c r="T52" s="92">
        <v>0</v>
      </c>
      <c r="U52" s="92">
        <v>1</v>
      </c>
      <c r="V52" s="32"/>
      <c r="W52" s="33"/>
      <c r="X52" s="34" t="s">
        <v>55</v>
      </c>
    </row>
    <row r="53" spans="1:24" ht="12.75" customHeight="1">
      <c r="A53" s="7"/>
      <c r="B53" s="29"/>
      <c r="C53" s="29"/>
      <c r="D53" s="30" t="s">
        <v>56</v>
      </c>
      <c r="E53" s="26">
        <f t="shared" si="0"/>
        <v>98</v>
      </c>
      <c r="F53" s="86">
        <v>5</v>
      </c>
      <c r="G53" s="86">
        <v>90</v>
      </c>
      <c r="H53" s="86">
        <v>0</v>
      </c>
      <c r="I53" s="86">
        <v>1</v>
      </c>
      <c r="J53" s="87">
        <v>2</v>
      </c>
      <c r="K53" s="31"/>
      <c r="L53" s="53"/>
      <c r="M53" s="56">
        <f t="shared" si="1"/>
        <v>5</v>
      </c>
      <c r="N53" s="92">
        <v>0</v>
      </c>
      <c r="O53" s="92">
        <v>5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32"/>
      <c r="W53" s="33"/>
      <c r="X53" s="34" t="s">
        <v>56</v>
      </c>
    </row>
    <row r="54" spans="1:24" ht="12.75" customHeight="1">
      <c r="A54" s="7"/>
      <c r="B54" s="29"/>
      <c r="C54" s="29"/>
      <c r="D54" s="30" t="s">
        <v>88</v>
      </c>
      <c r="E54" s="26">
        <f t="shared" si="0"/>
        <v>83</v>
      </c>
      <c r="F54" s="86">
        <v>0</v>
      </c>
      <c r="G54" s="86">
        <v>67</v>
      </c>
      <c r="H54" s="86">
        <v>0</v>
      </c>
      <c r="I54" s="86">
        <v>4</v>
      </c>
      <c r="J54" s="87">
        <v>12</v>
      </c>
      <c r="K54" s="31"/>
      <c r="L54" s="53"/>
      <c r="M54" s="56">
        <f t="shared" si="1"/>
        <v>7</v>
      </c>
      <c r="N54" s="92">
        <v>2</v>
      </c>
      <c r="O54" s="92">
        <v>5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1</v>
      </c>
      <c r="V54" s="32"/>
      <c r="W54" s="33"/>
      <c r="X54" s="34" t="s">
        <v>88</v>
      </c>
    </row>
    <row r="55" spans="1:24" ht="12.75" customHeight="1" thickBot="1">
      <c r="A55" s="7"/>
      <c r="B55" s="38"/>
      <c r="C55" s="38"/>
      <c r="D55" s="39" t="s">
        <v>33</v>
      </c>
      <c r="E55" s="40">
        <f t="shared" si="0"/>
        <v>1698</v>
      </c>
      <c r="F55" s="88">
        <v>74</v>
      </c>
      <c r="G55" s="88">
        <v>1497</v>
      </c>
      <c r="H55" s="88">
        <v>25</v>
      </c>
      <c r="I55" s="88">
        <v>20</v>
      </c>
      <c r="J55" s="89">
        <v>82</v>
      </c>
      <c r="K55" s="31"/>
      <c r="L55" s="53"/>
      <c r="M55" s="57">
        <f t="shared" si="1"/>
        <v>151</v>
      </c>
      <c r="N55" s="93">
        <v>6</v>
      </c>
      <c r="O55" s="93">
        <v>140</v>
      </c>
      <c r="P55" s="93">
        <v>0</v>
      </c>
      <c r="Q55" s="93">
        <v>0</v>
      </c>
      <c r="R55" s="93">
        <v>5</v>
      </c>
      <c r="S55" s="93">
        <v>1</v>
      </c>
      <c r="T55" s="93">
        <v>2</v>
      </c>
      <c r="U55" s="93">
        <v>7</v>
      </c>
      <c r="V55" s="42"/>
      <c r="W55" s="38"/>
      <c r="X55" s="43" t="s">
        <v>33</v>
      </c>
    </row>
    <row r="56" spans="1:11" ht="12">
      <c r="A56" s="2"/>
      <c r="B56" s="2"/>
      <c r="C56" s="2"/>
      <c r="D56" s="2"/>
      <c r="K56" s="6"/>
    </row>
    <row r="57" spans="1:21" ht="12">
      <c r="A57" s="2"/>
      <c r="B57" s="2"/>
      <c r="C57" s="2"/>
      <c r="D57" s="2" t="s">
        <v>72</v>
      </c>
      <c r="E57" s="44">
        <f>SUM(E7,E24,E28)-E6</f>
        <v>0</v>
      </c>
      <c r="F57" s="44">
        <f aca="true" t="shared" si="2" ref="F57:U57">SUM(F7,F24,F28)-F6</f>
        <v>0</v>
      </c>
      <c r="G57" s="44">
        <f t="shared" si="2"/>
        <v>0</v>
      </c>
      <c r="H57" s="44">
        <f t="shared" si="2"/>
        <v>0</v>
      </c>
      <c r="I57" s="44">
        <f t="shared" si="2"/>
        <v>0</v>
      </c>
      <c r="J57" s="44">
        <f t="shared" si="2"/>
        <v>0</v>
      </c>
      <c r="K57" s="44"/>
      <c r="L57" s="44"/>
      <c r="M57" s="44">
        <f t="shared" si="2"/>
        <v>0</v>
      </c>
      <c r="N57" s="44">
        <f t="shared" si="2"/>
        <v>0</v>
      </c>
      <c r="O57" s="44">
        <f t="shared" si="2"/>
        <v>0</v>
      </c>
      <c r="P57" s="44">
        <f t="shared" si="2"/>
        <v>0</v>
      </c>
      <c r="Q57" s="44">
        <f t="shared" si="2"/>
        <v>0</v>
      </c>
      <c r="R57" s="44">
        <f t="shared" si="2"/>
        <v>0</v>
      </c>
      <c r="S57" s="44">
        <f t="shared" si="2"/>
        <v>0</v>
      </c>
      <c r="T57" s="44">
        <f t="shared" si="2"/>
        <v>0</v>
      </c>
      <c r="U57" s="44">
        <f t="shared" si="2"/>
        <v>0</v>
      </c>
    </row>
    <row r="58" spans="1:21" ht="12">
      <c r="A58" s="2"/>
      <c r="B58" s="2"/>
      <c r="C58" s="2"/>
      <c r="D58" s="2" t="s">
        <v>73</v>
      </c>
      <c r="E58" s="44">
        <f>SUM(E8:E23)-E7</f>
        <v>0</v>
      </c>
      <c r="F58" s="44">
        <f aca="true" t="shared" si="3" ref="F58:U58">SUM(F8:F23)-F7</f>
        <v>0</v>
      </c>
      <c r="G58" s="44">
        <f t="shared" si="3"/>
        <v>0</v>
      </c>
      <c r="H58" s="44">
        <f t="shared" si="3"/>
        <v>0</v>
      </c>
      <c r="I58" s="44">
        <f t="shared" si="3"/>
        <v>0</v>
      </c>
      <c r="J58" s="44">
        <f t="shared" si="3"/>
        <v>0</v>
      </c>
      <c r="K58" s="44"/>
      <c r="L58" s="44"/>
      <c r="M58" s="44">
        <f t="shared" si="3"/>
        <v>0</v>
      </c>
      <c r="N58" s="44">
        <f t="shared" si="3"/>
        <v>0</v>
      </c>
      <c r="O58" s="44">
        <f t="shared" si="3"/>
        <v>0</v>
      </c>
      <c r="P58" s="44">
        <f t="shared" si="3"/>
        <v>0</v>
      </c>
      <c r="Q58" s="44">
        <f t="shared" si="3"/>
        <v>0</v>
      </c>
      <c r="R58" s="44">
        <f t="shared" si="3"/>
        <v>0</v>
      </c>
      <c r="S58" s="44">
        <f t="shared" si="3"/>
        <v>0</v>
      </c>
      <c r="T58" s="44">
        <f t="shared" si="3"/>
        <v>0</v>
      </c>
      <c r="U58" s="44">
        <f t="shared" si="3"/>
        <v>0</v>
      </c>
    </row>
    <row r="59" spans="1:21" ht="12">
      <c r="A59" s="2"/>
      <c r="B59" s="2"/>
      <c r="C59" s="2"/>
      <c r="D59" s="2" t="s">
        <v>74</v>
      </c>
      <c r="E59" s="44">
        <f>SUM(E25:E27)-E24</f>
        <v>0</v>
      </c>
      <c r="F59" s="44">
        <f aca="true" t="shared" si="4" ref="F59:U59">SUM(F25:F27)-F24</f>
        <v>0</v>
      </c>
      <c r="G59" s="44">
        <f t="shared" si="4"/>
        <v>0</v>
      </c>
      <c r="H59" s="44">
        <f t="shared" si="4"/>
        <v>0</v>
      </c>
      <c r="I59" s="44">
        <f t="shared" si="4"/>
        <v>0</v>
      </c>
      <c r="J59" s="44">
        <f t="shared" si="4"/>
        <v>0</v>
      </c>
      <c r="K59" s="44"/>
      <c r="L59" s="44"/>
      <c r="M59" s="44">
        <f t="shared" si="4"/>
        <v>0</v>
      </c>
      <c r="N59" s="44">
        <f t="shared" si="4"/>
        <v>0</v>
      </c>
      <c r="O59" s="44">
        <f t="shared" si="4"/>
        <v>0</v>
      </c>
      <c r="P59" s="44">
        <f t="shared" si="4"/>
        <v>0</v>
      </c>
      <c r="Q59" s="44">
        <f t="shared" si="4"/>
        <v>0</v>
      </c>
      <c r="R59" s="44">
        <f t="shared" si="4"/>
        <v>0</v>
      </c>
      <c r="S59" s="44">
        <f t="shared" si="4"/>
        <v>0</v>
      </c>
      <c r="T59" s="44">
        <f t="shared" si="4"/>
        <v>0</v>
      </c>
      <c r="U59" s="44">
        <f t="shared" si="4"/>
        <v>0</v>
      </c>
    </row>
    <row r="60" spans="2:21" ht="12">
      <c r="B60" s="2"/>
      <c r="C60" s="2"/>
      <c r="D60" s="45" t="s">
        <v>75</v>
      </c>
      <c r="E60" s="44">
        <f>SUM(E29:E55)-E28</f>
        <v>0</v>
      </c>
      <c r="F60" s="44">
        <f aca="true" t="shared" si="5" ref="F60:U60">SUM(F29:F55)-F28</f>
        <v>0</v>
      </c>
      <c r="G60" s="44">
        <f t="shared" si="5"/>
        <v>0</v>
      </c>
      <c r="H60" s="44">
        <f t="shared" si="5"/>
        <v>0</v>
      </c>
      <c r="I60" s="44">
        <f t="shared" si="5"/>
        <v>0</v>
      </c>
      <c r="J60" s="44">
        <f t="shared" si="5"/>
        <v>0</v>
      </c>
      <c r="K60" s="44"/>
      <c r="L60" s="44"/>
      <c r="M60" s="44">
        <f t="shared" si="5"/>
        <v>0</v>
      </c>
      <c r="N60" s="44">
        <f t="shared" si="5"/>
        <v>0</v>
      </c>
      <c r="O60" s="44">
        <f t="shared" si="5"/>
        <v>0</v>
      </c>
      <c r="P60" s="44">
        <f t="shared" si="5"/>
        <v>0</v>
      </c>
      <c r="Q60" s="44">
        <f t="shared" si="5"/>
        <v>0</v>
      </c>
      <c r="R60" s="44">
        <f t="shared" si="5"/>
        <v>0</v>
      </c>
      <c r="S60" s="44">
        <f t="shared" si="5"/>
        <v>0</v>
      </c>
      <c r="T60" s="44">
        <f t="shared" si="5"/>
        <v>0</v>
      </c>
      <c r="U60" s="44">
        <f t="shared" si="5"/>
        <v>0</v>
      </c>
    </row>
    <row r="61" spans="2:4" ht="12">
      <c r="B61" s="2"/>
      <c r="C61" s="2"/>
      <c r="D61" s="2"/>
    </row>
    <row r="62" ht="12">
      <c r="D62" s="46"/>
    </row>
    <row r="63" ht="12">
      <c r="D63" s="46"/>
    </row>
    <row r="64" ht="12">
      <c r="D64" s="46"/>
    </row>
    <row r="65" ht="12">
      <c r="D65" s="46"/>
    </row>
    <row r="66" spans="4:21" ht="12">
      <c r="D66" s="46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4:21" ht="12">
      <c r="D67" s="46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4:21" ht="12">
      <c r="D68" s="46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4:21" ht="12">
      <c r="D69" s="46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</sheetData>
  <sheetProtection/>
  <mergeCells count="17">
    <mergeCell ref="W24:X24"/>
    <mergeCell ref="W28:X28"/>
    <mergeCell ref="C7:D7"/>
    <mergeCell ref="C24:D24"/>
    <mergeCell ref="V4:X5"/>
    <mergeCell ref="V6:X6"/>
    <mergeCell ref="W7:X7"/>
    <mergeCell ref="T4:T5"/>
    <mergeCell ref="U4:U5"/>
    <mergeCell ref="E4:J4"/>
    <mergeCell ref="E2:J2"/>
    <mergeCell ref="B6:D6"/>
    <mergeCell ref="B4:D5"/>
    <mergeCell ref="M2:U2"/>
    <mergeCell ref="C28:D28"/>
    <mergeCell ref="S4:S5"/>
    <mergeCell ref="M4:R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2022-07-28T05:47:58Z</dcterms:created>
  <dcterms:modified xsi:type="dcterms:W3CDTF">2022-07-28T05:47:58Z</dcterms:modified>
  <cp:category/>
  <cp:version/>
  <cp:contentType/>
  <cp:contentStatus/>
</cp:coreProperties>
</file>