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<sst xmlns="http://schemas.openxmlformats.org/spreadsheetml/2006/main" count="344" uniqueCount="120">
  <si>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</si>
  <si>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</si>
  <si>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</si>
  <si>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</si>
  <si>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</si>
  <si>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</si>
  <si>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</si>
  <si>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</si>
  <si>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</si>
  <si>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</si>
  <si>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</si>
  <si>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</si>
  <si>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</si>
  <si>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</si>
  <si>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</si>
  <si>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</si>
  <si>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</si>
  <si>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</si>
  <si>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</si>
  <si>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</si>
  <si>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</si>
  <si>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</si>
  <si>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</si>
  <si>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</si>
  <si>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</si>
  <si>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</si>
  <si>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</si>
  <si>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</si>
  <si>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</si>
  <si>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</si>
  <si>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</si>
  <si>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</si>
  <si>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</si>
  <si>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</si>
  <si>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</si>
  <si>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</si>
  <si>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</si>
  <si>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</si>
  <si>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</si>
  <si>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</si>
  <si>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</si>
  <si>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</si>
  <si>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</si>
  <si>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</si>
  <si>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</si>
  <si>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</si>
  <si>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</si>
  <si>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</si>
  <si>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</si>
  <si>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</si>
  <si>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</si>
  <si>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</si>
  <si>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</si>
  <si>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</si>
  <si>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</si>
  <si>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</si>
  <si>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</si>
  <si>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</si>
  <si>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</si>
  <si>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</si>
  <si>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</si>
  <si>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</si>
  <si>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</si>
  <si>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</si>
  <si>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</si>
  <si>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</si>
  <si>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</si>
  <si>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</si>
  <si>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</si>
  <si>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</si>
  <si>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</si>
  <si>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</si>
  <si>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</si>
  <si>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</si>
  <si>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</si>
  <si>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</si>
  <si>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</si>
  <si>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</si>
  <si>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</si>
  <si>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</si>
  <si>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</si>
  <si>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</si>
  <si>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</si>
  <si>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</si>
  <si>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</si>
  <si>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</si>
  <si>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</si>
  <si>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</si>
  <si>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</si>
  <si>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</si>
  <si>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</si>
  <si>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</si>
  <si>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</si>
  <si>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</si>
  <si>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</si>
  <si>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</si>
  <si>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</si>
  <si>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</si>
  <si>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</si>
  <si>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</si>
  <si>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</si>
  <si>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</si>
  <si>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</si>
  <si>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</si>
  <si>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</si>
  <si>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</si>
  <si>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</si>
  <si>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</si>
  <si>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</si>
  <si>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</si>
  <si>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</si>
  <si>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</si>
  <si>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</si>
  <si>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</si>
  <si>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</si>
  <si>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</si>
  <si>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t>認知212</t>
  </si>
  <si>
    <t>認知213</t>
  </si>
  <si>
    <t>認知214</t>
  </si>
  <si>
    <t>認知215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</si>
</sst>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4" xfId="1987" applyFont="1" applyFill="1" applyBorder="1" applyAlignment="1">
      <alignment horizontal="right" vertical="center" wrapText="1"/>
      <protection/>
    </xf>
    <xf numFmtId="0" fontId="0" fillId="0" borderId="17" xfId="1949" applyFont="1" applyFill="1" applyBorder="1" applyAlignment="1">
      <alignment horizontal="right" vertical="center" wrapText="1"/>
      <protection/>
    </xf>
    <xf numFmtId="0" fontId="0" fillId="0" borderId="17" xfId="1950" applyFont="1" applyFill="1" applyBorder="1" applyAlignment="1">
      <alignment horizontal="right" vertical="center" wrapText="1"/>
      <protection/>
    </xf>
    <xf numFmtId="0" fontId="0" fillId="0" borderId="17" xfId="1952" applyFont="1" applyFill="1" applyBorder="1" applyAlignment="1">
      <alignment horizontal="right" vertical="center" wrapText="1"/>
      <protection/>
    </xf>
    <xf numFmtId="0" fontId="0" fillId="0" borderId="17" xfId="1953" applyFont="1" applyFill="1" applyBorder="1" applyAlignment="1">
      <alignment horizontal="right" vertical="center" wrapText="1"/>
      <protection/>
    </xf>
    <xf numFmtId="3" fontId="0" fillId="0" borderId="17" xfId="1978" applyNumberFormat="1" applyFont="1" applyFill="1" applyBorder="1" applyAlignment="1">
      <alignment horizontal="right" vertical="center" wrapText="1"/>
      <protection/>
    </xf>
    <xf numFmtId="0" fontId="0" fillId="0" borderId="17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7" xfId="1980" applyNumberFormat="1" applyFont="1" applyFill="1" applyBorder="1" applyAlignment="1">
      <alignment horizontal="right" vertical="center" wrapText="1"/>
      <protection/>
    </xf>
    <xf numFmtId="0" fontId="0" fillId="0" borderId="17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7" xfId="1981" applyNumberFormat="1" applyFont="1" applyFill="1" applyBorder="1" applyAlignment="1">
      <alignment horizontal="right" vertical="center" wrapText="1"/>
      <protection/>
    </xf>
    <xf numFmtId="0" fontId="0" fillId="0" borderId="17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7" xfId="1987" applyFont="1" applyFill="1" applyBorder="1" applyAlignment="1">
      <alignment horizontal="right" vertical="center" wrapText="1"/>
      <protection/>
    </xf>
    <xf numFmtId="3" fontId="7" fillId="0" borderId="18" xfId="1949" applyNumberFormat="1" applyFont="1" applyFill="1" applyBorder="1" applyAlignment="1">
      <alignment horizontal="right" vertical="center" wrapText="1"/>
      <protection/>
    </xf>
    <xf numFmtId="3" fontId="7" fillId="0" borderId="18" xfId="1960" applyNumberFormat="1" applyFont="1" applyFill="1" applyBorder="1" applyAlignment="1">
      <alignment horizontal="right" vertical="center" wrapText="1"/>
      <protection/>
    </xf>
    <xf numFmtId="0" fontId="7" fillId="0" borderId="18" xfId="1960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0" fontId="7" fillId="0" borderId="17" xfId="1949" applyFont="1" applyFill="1" applyBorder="1" applyAlignment="1">
      <alignment horizontal="right" vertical="center" wrapText="1"/>
      <protection/>
    </xf>
    <xf numFmtId="0" fontId="7" fillId="0" borderId="17" xfId="1952" applyFont="1" applyFill="1" applyBorder="1" applyAlignment="1">
      <alignment horizontal="right" vertical="center" wrapText="1"/>
      <protection/>
    </xf>
    <xf numFmtId="0" fontId="7" fillId="0" borderId="17" xfId="1961" applyFont="1" applyFill="1" applyBorder="1" applyAlignment="1">
      <alignment horizontal="right" vertical="center" wrapText="1"/>
      <protection/>
    </xf>
    <xf numFmtId="3" fontId="7" fillId="0" borderId="17" xfId="1961" applyNumberFormat="1" applyFont="1" applyFill="1" applyBorder="1" applyAlignment="1">
      <alignment horizontal="right" vertical="center" wrapText="1"/>
      <protection/>
    </xf>
    <xf numFmtId="3" fontId="7" fillId="0" borderId="18" xfId="1966" applyNumberFormat="1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0" fontId="7" fillId="0" borderId="19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1978" applyFont="1" applyFill="1" applyBorder="1" applyAlignment="1">
      <alignment horizontal="right" vertical="center" wrapText="1"/>
      <protection/>
    </xf>
    <xf numFmtId="3" fontId="7" fillId="0" borderId="17" xfId="1978" applyNumberFormat="1" applyFont="1" applyFill="1" applyBorder="1" applyAlignment="1">
      <alignment horizontal="right" vertical="center" wrapText="1"/>
      <protection/>
    </xf>
    <xf numFmtId="0" fontId="7" fillId="0" borderId="17" xfId="1978" applyFont="1" applyFill="1" applyBorder="1" applyAlignment="1">
      <alignment horizontal="right" vertical="center" wrapText="1"/>
      <protection/>
    </xf>
    <xf numFmtId="177" fontId="7" fillId="0" borderId="17" xfId="1984" applyNumberFormat="1" applyFont="1" applyFill="1" applyBorder="1" applyAlignment="1">
      <alignment horizontal="right" vertical="center" wrapText="1"/>
      <protection/>
    </xf>
    <xf numFmtId="177" fontId="0" fillId="0" borderId="17" xfId="1986" applyNumberFormat="1" applyFont="1" applyFill="1" applyBorder="1" applyAlignment="1">
      <alignment horizontal="right" vertical="center" wrapText="1"/>
      <protection/>
    </xf>
    <xf numFmtId="177" fontId="0" fillId="0" borderId="17" xfId="1985" applyNumberFormat="1" applyFont="1" applyFill="1" applyBorder="1" applyAlignment="1">
      <alignment horizontal="right" vertical="center" wrapText="1"/>
      <protection/>
    </xf>
    <xf numFmtId="177" fontId="0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0" fillId="0" borderId="17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7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7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7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4" xfId="1987" applyNumberFormat="1" applyFont="1" applyFill="1" applyBorder="1" applyAlignment="1">
      <alignment horizontal="right" vertical="center" wrapText="1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5" xfId="1948" applyNumberFormat="1" applyFont="1" applyFill="1" applyBorder="1" applyAlignment="1">
      <alignment horizontal="right" vertical="center" wrapText="1"/>
      <protection/>
    </xf>
    <xf numFmtId="177" fontId="0" fillId="0" borderId="17" xfId="1955" applyNumberFormat="1" applyFont="1" applyFill="1" applyBorder="1" applyAlignment="1">
      <alignment horizontal="right" vertical="center" wrapText="1"/>
      <protection/>
    </xf>
    <xf numFmtId="177" fontId="7" fillId="0" borderId="17" xfId="1956" applyNumberFormat="1" applyFont="1" applyFill="1" applyBorder="1" applyAlignment="1">
      <alignment horizontal="right" vertical="center" wrapText="1"/>
      <protection/>
    </xf>
    <xf numFmtId="177" fontId="0" fillId="0" borderId="17" xfId="1958" applyNumberFormat="1" applyFont="1" applyFill="1" applyBorder="1" applyAlignment="1">
      <alignment horizontal="right" vertical="center" wrapText="1"/>
      <protection/>
    </xf>
    <xf numFmtId="177" fontId="0" fillId="0" borderId="17" xfId="1957" applyNumberFormat="1" applyFont="1" applyFill="1" applyBorder="1" applyAlignment="1">
      <alignment horizontal="right" vertical="center" wrapText="1"/>
      <protection/>
    </xf>
    <xf numFmtId="177" fontId="7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4" xfId="1959" applyNumberFormat="1" applyFont="1" applyFill="1" applyBorder="1" applyAlignment="1">
      <alignment horizontal="right" vertical="center" wrapText="1"/>
      <protection/>
    </xf>
    <xf numFmtId="177" fontId="7" fillId="0" borderId="18" xfId="195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9" xfId="1941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51" applyNumberFormat="1" applyFont="1" applyFill="1" applyBorder="1" applyAlignment="1">
      <alignment horizontal="right" vertical="center" wrapText="1"/>
      <protection/>
    </xf>
    <xf numFmtId="177" fontId="0" fillId="0" borderId="17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62" applyNumberFormat="1" applyFont="1" applyFill="1" applyBorder="1" applyAlignment="1">
      <alignment horizontal="right" vertical="center" wrapText="1"/>
      <protection/>
    </xf>
    <xf numFmtId="177" fontId="0" fillId="0" borderId="17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177" fontId="0" fillId="0" borderId="17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7" xfId="1973" applyNumberFormat="1" applyFont="1" applyFill="1" applyBorder="1" applyAlignment="1">
      <alignment horizontal="right" vertical="center" wrapText="1"/>
      <protection/>
    </xf>
    <xf numFmtId="177" fontId="7" fillId="0" borderId="17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0" fillId="0" borderId="17" xfId="1973" applyNumberFormat="1" applyFont="1" applyFill="1" applyBorder="1" applyAlignment="1">
      <alignment horizontal="right" vertical="center" wrapText="1"/>
      <protection/>
    </xf>
    <xf numFmtId="177" fontId="0" fillId="0" borderId="17" xfId="1983" applyNumberFormat="1" applyFont="1" applyFill="1" applyBorder="1" applyAlignment="1">
      <alignment horizontal="right" vertical="center" wrapText="1"/>
      <protection/>
    </xf>
    <xf numFmtId="177" fontId="0" fillId="0" borderId="17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177" fontId="7" fillId="0" borderId="17" xfId="1954" applyNumberFormat="1" applyFont="1" applyFill="1" applyBorder="1" applyAlignment="1">
      <alignment horizontal="right" vertical="center" wrapText="1"/>
      <protection/>
    </xf>
    <xf numFmtId="177" fontId="7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4" applyNumberFormat="1" applyFont="1" applyFill="1" applyBorder="1" applyAlignment="1">
      <alignment horizontal="right" vertical="center" wrapText="1"/>
      <protection/>
    </xf>
    <xf numFmtId="177" fontId="0" fillId="0" borderId="17" xfId="1965" applyNumberFormat="1" applyFont="1" applyFill="1" applyBorder="1" applyAlignment="1">
      <alignment horizontal="right" vertical="center" wrapText="1"/>
      <protection/>
    </xf>
    <xf numFmtId="177" fontId="7" fillId="0" borderId="17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7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7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7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8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7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7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7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7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7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7" xfId="1979" applyNumberFormat="1" applyFont="1" applyFill="1" applyBorder="1" applyAlignment="1">
      <alignment horizontal="right" vertical="center" wrapText="1"/>
      <protection/>
    </xf>
    <xf numFmtId="177" fontId="0" fillId="0" borderId="17" xfId="1980" applyNumberFormat="1" applyFont="1" applyFill="1" applyBorder="1" applyAlignment="1">
      <alignment horizontal="right" vertical="center" wrapText="1"/>
      <protection/>
    </xf>
    <xf numFmtId="177" fontId="7" fillId="0" borderId="17" xfId="1980" applyNumberFormat="1" applyFont="1" applyFill="1" applyBorder="1" applyAlignment="1">
      <alignment horizontal="right" vertical="center" wrapText="1"/>
      <protection/>
    </xf>
    <xf numFmtId="177" fontId="0" fillId="0" borderId="17" xfId="1981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4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177" fontId="0" fillId="0" borderId="17" xfId="1952" applyNumberFormat="1" applyFont="1" applyFill="1" applyBorder="1" applyAlignment="1">
      <alignment horizontal="right" vertical="center" wrapText="1"/>
      <protection/>
    </xf>
    <xf numFmtId="38" fontId="7" fillId="0" borderId="17" xfId="1553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X3" sqref="X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6" t="s">
        <v>116</v>
      </c>
      <c r="R1" s="13" t="s">
        <v>117</v>
      </c>
    </row>
    <row r="2" spans="2:30" s="3" customFormat="1" ht="14.25">
      <c r="B2" s="4"/>
      <c r="C2" s="4"/>
      <c r="D2" s="4"/>
      <c r="E2" s="4"/>
      <c r="F2" s="4"/>
      <c r="G2" s="4"/>
      <c r="H2" s="191" t="s">
        <v>60</v>
      </c>
      <c r="I2" s="191"/>
      <c r="J2" s="191"/>
      <c r="K2" s="191"/>
      <c r="L2" s="191"/>
      <c r="M2" s="191"/>
      <c r="N2" s="191"/>
      <c r="O2" s="5"/>
      <c r="P2" s="4"/>
      <c r="R2" s="4"/>
      <c r="S2" s="4"/>
      <c r="T2" s="191" t="s">
        <v>114</v>
      </c>
      <c r="U2" s="191"/>
      <c r="V2" s="191"/>
      <c r="W2" s="191"/>
      <c r="X2" s="191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217" t="s">
        <v>61</v>
      </c>
      <c r="C4" s="217"/>
      <c r="D4" s="217"/>
      <c r="E4" s="217"/>
      <c r="F4" s="217"/>
      <c r="G4" s="218"/>
      <c r="H4" s="223" t="s">
        <v>63</v>
      </c>
      <c r="I4" s="226" t="s">
        <v>110</v>
      </c>
      <c r="J4" s="227"/>
      <c r="K4" s="227"/>
      <c r="L4" s="227"/>
      <c r="M4" s="227"/>
      <c r="N4" s="227"/>
      <c r="O4" s="227"/>
      <c r="P4" s="227"/>
      <c r="Q4" s="10"/>
      <c r="R4" s="235" t="s">
        <v>109</v>
      </c>
      <c r="S4" s="235"/>
      <c r="T4" s="231"/>
      <c r="U4" s="226" t="s">
        <v>111</v>
      </c>
      <c r="V4" s="227"/>
      <c r="W4" s="227"/>
      <c r="X4" s="231"/>
      <c r="Y4" s="182" t="s">
        <v>62</v>
      </c>
      <c r="Z4" s="183"/>
      <c r="AA4" s="183"/>
      <c r="AB4" s="183"/>
      <c r="AC4" s="183"/>
      <c r="AD4" s="183"/>
    </row>
    <row r="5" spans="1:30" ht="12">
      <c r="A5" s="2"/>
      <c r="B5" s="219"/>
      <c r="C5" s="219"/>
      <c r="D5" s="219"/>
      <c r="E5" s="219"/>
      <c r="F5" s="219"/>
      <c r="G5" s="220"/>
      <c r="H5" s="224"/>
      <c r="I5" s="209" t="s">
        <v>107</v>
      </c>
      <c r="J5" s="210"/>
      <c r="K5" s="210"/>
      <c r="L5" s="210"/>
      <c r="M5" s="210"/>
      <c r="N5" s="210"/>
      <c r="O5" s="210"/>
      <c r="P5" s="210"/>
      <c r="Q5" s="10"/>
      <c r="R5" s="213" t="s">
        <v>108</v>
      </c>
      <c r="S5" s="213"/>
      <c r="T5" s="214"/>
      <c r="U5" s="232" t="s">
        <v>73</v>
      </c>
      <c r="V5" s="232" t="s">
        <v>74</v>
      </c>
      <c r="W5" s="228" t="s">
        <v>75</v>
      </c>
      <c r="X5" s="228" t="s">
        <v>76</v>
      </c>
      <c r="Y5" s="184"/>
      <c r="Z5" s="185"/>
      <c r="AA5" s="185"/>
      <c r="AB5" s="185"/>
      <c r="AC5" s="185"/>
      <c r="AD5" s="185"/>
    </row>
    <row r="6" spans="1:30" ht="36" customHeight="1">
      <c r="A6" s="2"/>
      <c r="B6" s="219"/>
      <c r="C6" s="219"/>
      <c r="D6" s="219"/>
      <c r="E6" s="219"/>
      <c r="F6" s="219"/>
      <c r="G6" s="220"/>
      <c r="H6" s="224"/>
      <c r="I6" s="207" t="s">
        <v>64</v>
      </c>
      <c r="J6" s="207" t="s">
        <v>65</v>
      </c>
      <c r="K6" s="207" t="s">
        <v>66</v>
      </c>
      <c r="L6" s="207" t="s">
        <v>67</v>
      </c>
      <c r="M6" s="207" t="s">
        <v>68</v>
      </c>
      <c r="N6" s="228" t="s">
        <v>64</v>
      </c>
      <c r="O6" s="205" t="s">
        <v>69</v>
      </c>
      <c r="P6" s="205" t="s">
        <v>70</v>
      </c>
      <c r="Q6" s="10"/>
      <c r="R6" s="211" t="s">
        <v>64</v>
      </c>
      <c r="S6" s="211" t="s">
        <v>71</v>
      </c>
      <c r="T6" s="207" t="s">
        <v>72</v>
      </c>
      <c r="U6" s="233"/>
      <c r="V6" s="233"/>
      <c r="W6" s="207"/>
      <c r="X6" s="207"/>
      <c r="Y6" s="184"/>
      <c r="Z6" s="185"/>
      <c r="AA6" s="185"/>
      <c r="AB6" s="185"/>
      <c r="AC6" s="185"/>
      <c r="AD6" s="185"/>
    </row>
    <row r="7" spans="1:34" ht="12">
      <c r="A7" s="11"/>
      <c r="B7" s="221"/>
      <c r="C7" s="221"/>
      <c r="D7" s="221"/>
      <c r="E7" s="221"/>
      <c r="F7" s="221"/>
      <c r="G7" s="222"/>
      <c r="H7" s="225"/>
      <c r="I7" s="208"/>
      <c r="J7" s="208"/>
      <c r="K7" s="208"/>
      <c r="L7" s="208"/>
      <c r="M7" s="208"/>
      <c r="N7" s="208"/>
      <c r="O7" s="206"/>
      <c r="P7" s="206"/>
      <c r="Q7" s="10"/>
      <c r="R7" s="212"/>
      <c r="S7" s="212"/>
      <c r="T7" s="208"/>
      <c r="U7" s="234"/>
      <c r="V7" s="234"/>
      <c r="W7" s="208"/>
      <c r="X7" s="208"/>
      <c r="Y7" s="186"/>
      <c r="Z7" s="187"/>
      <c r="AA7" s="187"/>
      <c r="AB7" s="187"/>
      <c r="AC7" s="187"/>
      <c r="AD7" s="187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215" t="s">
        <v>39</v>
      </c>
      <c r="C8" s="215"/>
      <c r="D8" s="215"/>
      <c r="E8" s="215"/>
      <c r="F8" s="215"/>
      <c r="G8" s="216"/>
      <c r="H8" s="14">
        <f>SUM(J8:M8,O8:P8,S8:X8,'02'!H8:M8,'02'!O8:T8)</f>
        <v>1098969</v>
      </c>
      <c r="I8" s="14">
        <f>SUM(J8:M8)</f>
        <v>110</v>
      </c>
      <c r="J8" s="108">
        <v>14</v>
      </c>
      <c r="K8" s="108">
        <v>44</v>
      </c>
      <c r="L8" s="108">
        <v>16</v>
      </c>
      <c r="M8" s="108">
        <v>36</v>
      </c>
      <c r="N8" s="14">
        <f>SUM(O8:P8)</f>
        <v>284</v>
      </c>
      <c r="O8" s="109">
        <v>28</v>
      </c>
      <c r="P8" s="110">
        <v>256</v>
      </c>
      <c r="Q8" s="15"/>
      <c r="R8" s="16">
        <f>SUM(S8:T8)</f>
        <v>4720</v>
      </c>
      <c r="S8" s="66">
        <v>1878</v>
      </c>
      <c r="T8" s="66">
        <v>2842</v>
      </c>
      <c r="U8" s="67">
        <v>1441</v>
      </c>
      <c r="V8" s="67">
        <v>1313</v>
      </c>
      <c r="W8" s="68">
        <v>52</v>
      </c>
      <c r="X8" s="68">
        <v>60</v>
      </c>
      <c r="Y8" s="203" t="s">
        <v>39</v>
      </c>
      <c r="Z8" s="190"/>
      <c r="AA8" s="190"/>
      <c r="AB8" s="190"/>
      <c r="AC8" s="190"/>
      <c r="AD8" s="190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190" t="s">
        <v>58</v>
      </c>
      <c r="D9" s="190"/>
      <c r="E9" s="190"/>
      <c r="F9" s="190"/>
      <c r="G9" s="201"/>
      <c r="H9" s="14">
        <f>SUM(J9:M9,O9:P9,S9:X9,'02'!H9:M9,'02'!O9:T9)</f>
        <v>5618</v>
      </c>
      <c r="I9" s="14">
        <f aca="true" t="shared" si="0" ref="I9:I63">SUM(J9:M9)</f>
        <v>24</v>
      </c>
      <c r="J9" s="111">
        <v>7</v>
      </c>
      <c r="K9" s="111">
        <v>15</v>
      </c>
      <c r="L9" s="111">
        <v>2</v>
      </c>
      <c r="M9" s="111">
        <v>0</v>
      </c>
      <c r="N9" s="14">
        <f aca="true" t="shared" si="1" ref="N9:N63">SUM(O9:P9)</f>
        <v>75</v>
      </c>
      <c r="O9" s="112">
        <v>6</v>
      </c>
      <c r="P9" s="113">
        <v>69</v>
      </c>
      <c r="Q9" s="15"/>
      <c r="R9" s="20">
        <f aca="true" t="shared" si="2" ref="R9:R63">SUM(S9:T9)</f>
        <v>1153</v>
      </c>
      <c r="S9" s="69">
        <v>710</v>
      </c>
      <c r="T9" s="70">
        <v>443</v>
      </c>
      <c r="U9" s="20">
        <v>0</v>
      </c>
      <c r="V9" s="20">
        <v>0</v>
      </c>
      <c r="W9" s="20">
        <v>0</v>
      </c>
      <c r="X9" s="20">
        <v>0</v>
      </c>
      <c r="Y9" s="17"/>
      <c r="Z9" s="190" t="s">
        <v>58</v>
      </c>
      <c r="AA9" s="190"/>
      <c r="AB9" s="190"/>
      <c r="AC9" s="190"/>
      <c r="AD9" s="190"/>
      <c r="AE9" s="19">
        <f>SUM(I9,N9,R9,U9:X9,'02'!H9:M9,'02'!O9:T9)-'01'!H9</f>
        <v>0</v>
      </c>
      <c r="AF9" s="19">
        <f aca="true" t="shared" si="3" ref="AF9:AF63">SUM(J9:M9)-I9</f>
        <v>0</v>
      </c>
      <c r="AG9" s="19">
        <f aca="true" t="shared" si="4" ref="AG9:AG63">SUM(O9:P9)-N9</f>
        <v>0</v>
      </c>
      <c r="AH9" s="19">
        <f aca="true" t="shared" si="5" ref="AH9:AH63">SUM(S9:T9)-R9</f>
        <v>0</v>
      </c>
    </row>
    <row r="10" spans="1:34" ht="12.75" customHeight="1">
      <c r="A10" s="2"/>
      <c r="B10" s="21"/>
      <c r="C10" s="21"/>
      <c r="D10" s="189" t="s">
        <v>59</v>
      </c>
      <c r="E10" s="189"/>
      <c r="F10" s="189"/>
      <c r="G10" s="194"/>
      <c r="H10" s="14">
        <f>SUM(J10:M10,O10:P10,S10:X10,'02'!H10:M10,'02'!O10:T10)</f>
        <v>933</v>
      </c>
      <c r="I10" s="14">
        <f t="shared" si="0"/>
        <v>5</v>
      </c>
      <c r="J10" s="114">
        <v>5</v>
      </c>
      <c r="K10" s="114">
        <v>0</v>
      </c>
      <c r="L10" s="114">
        <v>0</v>
      </c>
      <c r="M10" s="114">
        <v>0</v>
      </c>
      <c r="N10" s="14">
        <f t="shared" si="1"/>
        <v>36</v>
      </c>
      <c r="O10" s="115">
        <v>5</v>
      </c>
      <c r="P10" s="116">
        <v>31</v>
      </c>
      <c r="Q10" s="24"/>
      <c r="R10" s="20">
        <f t="shared" si="2"/>
        <v>429</v>
      </c>
      <c r="S10" s="48">
        <v>326</v>
      </c>
      <c r="T10" s="48">
        <v>103</v>
      </c>
      <c r="U10" s="25">
        <v>0</v>
      </c>
      <c r="V10" s="25">
        <v>0</v>
      </c>
      <c r="W10" s="25">
        <v>0</v>
      </c>
      <c r="X10" s="25">
        <v>0</v>
      </c>
      <c r="Y10" s="26"/>
      <c r="Z10" s="21"/>
      <c r="AA10" s="189" t="s">
        <v>59</v>
      </c>
      <c r="AB10" s="189"/>
      <c r="AC10" s="189"/>
      <c r="AD10" s="189"/>
      <c r="AE10" s="19">
        <f>SUM(I10,N10,R10,U10:X10,'02'!H10:M10,'02'!O10:T10)-'01'!H10</f>
        <v>0</v>
      </c>
      <c r="AF10" s="19">
        <f t="shared" si="3"/>
        <v>0</v>
      </c>
      <c r="AG10" s="19">
        <f t="shared" si="4"/>
        <v>0</v>
      </c>
      <c r="AH10" s="19">
        <f t="shared" si="5"/>
        <v>0</v>
      </c>
    </row>
    <row r="11" spans="1:34" ht="12.75" customHeight="1">
      <c r="A11" s="2"/>
      <c r="B11" s="21"/>
      <c r="C11" s="21"/>
      <c r="D11" s="21"/>
      <c r="E11" s="189" t="s">
        <v>0</v>
      </c>
      <c r="F11" s="189"/>
      <c r="G11" s="194"/>
      <c r="H11" s="14">
        <f>SUM(J11:M11,O11:P11,S11:X11,'02'!H11:M11,'02'!O11:T11)</f>
        <v>868</v>
      </c>
      <c r="I11" s="14">
        <f t="shared" si="0"/>
        <v>5</v>
      </c>
      <c r="J11" s="27">
        <v>5</v>
      </c>
      <c r="K11" s="27">
        <v>0</v>
      </c>
      <c r="L11" s="27">
        <v>0</v>
      </c>
      <c r="M11" s="27">
        <v>0</v>
      </c>
      <c r="N11" s="14">
        <f t="shared" si="1"/>
        <v>33</v>
      </c>
      <c r="O11" s="27">
        <v>5</v>
      </c>
      <c r="P11" s="27">
        <v>28</v>
      </c>
      <c r="Q11" s="24"/>
      <c r="R11" s="20">
        <f t="shared" si="2"/>
        <v>405</v>
      </c>
      <c r="S11" s="28">
        <v>309</v>
      </c>
      <c r="T11" s="28">
        <v>96</v>
      </c>
      <c r="U11" s="28">
        <v>0</v>
      </c>
      <c r="V11" s="28">
        <v>0</v>
      </c>
      <c r="W11" s="28">
        <v>0</v>
      </c>
      <c r="X11" s="28">
        <v>0</v>
      </c>
      <c r="Y11" s="26"/>
      <c r="Z11" s="21"/>
      <c r="AA11" s="21"/>
      <c r="AB11" s="189" t="s">
        <v>0</v>
      </c>
      <c r="AC11" s="189"/>
      <c r="AD11" s="189"/>
      <c r="AE11" s="19">
        <f>SUM(I11,N11,R11,U11:X11,'02'!H11:M11,'02'!O11:T11)-'01'!H11</f>
        <v>0</v>
      </c>
      <c r="AF11" s="19">
        <f t="shared" si="3"/>
        <v>0</v>
      </c>
      <c r="AG11" s="19">
        <f t="shared" si="4"/>
        <v>0</v>
      </c>
      <c r="AH11" s="19">
        <f t="shared" si="5"/>
        <v>0</v>
      </c>
    </row>
    <row r="12" spans="1:34" ht="12.75" customHeight="1">
      <c r="A12" s="2"/>
      <c r="B12" s="21"/>
      <c r="C12" s="21"/>
      <c r="D12" s="21"/>
      <c r="E12" s="189" t="s">
        <v>42</v>
      </c>
      <c r="F12" s="189"/>
      <c r="G12" s="194"/>
      <c r="H12" s="14">
        <f>SUM(J12:M12,O12:P12,S12:X12,'02'!H12:M12,'02'!O12:T12)</f>
        <v>18</v>
      </c>
      <c r="I12" s="14">
        <f t="shared" si="0"/>
        <v>0</v>
      </c>
      <c r="J12" s="27">
        <v>0</v>
      </c>
      <c r="K12" s="27">
        <v>0</v>
      </c>
      <c r="L12" s="27">
        <v>0</v>
      </c>
      <c r="M12" s="27">
        <v>0</v>
      </c>
      <c r="N12" s="14">
        <f t="shared" si="1"/>
        <v>0</v>
      </c>
      <c r="O12" s="27">
        <v>0</v>
      </c>
      <c r="P12" s="27">
        <v>0</v>
      </c>
      <c r="Q12" s="24"/>
      <c r="R12" s="20">
        <f t="shared" si="2"/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6"/>
      <c r="Z12" s="21"/>
      <c r="AA12" s="21"/>
      <c r="AB12" s="189" t="s">
        <v>42</v>
      </c>
      <c r="AC12" s="189"/>
      <c r="AD12" s="189"/>
      <c r="AE12" s="19">
        <f>SUM(I12,N12,R12,U12:X12,'02'!H12:M12,'02'!O12:T12)-'01'!H12</f>
        <v>0</v>
      </c>
      <c r="AF12" s="19">
        <f t="shared" si="3"/>
        <v>0</v>
      </c>
      <c r="AG12" s="19">
        <f t="shared" si="4"/>
        <v>0</v>
      </c>
      <c r="AH12" s="19">
        <f t="shared" si="5"/>
        <v>0</v>
      </c>
    </row>
    <row r="13" spans="1:34" ht="12.75" customHeight="1">
      <c r="A13" s="2"/>
      <c r="B13" s="21"/>
      <c r="C13" s="21"/>
      <c r="D13" s="21"/>
      <c r="E13" s="189" t="s">
        <v>1</v>
      </c>
      <c r="F13" s="189"/>
      <c r="G13" s="194"/>
      <c r="H13" s="14">
        <f>SUM(J13:M13,O13:P13,S13:X13,'02'!H13:M13,'02'!O13:T13)</f>
        <v>25</v>
      </c>
      <c r="I13" s="14">
        <f t="shared" si="0"/>
        <v>0</v>
      </c>
      <c r="J13" s="27">
        <v>0</v>
      </c>
      <c r="K13" s="27">
        <v>0</v>
      </c>
      <c r="L13" s="27">
        <v>0</v>
      </c>
      <c r="M13" s="27">
        <v>0</v>
      </c>
      <c r="N13" s="14">
        <f t="shared" si="1"/>
        <v>3</v>
      </c>
      <c r="O13" s="27">
        <v>0</v>
      </c>
      <c r="P13" s="27">
        <v>3</v>
      </c>
      <c r="Q13" s="24"/>
      <c r="R13" s="20">
        <f t="shared" si="2"/>
        <v>22</v>
      </c>
      <c r="S13" s="28">
        <v>15</v>
      </c>
      <c r="T13" s="28">
        <v>7</v>
      </c>
      <c r="U13" s="28">
        <v>0</v>
      </c>
      <c r="V13" s="28">
        <v>0</v>
      </c>
      <c r="W13" s="28">
        <v>0</v>
      </c>
      <c r="X13" s="28">
        <v>0</v>
      </c>
      <c r="Y13" s="26"/>
      <c r="Z13" s="21"/>
      <c r="AA13" s="21"/>
      <c r="AB13" s="189" t="s">
        <v>1</v>
      </c>
      <c r="AC13" s="189"/>
      <c r="AD13" s="189"/>
      <c r="AE13" s="19">
        <f>SUM(I13,N13,R13,U13:X13,'02'!H13:M13,'02'!O13:T13)-'01'!H13</f>
        <v>0</v>
      </c>
      <c r="AF13" s="19">
        <f t="shared" si="3"/>
        <v>0</v>
      </c>
      <c r="AG13" s="19">
        <f t="shared" si="4"/>
        <v>0</v>
      </c>
      <c r="AH13" s="19">
        <f t="shared" si="5"/>
        <v>0</v>
      </c>
    </row>
    <row r="14" spans="1:34" ht="12.75" customHeight="1">
      <c r="A14" s="2"/>
      <c r="B14" s="21"/>
      <c r="C14" s="21"/>
      <c r="D14" s="21"/>
      <c r="E14" s="189" t="s">
        <v>2</v>
      </c>
      <c r="F14" s="189"/>
      <c r="G14" s="194"/>
      <c r="H14" s="14">
        <f>SUM(J14:M14,O14:P14,S14:X14,'02'!H14:M14,'02'!O14:T14)</f>
        <v>22</v>
      </c>
      <c r="I14" s="14">
        <f t="shared" si="0"/>
        <v>0</v>
      </c>
      <c r="J14" s="27">
        <v>0</v>
      </c>
      <c r="K14" s="27">
        <v>0</v>
      </c>
      <c r="L14" s="27">
        <v>0</v>
      </c>
      <c r="M14" s="27">
        <v>0</v>
      </c>
      <c r="N14" s="14">
        <f t="shared" si="1"/>
        <v>0</v>
      </c>
      <c r="O14" s="27">
        <v>0</v>
      </c>
      <c r="P14" s="27">
        <v>0</v>
      </c>
      <c r="Q14" s="24"/>
      <c r="R14" s="20">
        <f t="shared" si="2"/>
        <v>2</v>
      </c>
      <c r="S14" s="28">
        <v>2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6"/>
      <c r="Z14" s="21"/>
      <c r="AA14" s="21"/>
      <c r="AB14" s="189" t="s">
        <v>2</v>
      </c>
      <c r="AC14" s="189"/>
      <c r="AD14" s="189"/>
      <c r="AE14" s="19">
        <f>SUM(I14,N14,R14,U14:X14,'02'!H14:M14,'02'!O14:T14)-'01'!H14</f>
        <v>0</v>
      </c>
      <c r="AF14" s="19">
        <f t="shared" si="3"/>
        <v>0</v>
      </c>
      <c r="AG14" s="19">
        <f t="shared" si="4"/>
        <v>0</v>
      </c>
      <c r="AH14" s="19">
        <f t="shared" si="5"/>
        <v>0</v>
      </c>
    </row>
    <row r="15" spans="1:34" s="11" customFormat="1" ht="12.75" customHeight="1">
      <c r="A15" s="2"/>
      <c r="B15" s="21"/>
      <c r="C15" s="21"/>
      <c r="D15" s="189" t="s">
        <v>43</v>
      </c>
      <c r="E15" s="189"/>
      <c r="F15" s="189"/>
      <c r="G15" s="194"/>
      <c r="H15" s="14">
        <f>SUM(J15:M15,O15:P15,S15:X15,'02'!H15:M15,'02'!O15:T15)</f>
        <v>2426</v>
      </c>
      <c r="I15" s="14">
        <f t="shared" si="0"/>
        <v>17</v>
      </c>
      <c r="J15" s="117">
        <v>2</v>
      </c>
      <c r="K15" s="117">
        <v>14</v>
      </c>
      <c r="L15" s="117">
        <v>1</v>
      </c>
      <c r="M15" s="117">
        <v>0</v>
      </c>
      <c r="N15" s="14">
        <f t="shared" si="1"/>
        <v>37</v>
      </c>
      <c r="O15" s="118">
        <v>1</v>
      </c>
      <c r="P15" s="119">
        <v>36</v>
      </c>
      <c r="Q15" s="15"/>
      <c r="R15" s="20">
        <f t="shared" si="2"/>
        <v>662</v>
      </c>
      <c r="S15" s="49">
        <v>363</v>
      </c>
      <c r="T15" s="49">
        <v>299</v>
      </c>
      <c r="U15" s="25">
        <v>0</v>
      </c>
      <c r="V15" s="25">
        <v>0</v>
      </c>
      <c r="W15" s="25">
        <v>0</v>
      </c>
      <c r="X15" s="25">
        <v>0</v>
      </c>
      <c r="Y15" s="26"/>
      <c r="Z15" s="21"/>
      <c r="AA15" s="189" t="s">
        <v>43</v>
      </c>
      <c r="AB15" s="189"/>
      <c r="AC15" s="189"/>
      <c r="AD15" s="189"/>
      <c r="AE15" s="19">
        <f>SUM(I15,N15,R15,U15:X15,'02'!H15:M15,'02'!O15:T15)-'01'!H15</f>
        <v>0</v>
      </c>
      <c r="AF15" s="19">
        <f t="shared" si="3"/>
        <v>0</v>
      </c>
      <c r="AG15" s="19">
        <f t="shared" si="4"/>
        <v>0</v>
      </c>
      <c r="AH15" s="19">
        <f t="shared" si="5"/>
        <v>0</v>
      </c>
    </row>
    <row r="16" spans="1:34" ht="12.75" customHeight="1">
      <c r="A16" s="2"/>
      <c r="B16" s="21"/>
      <c r="C16" s="21"/>
      <c r="D16" s="21"/>
      <c r="E16" s="189" t="s">
        <v>3</v>
      </c>
      <c r="F16" s="189"/>
      <c r="G16" s="194"/>
      <c r="H16" s="14">
        <f>SUM(J16:M16,O16:P16,S16:X16,'02'!H16:M16,'02'!O16:T16)</f>
        <v>26</v>
      </c>
      <c r="I16" s="14">
        <f t="shared" si="0"/>
        <v>1</v>
      </c>
      <c r="J16" s="27">
        <v>1</v>
      </c>
      <c r="K16" s="27">
        <v>0</v>
      </c>
      <c r="L16" s="27">
        <v>0</v>
      </c>
      <c r="M16" s="27">
        <v>0</v>
      </c>
      <c r="N16" s="14">
        <f t="shared" si="1"/>
        <v>0</v>
      </c>
      <c r="O16" s="27">
        <v>0</v>
      </c>
      <c r="P16" s="27">
        <v>0</v>
      </c>
      <c r="Q16" s="24"/>
      <c r="R16" s="20">
        <f t="shared" si="2"/>
        <v>7</v>
      </c>
      <c r="S16" s="28">
        <v>2</v>
      </c>
      <c r="T16" s="28">
        <v>5</v>
      </c>
      <c r="U16" s="28">
        <v>0</v>
      </c>
      <c r="V16" s="28">
        <v>0</v>
      </c>
      <c r="W16" s="28">
        <v>0</v>
      </c>
      <c r="X16" s="28">
        <v>0</v>
      </c>
      <c r="Y16" s="26"/>
      <c r="Z16" s="21"/>
      <c r="AA16" s="21"/>
      <c r="AB16" s="189" t="s">
        <v>3</v>
      </c>
      <c r="AC16" s="189"/>
      <c r="AD16" s="189"/>
      <c r="AE16" s="19">
        <f>SUM(I16,N16,R16,U16:X16,'02'!H16:M16,'02'!O16:T16)-'01'!H16</f>
        <v>0</v>
      </c>
      <c r="AF16" s="19">
        <f t="shared" si="3"/>
        <v>0</v>
      </c>
      <c r="AG16" s="19">
        <f t="shared" si="4"/>
        <v>0</v>
      </c>
      <c r="AH16" s="19">
        <f t="shared" si="5"/>
        <v>0</v>
      </c>
    </row>
    <row r="17" spans="1:34" ht="12.75" customHeight="1">
      <c r="A17" s="2"/>
      <c r="B17" s="21"/>
      <c r="C17" s="21"/>
      <c r="D17" s="21"/>
      <c r="E17" s="189" t="s">
        <v>4</v>
      </c>
      <c r="F17" s="189"/>
      <c r="G17" s="194"/>
      <c r="H17" s="14">
        <f>SUM(J17:M17,O17:P17,S17:X17,'02'!H17:M17,'02'!O17:T17)</f>
        <v>875</v>
      </c>
      <c r="I17" s="14">
        <f t="shared" si="0"/>
        <v>2</v>
      </c>
      <c r="J17" s="27">
        <v>0</v>
      </c>
      <c r="K17" s="27">
        <v>2</v>
      </c>
      <c r="L17" s="27">
        <v>0</v>
      </c>
      <c r="M17" s="27">
        <v>0</v>
      </c>
      <c r="N17" s="14">
        <f t="shared" si="1"/>
        <v>5</v>
      </c>
      <c r="O17" s="27">
        <v>0</v>
      </c>
      <c r="P17" s="27">
        <v>5</v>
      </c>
      <c r="Q17" s="24"/>
      <c r="R17" s="20">
        <f t="shared" si="2"/>
        <v>77</v>
      </c>
      <c r="S17" s="28">
        <v>34</v>
      </c>
      <c r="T17" s="28">
        <v>43</v>
      </c>
      <c r="U17" s="28">
        <v>0</v>
      </c>
      <c r="V17" s="28">
        <v>0</v>
      </c>
      <c r="W17" s="28">
        <v>0</v>
      </c>
      <c r="X17" s="28">
        <v>0</v>
      </c>
      <c r="Y17" s="26"/>
      <c r="Z17" s="21"/>
      <c r="AA17" s="21"/>
      <c r="AB17" s="189" t="s">
        <v>4</v>
      </c>
      <c r="AC17" s="189"/>
      <c r="AD17" s="189"/>
      <c r="AE17" s="19">
        <f>SUM(I17,N17,R17,U17:X17,'02'!H17:M17,'02'!O17:T17)-'01'!H17</f>
        <v>0</v>
      </c>
      <c r="AF17" s="19">
        <f t="shared" si="3"/>
        <v>0</v>
      </c>
      <c r="AG17" s="19">
        <f t="shared" si="4"/>
        <v>0</v>
      </c>
      <c r="AH17" s="19">
        <f t="shared" si="5"/>
        <v>0</v>
      </c>
    </row>
    <row r="18" spans="1:34" ht="12.75" customHeight="1">
      <c r="A18" s="2"/>
      <c r="B18" s="21"/>
      <c r="C18" s="21"/>
      <c r="D18" s="21"/>
      <c r="E18" s="189" t="s">
        <v>5</v>
      </c>
      <c r="F18" s="189"/>
      <c r="G18" s="194"/>
      <c r="H18" s="14">
        <f>SUM(J18:M18,O18:P18,S18:X18,'02'!H18:M18,'02'!O18:T18)</f>
        <v>32</v>
      </c>
      <c r="I18" s="14">
        <f t="shared" si="0"/>
        <v>0</v>
      </c>
      <c r="J18" s="27">
        <v>0</v>
      </c>
      <c r="K18" s="27">
        <v>0</v>
      </c>
      <c r="L18" s="27">
        <v>0</v>
      </c>
      <c r="M18" s="27">
        <v>0</v>
      </c>
      <c r="N18" s="14">
        <f t="shared" si="1"/>
        <v>0</v>
      </c>
      <c r="O18" s="27">
        <v>0</v>
      </c>
      <c r="P18" s="27">
        <v>0</v>
      </c>
      <c r="Q18" s="24"/>
      <c r="R18" s="20">
        <f t="shared" si="2"/>
        <v>10</v>
      </c>
      <c r="S18" s="28">
        <v>4</v>
      </c>
      <c r="T18" s="28">
        <v>6</v>
      </c>
      <c r="U18" s="28">
        <v>0</v>
      </c>
      <c r="V18" s="28">
        <v>0</v>
      </c>
      <c r="W18" s="28">
        <v>0</v>
      </c>
      <c r="X18" s="28">
        <v>0</v>
      </c>
      <c r="Y18" s="26"/>
      <c r="Z18" s="21"/>
      <c r="AA18" s="21"/>
      <c r="AB18" s="189" t="s">
        <v>5</v>
      </c>
      <c r="AC18" s="189"/>
      <c r="AD18" s="189"/>
      <c r="AE18" s="19">
        <f>SUM(I18,N18,R18,U18:X18,'02'!H18:M18,'02'!O18:T18)-'01'!H18</f>
        <v>0</v>
      </c>
      <c r="AF18" s="19">
        <f t="shared" si="3"/>
        <v>0</v>
      </c>
      <c r="AG18" s="19">
        <f t="shared" si="4"/>
        <v>0</v>
      </c>
      <c r="AH18" s="19">
        <f t="shared" si="5"/>
        <v>0</v>
      </c>
    </row>
    <row r="19" spans="1:34" ht="12.75" customHeight="1">
      <c r="A19" s="2"/>
      <c r="B19" s="21"/>
      <c r="C19" s="21"/>
      <c r="D19" s="21"/>
      <c r="E19" s="189" t="s">
        <v>6</v>
      </c>
      <c r="F19" s="189"/>
      <c r="G19" s="194"/>
      <c r="H19" s="14">
        <f>SUM(J19:M19,O19:P19,S19:X19,'02'!H19:M19,'02'!O19:T19)</f>
        <v>1493</v>
      </c>
      <c r="I19" s="14">
        <f t="shared" si="0"/>
        <v>14</v>
      </c>
      <c r="J19" s="27">
        <v>1</v>
      </c>
      <c r="K19" s="27">
        <v>12</v>
      </c>
      <c r="L19" s="27">
        <v>1</v>
      </c>
      <c r="M19" s="27">
        <v>0</v>
      </c>
      <c r="N19" s="14">
        <f t="shared" si="1"/>
        <v>32</v>
      </c>
      <c r="O19" s="27">
        <v>1</v>
      </c>
      <c r="P19" s="27">
        <v>31</v>
      </c>
      <c r="Q19" s="24"/>
      <c r="R19" s="20">
        <f t="shared" si="2"/>
        <v>568</v>
      </c>
      <c r="S19" s="28">
        <v>323</v>
      </c>
      <c r="T19" s="28">
        <v>245</v>
      </c>
      <c r="U19" s="28">
        <v>0</v>
      </c>
      <c r="V19" s="28">
        <v>0</v>
      </c>
      <c r="W19" s="28">
        <v>0</v>
      </c>
      <c r="X19" s="28">
        <v>0</v>
      </c>
      <c r="Y19" s="26"/>
      <c r="Z19" s="21"/>
      <c r="AA19" s="21"/>
      <c r="AB19" s="189" t="s">
        <v>6</v>
      </c>
      <c r="AC19" s="189"/>
      <c r="AD19" s="189"/>
      <c r="AE19" s="19">
        <f>SUM(I19,N19,R19,U19:X19,'02'!H19:M19,'02'!O19:T19)-'01'!H19</f>
        <v>0</v>
      </c>
      <c r="AF19" s="19">
        <f t="shared" si="3"/>
        <v>0</v>
      </c>
      <c r="AG19" s="19">
        <f t="shared" si="4"/>
        <v>0</v>
      </c>
      <c r="AH19" s="19">
        <f t="shared" si="5"/>
        <v>0</v>
      </c>
    </row>
    <row r="20" spans="1:34" ht="12.75" customHeight="1">
      <c r="A20" s="2"/>
      <c r="B20" s="21"/>
      <c r="C20" s="21"/>
      <c r="D20" s="189" t="s">
        <v>44</v>
      </c>
      <c r="E20" s="189"/>
      <c r="F20" s="189"/>
      <c r="G20" s="194"/>
      <c r="H20" s="14">
        <f>SUM(J20:M20,O20:P20,S20:X20,'02'!H20:M20,'02'!O20:T20)</f>
        <v>1092</v>
      </c>
      <c r="I20" s="14">
        <f t="shared" si="0"/>
        <v>0</v>
      </c>
      <c r="J20" s="27">
        <v>0</v>
      </c>
      <c r="K20" s="27">
        <v>0</v>
      </c>
      <c r="L20" s="27">
        <v>0</v>
      </c>
      <c r="M20" s="27">
        <v>0</v>
      </c>
      <c r="N20" s="14">
        <f t="shared" si="1"/>
        <v>0</v>
      </c>
      <c r="O20" s="27">
        <v>0</v>
      </c>
      <c r="P20" s="27">
        <v>0</v>
      </c>
      <c r="Q20" s="24"/>
      <c r="R20" s="20">
        <f t="shared" si="2"/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6"/>
      <c r="Z20" s="21"/>
      <c r="AA20" s="189" t="s">
        <v>44</v>
      </c>
      <c r="AB20" s="189"/>
      <c r="AC20" s="189"/>
      <c r="AD20" s="189"/>
      <c r="AE20" s="19">
        <f>SUM(I20,N20,R20,U20:X20,'02'!H20:M20,'02'!O20:T20)-'01'!H20</f>
        <v>0</v>
      </c>
      <c r="AF20" s="19">
        <f t="shared" si="3"/>
        <v>0</v>
      </c>
      <c r="AG20" s="19">
        <f t="shared" si="4"/>
        <v>0</v>
      </c>
      <c r="AH20" s="19">
        <f t="shared" si="5"/>
        <v>0</v>
      </c>
    </row>
    <row r="21" spans="1:34" ht="12.75" customHeight="1">
      <c r="A21" s="11"/>
      <c r="B21" s="21"/>
      <c r="C21" s="21"/>
      <c r="D21" s="189" t="s">
        <v>45</v>
      </c>
      <c r="E21" s="189"/>
      <c r="F21" s="189"/>
      <c r="G21" s="194"/>
      <c r="H21" s="14">
        <f>SUM(J21:M21,O21:P21,S21:X21,'02'!H21:M21,'02'!O21:T21)</f>
        <v>1167</v>
      </c>
      <c r="I21" s="14">
        <f t="shared" si="0"/>
        <v>2</v>
      </c>
      <c r="J21" s="27">
        <v>0</v>
      </c>
      <c r="K21" s="27">
        <v>1</v>
      </c>
      <c r="L21" s="27">
        <v>1</v>
      </c>
      <c r="M21" s="27">
        <v>0</v>
      </c>
      <c r="N21" s="14">
        <f t="shared" si="1"/>
        <v>2</v>
      </c>
      <c r="O21" s="120">
        <v>0</v>
      </c>
      <c r="P21" s="121">
        <v>2</v>
      </c>
      <c r="Q21" s="24"/>
      <c r="R21" s="20">
        <f t="shared" si="2"/>
        <v>62</v>
      </c>
      <c r="S21" s="50">
        <v>21</v>
      </c>
      <c r="T21" s="50">
        <v>41</v>
      </c>
      <c r="U21" s="28">
        <v>0</v>
      </c>
      <c r="V21" s="28">
        <v>0</v>
      </c>
      <c r="W21" s="28">
        <v>0</v>
      </c>
      <c r="X21" s="28">
        <v>0</v>
      </c>
      <c r="Y21" s="26"/>
      <c r="Z21" s="21"/>
      <c r="AA21" s="189" t="s">
        <v>45</v>
      </c>
      <c r="AB21" s="189"/>
      <c r="AC21" s="189"/>
      <c r="AD21" s="189"/>
      <c r="AE21" s="19">
        <f>SUM(I21,N21,R21,U21:X21,'02'!H21:M21,'02'!O21:T21)-'01'!H21</f>
        <v>0</v>
      </c>
      <c r="AF21" s="19">
        <f t="shared" si="3"/>
        <v>0</v>
      </c>
      <c r="AG21" s="19">
        <f t="shared" si="4"/>
        <v>0</v>
      </c>
      <c r="AH21" s="19">
        <f t="shared" si="5"/>
        <v>0</v>
      </c>
    </row>
    <row r="22" spans="1:34" s="11" customFormat="1" ht="12.75" customHeight="1">
      <c r="A22" s="2"/>
      <c r="B22" s="18"/>
      <c r="C22" s="190" t="s">
        <v>46</v>
      </c>
      <c r="D22" s="190"/>
      <c r="E22" s="190"/>
      <c r="F22" s="190"/>
      <c r="G22" s="201"/>
      <c r="H22" s="14">
        <f>SUM(J22:M22,O22:P22,S22:X22,'02'!H22:M22,'02'!O22:T22)</f>
        <v>64049</v>
      </c>
      <c r="I22" s="14">
        <f t="shared" si="0"/>
        <v>42</v>
      </c>
      <c r="J22" s="122">
        <v>2</v>
      </c>
      <c r="K22" s="122">
        <v>20</v>
      </c>
      <c r="L22" s="122">
        <v>5</v>
      </c>
      <c r="M22" s="122">
        <v>15</v>
      </c>
      <c r="N22" s="14">
        <f t="shared" si="1"/>
        <v>144</v>
      </c>
      <c r="O22" s="123">
        <v>16</v>
      </c>
      <c r="P22" s="124">
        <v>128</v>
      </c>
      <c r="Q22" s="15"/>
      <c r="R22" s="20">
        <f t="shared" si="2"/>
        <v>1644</v>
      </c>
      <c r="S22" s="181">
        <v>1009</v>
      </c>
      <c r="T22" s="71">
        <v>635</v>
      </c>
      <c r="U22" s="20">
        <v>0</v>
      </c>
      <c r="V22" s="20">
        <v>0</v>
      </c>
      <c r="W22" s="20">
        <v>0</v>
      </c>
      <c r="X22" s="20">
        <v>0</v>
      </c>
      <c r="Y22" s="17"/>
      <c r="Z22" s="190" t="s">
        <v>46</v>
      </c>
      <c r="AA22" s="190"/>
      <c r="AB22" s="190"/>
      <c r="AC22" s="190"/>
      <c r="AD22" s="190"/>
      <c r="AE22" s="19">
        <f>SUM(I22,N22,R22,U22:X22,'02'!H22:M22,'02'!O22:T22)-'01'!H22</f>
        <v>0</v>
      </c>
      <c r="AF22" s="19">
        <f t="shared" si="3"/>
        <v>0</v>
      </c>
      <c r="AG22" s="19">
        <f t="shared" si="4"/>
        <v>0</v>
      </c>
      <c r="AH22" s="19">
        <f t="shared" si="5"/>
        <v>0</v>
      </c>
    </row>
    <row r="23" spans="1:34" ht="12.75" customHeight="1">
      <c r="A23" s="2"/>
      <c r="B23" s="21"/>
      <c r="C23" s="21"/>
      <c r="D23" s="189" t="s">
        <v>7</v>
      </c>
      <c r="E23" s="189"/>
      <c r="F23" s="189"/>
      <c r="G23" s="194"/>
      <c r="H23" s="14">
        <f>SUM(J23:M23,O23:P23,S23:X23,'02'!H23:M23,'02'!O23:T23)</f>
        <v>9</v>
      </c>
      <c r="I23" s="14">
        <f t="shared" si="0"/>
        <v>0</v>
      </c>
      <c r="J23" s="125">
        <v>0</v>
      </c>
      <c r="K23" s="125">
        <v>0</v>
      </c>
      <c r="L23" s="125">
        <v>0</v>
      </c>
      <c r="M23" s="125">
        <v>0</v>
      </c>
      <c r="N23" s="14">
        <f t="shared" si="1"/>
        <v>1</v>
      </c>
      <c r="O23" s="120">
        <v>0</v>
      </c>
      <c r="P23" s="121">
        <v>1</v>
      </c>
      <c r="Q23" s="24"/>
      <c r="R23" s="20">
        <f t="shared" si="2"/>
        <v>2</v>
      </c>
      <c r="S23" s="180">
        <v>2</v>
      </c>
      <c r="T23" s="180">
        <v>0</v>
      </c>
      <c r="U23" s="28">
        <v>0</v>
      </c>
      <c r="V23" s="28">
        <v>0</v>
      </c>
      <c r="W23" s="28">
        <v>0</v>
      </c>
      <c r="X23" s="28">
        <v>0</v>
      </c>
      <c r="Y23" s="26"/>
      <c r="Z23" s="21"/>
      <c r="AA23" s="189" t="s">
        <v>7</v>
      </c>
      <c r="AB23" s="189"/>
      <c r="AC23" s="189"/>
      <c r="AD23" s="189"/>
      <c r="AE23" s="19">
        <f>SUM(I23,N23,R23,U23:X23,'02'!H23:M23,'02'!O23:T23)-'01'!H23</f>
        <v>0</v>
      </c>
      <c r="AF23" s="19">
        <f t="shared" si="3"/>
        <v>0</v>
      </c>
      <c r="AG23" s="19">
        <f t="shared" si="4"/>
        <v>0</v>
      </c>
      <c r="AH23" s="19">
        <f t="shared" si="5"/>
        <v>0</v>
      </c>
    </row>
    <row r="24" spans="1:34" ht="12.75" customHeight="1">
      <c r="A24" s="2"/>
      <c r="B24" s="21"/>
      <c r="C24" s="21"/>
      <c r="D24" s="189" t="s">
        <v>8</v>
      </c>
      <c r="E24" s="189"/>
      <c r="F24" s="189"/>
      <c r="G24" s="194"/>
      <c r="H24" s="14">
        <f>SUM(J24:M24,O24:P24,S24:X24,'02'!H24:M24,'02'!O24:T24)</f>
        <v>32543</v>
      </c>
      <c r="I24" s="14">
        <f t="shared" si="0"/>
        <v>17</v>
      </c>
      <c r="J24" s="125">
        <v>0</v>
      </c>
      <c r="K24" s="125">
        <v>4</v>
      </c>
      <c r="L24" s="125">
        <v>1</v>
      </c>
      <c r="M24" s="125">
        <v>12</v>
      </c>
      <c r="N24" s="14">
        <f t="shared" si="1"/>
        <v>20</v>
      </c>
      <c r="O24" s="120">
        <v>2</v>
      </c>
      <c r="P24" s="121">
        <v>18</v>
      </c>
      <c r="Q24" s="24"/>
      <c r="R24" s="20">
        <f t="shared" si="2"/>
        <v>235</v>
      </c>
      <c r="S24" s="50">
        <v>125</v>
      </c>
      <c r="T24" s="50">
        <v>110</v>
      </c>
      <c r="U24" s="28">
        <v>0</v>
      </c>
      <c r="V24" s="28">
        <v>0</v>
      </c>
      <c r="W24" s="28">
        <v>0</v>
      </c>
      <c r="X24" s="28">
        <v>0</v>
      </c>
      <c r="Y24" s="26"/>
      <c r="Z24" s="21"/>
      <c r="AA24" s="189" t="s">
        <v>8</v>
      </c>
      <c r="AB24" s="189"/>
      <c r="AC24" s="189"/>
      <c r="AD24" s="189"/>
      <c r="AE24" s="19">
        <f>SUM(I24,N24,R24,U24:X24,'02'!H24:M24,'02'!O24:T24)-'01'!H24</f>
        <v>0</v>
      </c>
      <c r="AF24" s="19">
        <f t="shared" si="3"/>
        <v>0</v>
      </c>
      <c r="AG24" s="19">
        <f t="shared" si="4"/>
        <v>0</v>
      </c>
      <c r="AH24" s="19">
        <f t="shared" si="5"/>
        <v>0</v>
      </c>
    </row>
    <row r="25" spans="1:34" ht="12.75" customHeight="1">
      <c r="A25" s="2"/>
      <c r="B25" s="21"/>
      <c r="C25" s="21"/>
      <c r="D25" s="189" t="s">
        <v>9</v>
      </c>
      <c r="E25" s="189"/>
      <c r="F25" s="189"/>
      <c r="G25" s="194"/>
      <c r="H25" s="14">
        <f>SUM(J25:M25,O25:P25,S25:X25,'02'!H25:M25,'02'!O25:T25)</f>
        <v>25183</v>
      </c>
      <c r="I25" s="14">
        <f t="shared" si="0"/>
        <v>7</v>
      </c>
      <c r="J25" s="125">
        <v>0</v>
      </c>
      <c r="K25" s="125">
        <v>1</v>
      </c>
      <c r="L25" s="125">
        <v>4</v>
      </c>
      <c r="M25" s="125">
        <v>2</v>
      </c>
      <c r="N25" s="14">
        <f t="shared" si="1"/>
        <v>55</v>
      </c>
      <c r="O25" s="120">
        <v>5</v>
      </c>
      <c r="P25" s="121">
        <v>50</v>
      </c>
      <c r="Q25" s="24"/>
      <c r="R25" s="20">
        <f t="shared" si="2"/>
        <v>574</v>
      </c>
      <c r="S25" s="50">
        <v>318</v>
      </c>
      <c r="T25" s="50">
        <v>256</v>
      </c>
      <c r="U25" s="28">
        <v>0</v>
      </c>
      <c r="V25" s="28">
        <v>0</v>
      </c>
      <c r="W25" s="28">
        <v>0</v>
      </c>
      <c r="X25" s="28">
        <v>0</v>
      </c>
      <c r="Y25" s="26"/>
      <c r="Z25" s="21"/>
      <c r="AA25" s="189" t="s">
        <v>9</v>
      </c>
      <c r="AB25" s="189"/>
      <c r="AC25" s="189"/>
      <c r="AD25" s="189"/>
      <c r="AE25" s="19">
        <f>SUM(I25,N25,R25,U25:X25,'02'!H25:M25,'02'!O25:T25)-'01'!H25</f>
        <v>0</v>
      </c>
      <c r="AF25" s="19">
        <f t="shared" si="3"/>
        <v>0</v>
      </c>
      <c r="AG25" s="19">
        <f t="shared" si="4"/>
        <v>0</v>
      </c>
      <c r="AH25" s="19">
        <f t="shared" si="5"/>
        <v>0</v>
      </c>
    </row>
    <row r="26" spans="1:34" ht="12.75" customHeight="1">
      <c r="A26" s="2"/>
      <c r="B26" s="21"/>
      <c r="C26" s="21"/>
      <c r="D26" s="21"/>
      <c r="E26" s="193" t="s">
        <v>11</v>
      </c>
      <c r="F26" s="193"/>
      <c r="G26" s="22" t="s">
        <v>10</v>
      </c>
      <c r="H26" s="14">
        <f>SUM(J26:M26,O26:P26,S26:X26,'02'!H26:M26,'02'!O26:T26)</f>
        <v>80</v>
      </c>
      <c r="I26" s="14">
        <f t="shared" si="0"/>
        <v>0</v>
      </c>
      <c r="J26" s="27">
        <v>0</v>
      </c>
      <c r="K26" s="27">
        <v>0</v>
      </c>
      <c r="L26" s="27">
        <v>0</v>
      </c>
      <c r="M26" s="27">
        <v>0</v>
      </c>
      <c r="N26" s="14">
        <f t="shared" si="1"/>
        <v>0</v>
      </c>
      <c r="O26" s="27">
        <v>0</v>
      </c>
      <c r="P26" s="27">
        <v>0</v>
      </c>
      <c r="Q26" s="24"/>
      <c r="R26" s="20">
        <f t="shared" si="2"/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6"/>
      <c r="Z26" s="21"/>
      <c r="AA26" s="21"/>
      <c r="AB26" s="193" t="s">
        <v>11</v>
      </c>
      <c r="AC26" s="193"/>
      <c r="AD26" s="21" t="s">
        <v>10</v>
      </c>
      <c r="AE26" s="19">
        <f>SUM(I26,N26,R26,U26:X26,'02'!H26:M26,'02'!O26:T26)-'01'!H26</f>
        <v>0</v>
      </c>
      <c r="AF26" s="19">
        <f t="shared" si="3"/>
        <v>0</v>
      </c>
      <c r="AG26" s="19">
        <f t="shared" si="4"/>
        <v>0</v>
      </c>
      <c r="AH26" s="19">
        <f t="shared" si="5"/>
        <v>0</v>
      </c>
    </row>
    <row r="27" spans="1:34" ht="12.75" customHeight="1">
      <c r="A27" s="2"/>
      <c r="B27" s="21"/>
      <c r="C27" s="21"/>
      <c r="D27" s="189" t="s">
        <v>12</v>
      </c>
      <c r="E27" s="189"/>
      <c r="F27" s="189"/>
      <c r="G27" s="194"/>
      <c r="H27" s="14">
        <f>SUM(J27:M27,O27:P27,S27:X27,'02'!H27:M27,'02'!O27:T27)</f>
        <v>3700</v>
      </c>
      <c r="I27" s="14">
        <f t="shared" si="0"/>
        <v>12</v>
      </c>
      <c r="J27" s="126">
        <v>0</v>
      </c>
      <c r="K27" s="126">
        <v>12</v>
      </c>
      <c r="L27" s="126">
        <v>0</v>
      </c>
      <c r="M27" s="126">
        <v>0</v>
      </c>
      <c r="N27" s="14">
        <f t="shared" si="1"/>
        <v>61</v>
      </c>
      <c r="O27" s="127">
        <v>8</v>
      </c>
      <c r="P27" s="128">
        <v>53</v>
      </c>
      <c r="Q27" s="24"/>
      <c r="R27" s="20">
        <f t="shared" si="2"/>
        <v>791</v>
      </c>
      <c r="S27" s="51">
        <v>547</v>
      </c>
      <c r="T27" s="51">
        <v>244</v>
      </c>
      <c r="U27" s="28">
        <v>0</v>
      </c>
      <c r="V27" s="28">
        <v>0</v>
      </c>
      <c r="W27" s="28">
        <v>0</v>
      </c>
      <c r="X27" s="28">
        <v>0</v>
      </c>
      <c r="Y27" s="26"/>
      <c r="Z27" s="21"/>
      <c r="AA27" s="189" t="s">
        <v>12</v>
      </c>
      <c r="AB27" s="189"/>
      <c r="AC27" s="189"/>
      <c r="AD27" s="189"/>
      <c r="AE27" s="19">
        <f>SUM(I27,N27,R27,U27:X27,'02'!H27:M27,'02'!O27:T27)-'01'!H27</f>
        <v>0</v>
      </c>
      <c r="AF27" s="19">
        <f t="shared" si="3"/>
        <v>0</v>
      </c>
      <c r="AG27" s="19">
        <f t="shared" si="4"/>
        <v>0</v>
      </c>
      <c r="AH27" s="19">
        <f t="shared" si="5"/>
        <v>0</v>
      </c>
    </row>
    <row r="28" spans="1:34" ht="12.75" customHeight="1">
      <c r="A28" s="11"/>
      <c r="B28" s="21"/>
      <c r="C28" s="21"/>
      <c r="D28" s="189" t="s">
        <v>13</v>
      </c>
      <c r="E28" s="189"/>
      <c r="F28" s="189"/>
      <c r="G28" s="194"/>
      <c r="H28" s="14">
        <f>SUM(J28:M28,O28:P28,S28:X28,'02'!H28:M28,'02'!O28:T28)</f>
        <v>2614</v>
      </c>
      <c r="I28" s="14">
        <f>SUM(J28:M28)</f>
        <v>6</v>
      </c>
      <c r="J28" s="126">
        <v>2</v>
      </c>
      <c r="K28" s="126">
        <v>3</v>
      </c>
      <c r="L28" s="126">
        <v>0</v>
      </c>
      <c r="M28" s="126">
        <v>1</v>
      </c>
      <c r="N28" s="14">
        <f t="shared" si="1"/>
        <v>7</v>
      </c>
      <c r="O28" s="127">
        <v>1</v>
      </c>
      <c r="P28" s="128">
        <v>6</v>
      </c>
      <c r="Q28" s="24"/>
      <c r="R28" s="20">
        <f t="shared" si="2"/>
        <v>42</v>
      </c>
      <c r="S28" s="51">
        <v>17</v>
      </c>
      <c r="T28" s="51">
        <v>25</v>
      </c>
      <c r="U28" s="28">
        <v>0</v>
      </c>
      <c r="V28" s="28">
        <v>0</v>
      </c>
      <c r="W28" s="28">
        <v>0</v>
      </c>
      <c r="X28" s="28">
        <v>0</v>
      </c>
      <c r="Y28" s="26"/>
      <c r="Z28" s="21"/>
      <c r="AA28" s="189" t="s">
        <v>13</v>
      </c>
      <c r="AB28" s="189"/>
      <c r="AC28" s="189"/>
      <c r="AD28" s="189"/>
      <c r="AE28" s="19">
        <f>SUM(I28,N28,R28,U28:X28,'02'!H28:M28,'02'!O28:T28)-'01'!H28</f>
        <v>0</v>
      </c>
      <c r="AF28" s="19">
        <f t="shared" si="3"/>
        <v>0</v>
      </c>
      <c r="AG28" s="19">
        <f t="shared" si="4"/>
        <v>0</v>
      </c>
      <c r="AH28" s="19">
        <f t="shared" si="5"/>
        <v>0</v>
      </c>
    </row>
    <row r="29" spans="1:34" s="11" customFormat="1" ht="12.75" customHeight="1">
      <c r="A29" s="2"/>
      <c r="B29" s="18"/>
      <c r="C29" s="190" t="s">
        <v>14</v>
      </c>
      <c r="D29" s="190"/>
      <c r="E29" s="190"/>
      <c r="F29" s="190"/>
      <c r="G29" s="201"/>
      <c r="H29" s="14">
        <v>807560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0</v>
      </c>
      <c r="O29" s="14">
        <v>0</v>
      </c>
      <c r="P29" s="14">
        <v>0</v>
      </c>
      <c r="Q29" s="15"/>
      <c r="R29" s="20">
        <f t="shared" si="2"/>
        <v>0</v>
      </c>
      <c r="S29" s="20">
        <v>0</v>
      </c>
      <c r="T29" s="20">
        <v>0</v>
      </c>
      <c r="U29" s="72">
        <v>155</v>
      </c>
      <c r="V29" s="73">
        <v>1254</v>
      </c>
      <c r="W29" s="72">
        <v>40</v>
      </c>
      <c r="X29" s="72">
        <v>11</v>
      </c>
      <c r="Y29" s="17"/>
      <c r="Z29" s="190" t="s">
        <v>14</v>
      </c>
      <c r="AA29" s="190"/>
      <c r="AB29" s="190"/>
      <c r="AC29" s="190"/>
      <c r="AD29" s="190"/>
      <c r="AE29" s="19">
        <f>SUM(I29,N29,R29,U29:X29,'02'!H29:M29,'02'!O29:T29)-'01'!H29</f>
        <v>0</v>
      </c>
      <c r="AF29" s="19">
        <f t="shared" si="3"/>
        <v>0</v>
      </c>
      <c r="AG29" s="19">
        <f t="shared" si="4"/>
        <v>0</v>
      </c>
      <c r="AH29" s="19">
        <f t="shared" si="5"/>
        <v>0</v>
      </c>
    </row>
    <row r="30" spans="1:34" ht="12.75" customHeight="1">
      <c r="A30" s="2"/>
      <c r="B30" s="21"/>
      <c r="C30" s="21"/>
      <c r="D30" s="189" t="s">
        <v>15</v>
      </c>
      <c r="E30" s="189"/>
      <c r="F30" s="189"/>
      <c r="G30" s="194"/>
      <c r="H30" s="14">
        <f>SUM('02'!H30:M30,'02'!O30:T30)</f>
        <v>86373</v>
      </c>
      <c r="I30" s="14">
        <f t="shared" si="0"/>
        <v>0</v>
      </c>
      <c r="J30" s="27">
        <v>0</v>
      </c>
      <c r="K30" s="27">
        <v>0</v>
      </c>
      <c r="L30" s="27">
        <v>0</v>
      </c>
      <c r="M30" s="27">
        <v>0</v>
      </c>
      <c r="N30" s="14">
        <f t="shared" si="1"/>
        <v>0</v>
      </c>
      <c r="O30" s="27">
        <v>0</v>
      </c>
      <c r="P30" s="27">
        <v>0</v>
      </c>
      <c r="Q30" s="24"/>
      <c r="R30" s="20">
        <f t="shared" si="2"/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6"/>
      <c r="Z30" s="21"/>
      <c r="AA30" s="189" t="s">
        <v>15</v>
      </c>
      <c r="AB30" s="189"/>
      <c r="AC30" s="189"/>
      <c r="AD30" s="189"/>
      <c r="AE30" s="19">
        <f>SUM(I30,N30,R30,U30:X30,'02'!H30:M30,'02'!O30:T30)-'01'!H30</f>
        <v>0</v>
      </c>
      <c r="AF30" s="19">
        <f t="shared" si="3"/>
        <v>0</v>
      </c>
      <c r="AG30" s="19">
        <f t="shared" si="4"/>
        <v>0</v>
      </c>
      <c r="AH30" s="19">
        <f t="shared" si="5"/>
        <v>0</v>
      </c>
    </row>
    <row r="31" spans="1:34" ht="12.75" customHeight="1">
      <c r="A31" s="2"/>
      <c r="B31" s="21"/>
      <c r="C31" s="21"/>
      <c r="D31" s="189" t="s">
        <v>16</v>
      </c>
      <c r="E31" s="189"/>
      <c r="F31" s="189"/>
      <c r="G31" s="194"/>
      <c r="H31" s="14">
        <f>SUM('02'!H31:M31,'02'!O31:T31)</f>
        <v>309837</v>
      </c>
      <c r="I31" s="14">
        <f t="shared" si="0"/>
        <v>0</v>
      </c>
      <c r="J31" s="27">
        <v>0</v>
      </c>
      <c r="K31" s="27">
        <v>0</v>
      </c>
      <c r="L31" s="27">
        <v>0</v>
      </c>
      <c r="M31" s="27">
        <v>0</v>
      </c>
      <c r="N31" s="14">
        <f t="shared" si="1"/>
        <v>0</v>
      </c>
      <c r="O31" s="27">
        <v>0</v>
      </c>
      <c r="P31" s="27">
        <v>0</v>
      </c>
      <c r="Q31" s="24"/>
      <c r="R31" s="20">
        <f t="shared" si="2"/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6"/>
      <c r="Z31" s="21"/>
      <c r="AA31" s="189" t="s">
        <v>16</v>
      </c>
      <c r="AB31" s="189"/>
      <c r="AC31" s="189"/>
      <c r="AD31" s="189"/>
      <c r="AE31" s="19">
        <f>SUM(I31,N31,R31,U31:X31,'02'!H31:M31,'02'!O31:T31)-'01'!H31</f>
        <v>0</v>
      </c>
      <c r="AF31" s="19">
        <f t="shared" si="3"/>
        <v>0</v>
      </c>
      <c r="AG31" s="19">
        <f t="shared" si="4"/>
        <v>0</v>
      </c>
      <c r="AH31" s="19">
        <f t="shared" si="5"/>
        <v>0</v>
      </c>
    </row>
    <row r="32" spans="1:34" ht="12.75" customHeight="1">
      <c r="A32" s="11"/>
      <c r="B32" s="21"/>
      <c r="C32" s="21"/>
      <c r="D32" s="189" t="s">
        <v>17</v>
      </c>
      <c r="E32" s="189"/>
      <c r="F32" s="189"/>
      <c r="G32" s="194"/>
      <c r="H32" s="14">
        <f>SUM(U32:X32,'02'!H32:M32,'02'!O32:T32)</f>
        <v>411350</v>
      </c>
      <c r="I32" s="14">
        <f t="shared" si="0"/>
        <v>0</v>
      </c>
      <c r="J32" s="27">
        <v>0</v>
      </c>
      <c r="K32" s="27">
        <v>0</v>
      </c>
      <c r="L32" s="27">
        <v>0</v>
      </c>
      <c r="M32" s="27">
        <v>0</v>
      </c>
      <c r="N32" s="14">
        <f t="shared" si="1"/>
        <v>0</v>
      </c>
      <c r="O32" s="27">
        <v>0</v>
      </c>
      <c r="P32" s="27">
        <v>0</v>
      </c>
      <c r="Q32" s="24"/>
      <c r="R32" s="20">
        <f t="shared" si="2"/>
        <v>0</v>
      </c>
      <c r="S32" s="28">
        <v>0</v>
      </c>
      <c r="T32" s="28">
        <v>0</v>
      </c>
      <c r="U32" s="28">
        <v>155</v>
      </c>
      <c r="V32" s="28">
        <v>1254</v>
      </c>
      <c r="W32" s="28">
        <v>40</v>
      </c>
      <c r="X32" s="28">
        <v>11</v>
      </c>
      <c r="Y32" s="26"/>
      <c r="Z32" s="21"/>
      <c r="AA32" s="189" t="s">
        <v>17</v>
      </c>
      <c r="AB32" s="189"/>
      <c r="AC32" s="189"/>
      <c r="AD32" s="189"/>
      <c r="AE32" s="19">
        <f>SUM(I32,N32,R32,U32:X32,'02'!H32:M32,'02'!O32:T32)-'01'!H32</f>
        <v>0</v>
      </c>
      <c r="AF32" s="19">
        <f t="shared" si="3"/>
        <v>0</v>
      </c>
      <c r="AG32" s="19">
        <f t="shared" si="4"/>
        <v>0</v>
      </c>
      <c r="AH32" s="19">
        <f t="shared" si="5"/>
        <v>0</v>
      </c>
    </row>
    <row r="33" spans="2:34" s="11" customFormat="1" ht="12.75" customHeight="1">
      <c r="B33" s="18"/>
      <c r="C33" s="190" t="s">
        <v>18</v>
      </c>
      <c r="D33" s="190"/>
      <c r="E33" s="190"/>
      <c r="F33" s="190"/>
      <c r="G33" s="201"/>
      <c r="H33" s="14">
        <f>SUM(J33:M33,O33:P33,S33:X33,'02'!H33:M33,'02'!O33:T33)</f>
        <v>43622</v>
      </c>
      <c r="I33" s="14">
        <f t="shared" si="0"/>
        <v>3</v>
      </c>
      <c r="J33" s="14">
        <v>0</v>
      </c>
      <c r="K33" s="14">
        <v>0</v>
      </c>
      <c r="L33" s="14">
        <v>1</v>
      </c>
      <c r="M33" s="14">
        <v>2</v>
      </c>
      <c r="N33" s="14">
        <f t="shared" si="1"/>
        <v>0</v>
      </c>
      <c r="O33" s="14">
        <v>0</v>
      </c>
      <c r="P33" s="14">
        <v>0</v>
      </c>
      <c r="Q33" s="15"/>
      <c r="R33" s="20">
        <f t="shared" si="2"/>
        <v>3</v>
      </c>
      <c r="S33" s="129">
        <v>1</v>
      </c>
      <c r="T33" s="129">
        <v>2</v>
      </c>
      <c r="U33" s="130">
        <v>1286</v>
      </c>
      <c r="V33" s="130">
        <v>59</v>
      </c>
      <c r="W33" s="130">
        <v>12</v>
      </c>
      <c r="X33" s="130">
        <v>49</v>
      </c>
      <c r="Y33" s="17"/>
      <c r="Z33" s="190" t="s">
        <v>18</v>
      </c>
      <c r="AA33" s="190"/>
      <c r="AB33" s="190"/>
      <c r="AC33" s="190"/>
      <c r="AD33" s="190"/>
      <c r="AE33" s="19">
        <f>SUM(I33,N33,R33,U33:X33,'02'!H33:M33,'02'!O33:T33)-'01'!H33</f>
        <v>0</v>
      </c>
      <c r="AF33" s="19">
        <f t="shared" si="3"/>
        <v>0</v>
      </c>
      <c r="AG33" s="19">
        <f t="shared" si="4"/>
        <v>0</v>
      </c>
      <c r="AH33" s="19">
        <f t="shared" si="5"/>
        <v>0</v>
      </c>
    </row>
    <row r="34" spans="1:34" ht="12.75" customHeight="1">
      <c r="A34" s="2"/>
      <c r="B34" s="21"/>
      <c r="C34" s="21"/>
      <c r="D34" s="189" t="s">
        <v>19</v>
      </c>
      <c r="E34" s="189"/>
      <c r="F34" s="189"/>
      <c r="G34" s="194"/>
      <c r="H34" s="14">
        <f>SUM(J34:M34,O34:P34,S34:X34,'02'!H34:M34,'02'!O34:T34)</f>
        <v>39432</v>
      </c>
      <c r="I34" s="14">
        <f t="shared" si="0"/>
        <v>2</v>
      </c>
      <c r="J34" s="27">
        <v>0</v>
      </c>
      <c r="K34" s="27">
        <v>0</v>
      </c>
      <c r="L34" s="27">
        <v>1</v>
      </c>
      <c r="M34" s="27">
        <v>1</v>
      </c>
      <c r="N34" s="14">
        <f t="shared" si="1"/>
        <v>0</v>
      </c>
      <c r="O34" s="27">
        <v>0</v>
      </c>
      <c r="P34" s="27">
        <v>0</v>
      </c>
      <c r="Q34" s="24"/>
      <c r="R34" s="20">
        <f t="shared" si="2"/>
        <v>1</v>
      </c>
      <c r="S34" s="28">
        <v>1</v>
      </c>
      <c r="T34" s="28">
        <v>0</v>
      </c>
      <c r="U34" s="131">
        <v>1073</v>
      </c>
      <c r="V34" s="131">
        <v>24</v>
      </c>
      <c r="W34" s="131">
        <v>12</v>
      </c>
      <c r="X34" s="131">
        <v>48</v>
      </c>
      <c r="Y34" s="26"/>
      <c r="Z34" s="21"/>
      <c r="AA34" s="189" t="s">
        <v>19</v>
      </c>
      <c r="AB34" s="189"/>
      <c r="AC34" s="189"/>
      <c r="AD34" s="189"/>
      <c r="AE34" s="19">
        <f>SUM(I34,N34,R34,U34:X34,'02'!H34:M34,'02'!O34:T34)-'01'!H34</f>
        <v>0</v>
      </c>
      <c r="AF34" s="19">
        <f t="shared" si="3"/>
        <v>0</v>
      </c>
      <c r="AG34" s="19">
        <f t="shared" si="4"/>
        <v>0</v>
      </c>
      <c r="AH34" s="19">
        <f t="shared" si="5"/>
        <v>0</v>
      </c>
    </row>
    <row r="35" spans="1:34" ht="12.75" customHeight="1">
      <c r="A35" s="2"/>
      <c r="B35" s="21"/>
      <c r="C35" s="21"/>
      <c r="D35" s="189" t="s">
        <v>20</v>
      </c>
      <c r="E35" s="189"/>
      <c r="F35" s="189"/>
      <c r="G35" s="194"/>
      <c r="H35" s="14">
        <f>SUM(J35:M35,O35:P35,S35:X35,'02'!H35:M35,'02'!O35:T35)</f>
        <v>1536</v>
      </c>
      <c r="I35" s="14">
        <f t="shared" si="0"/>
        <v>1</v>
      </c>
      <c r="J35" s="23">
        <v>0</v>
      </c>
      <c r="K35" s="23">
        <v>0</v>
      </c>
      <c r="L35" s="23">
        <v>0</v>
      </c>
      <c r="M35" s="23">
        <v>1</v>
      </c>
      <c r="N35" s="14">
        <f t="shared" si="1"/>
        <v>0</v>
      </c>
      <c r="O35" s="23">
        <v>0</v>
      </c>
      <c r="P35" s="23">
        <v>0</v>
      </c>
      <c r="Q35" s="24"/>
      <c r="R35" s="20">
        <f t="shared" si="2"/>
        <v>0</v>
      </c>
      <c r="S35" s="25">
        <v>0</v>
      </c>
      <c r="T35" s="25">
        <v>0</v>
      </c>
      <c r="U35" s="131">
        <v>1</v>
      </c>
      <c r="V35" s="131">
        <v>35</v>
      </c>
      <c r="W35" s="131">
        <v>0</v>
      </c>
      <c r="X35" s="131">
        <v>0</v>
      </c>
      <c r="Y35" s="26"/>
      <c r="Z35" s="21"/>
      <c r="AA35" s="189" t="s">
        <v>20</v>
      </c>
      <c r="AB35" s="189"/>
      <c r="AC35" s="189"/>
      <c r="AD35" s="189"/>
      <c r="AE35" s="19">
        <f>SUM(I35,N35,R35,U35:X35,'02'!H35:M35,'02'!O35:T35)-'01'!H35</f>
        <v>0</v>
      </c>
      <c r="AF35" s="19">
        <f t="shared" si="3"/>
        <v>0</v>
      </c>
      <c r="AG35" s="19">
        <f t="shared" si="4"/>
        <v>0</v>
      </c>
      <c r="AH35" s="19">
        <f t="shared" si="5"/>
        <v>0</v>
      </c>
    </row>
    <row r="36" spans="1:34" ht="12.75" customHeight="1">
      <c r="A36" s="2"/>
      <c r="B36" s="21"/>
      <c r="C36" s="21"/>
      <c r="D36" s="21"/>
      <c r="E36" s="189" t="s">
        <v>20</v>
      </c>
      <c r="F36" s="189"/>
      <c r="G36" s="194"/>
      <c r="H36" s="14">
        <f>SUM(J36:M36,O36:P36,S36:X36,'02'!H36:M36,'02'!O36:T36)</f>
        <v>641</v>
      </c>
      <c r="I36" s="14">
        <f t="shared" si="0"/>
        <v>0</v>
      </c>
      <c r="J36" s="27">
        <v>0</v>
      </c>
      <c r="K36" s="27">
        <v>0</v>
      </c>
      <c r="L36" s="27">
        <v>0</v>
      </c>
      <c r="M36" s="27">
        <v>0</v>
      </c>
      <c r="N36" s="14">
        <f t="shared" si="1"/>
        <v>0</v>
      </c>
      <c r="O36" s="27">
        <v>0</v>
      </c>
      <c r="P36" s="27">
        <v>0</v>
      </c>
      <c r="Q36" s="24"/>
      <c r="R36" s="20">
        <f t="shared" si="2"/>
        <v>0</v>
      </c>
      <c r="S36" s="28">
        <v>0</v>
      </c>
      <c r="T36" s="28">
        <v>0</v>
      </c>
      <c r="U36" s="28">
        <v>1</v>
      </c>
      <c r="V36" s="28">
        <v>8</v>
      </c>
      <c r="W36" s="28">
        <v>0</v>
      </c>
      <c r="X36" s="28">
        <v>0</v>
      </c>
      <c r="Y36" s="26"/>
      <c r="Z36" s="21"/>
      <c r="AA36" s="21"/>
      <c r="AB36" s="189" t="s">
        <v>20</v>
      </c>
      <c r="AC36" s="189"/>
      <c r="AD36" s="189"/>
      <c r="AE36" s="19">
        <f>SUM(I36,N36,R36,U36:X36,'02'!H36:M36,'02'!O36:T36)-'01'!H36</f>
        <v>0</v>
      </c>
      <c r="AF36" s="19">
        <f t="shared" si="3"/>
        <v>0</v>
      </c>
      <c r="AG36" s="19">
        <f t="shared" si="4"/>
        <v>0</v>
      </c>
      <c r="AH36" s="19">
        <f t="shared" si="5"/>
        <v>0</v>
      </c>
    </row>
    <row r="37" spans="1:34" ht="12.75" customHeight="1">
      <c r="A37" s="2"/>
      <c r="B37" s="21"/>
      <c r="C37" s="21"/>
      <c r="D37" s="21"/>
      <c r="E37" s="189" t="s">
        <v>21</v>
      </c>
      <c r="F37" s="189"/>
      <c r="G37" s="194"/>
      <c r="H37" s="14">
        <f>SUM(J37:M37,O37:P37,S37:X37,'02'!H37:M37,'02'!O37:T37)</f>
        <v>895</v>
      </c>
      <c r="I37" s="14">
        <f t="shared" si="0"/>
        <v>1</v>
      </c>
      <c r="J37" s="27">
        <v>0</v>
      </c>
      <c r="K37" s="27">
        <v>0</v>
      </c>
      <c r="L37" s="27">
        <v>0</v>
      </c>
      <c r="M37" s="27">
        <v>1</v>
      </c>
      <c r="N37" s="14">
        <f t="shared" si="1"/>
        <v>0</v>
      </c>
      <c r="O37" s="27">
        <v>0</v>
      </c>
      <c r="P37" s="27">
        <v>0</v>
      </c>
      <c r="Q37" s="24"/>
      <c r="R37" s="20">
        <f t="shared" si="2"/>
        <v>0</v>
      </c>
      <c r="S37" s="28">
        <v>0</v>
      </c>
      <c r="T37" s="28">
        <v>0</v>
      </c>
      <c r="U37" s="28">
        <v>0</v>
      </c>
      <c r="V37" s="28">
        <v>27</v>
      </c>
      <c r="W37" s="28">
        <v>0</v>
      </c>
      <c r="X37" s="28">
        <v>0</v>
      </c>
      <c r="Y37" s="26"/>
      <c r="Z37" s="21"/>
      <c r="AA37" s="21"/>
      <c r="AB37" s="189" t="s">
        <v>21</v>
      </c>
      <c r="AC37" s="189"/>
      <c r="AD37" s="189"/>
      <c r="AE37" s="19">
        <f>SUM(I37,N37,R37,U37:X37,'02'!H37:M37,'02'!O37:T37)-'01'!H37</f>
        <v>0</v>
      </c>
      <c r="AF37" s="19">
        <f t="shared" si="3"/>
        <v>0</v>
      </c>
      <c r="AG37" s="19">
        <f t="shared" si="4"/>
        <v>0</v>
      </c>
      <c r="AH37" s="19">
        <f t="shared" si="5"/>
        <v>0</v>
      </c>
    </row>
    <row r="38" spans="1:34" ht="12.75" customHeight="1">
      <c r="A38" s="2"/>
      <c r="B38" s="21"/>
      <c r="C38" s="21"/>
      <c r="D38" s="189" t="s">
        <v>22</v>
      </c>
      <c r="E38" s="189"/>
      <c r="F38" s="189"/>
      <c r="G38" s="194"/>
      <c r="H38" s="14">
        <f>SUM(J38:M38,O38:P38,S38:X38,'02'!H38:M38,'02'!O38:T38)</f>
        <v>2550</v>
      </c>
      <c r="I38" s="14">
        <f t="shared" si="0"/>
        <v>0</v>
      </c>
      <c r="J38" s="23">
        <v>0</v>
      </c>
      <c r="K38" s="23">
        <v>0</v>
      </c>
      <c r="L38" s="23">
        <v>0</v>
      </c>
      <c r="M38" s="23">
        <v>0</v>
      </c>
      <c r="N38" s="14">
        <f t="shared" si="1"/>
        <v>0</v>
      </c>
      <c r="O38" s="23">
        <v>0</v>
      </c>
      <c r="P38" s="23">
        <v>0</v>
      </c>
      <c r="Q38" s="24"/>
      <c r="R38" s="20">
        <f t="shared" si="2"/>
        <v>2</v>
      </c>
      <c r="S38" s="25">
        <v>0</v>
      </c>
      <c r="T38" s="25">
        <v>2</v>
      </c>
      <c r="U38" s="25">
        <v>209</v>
      </c>
      <c r="V38" s="25">
        <v>0</v>
      </c>
      <c r="W38" s="25">
        <v>0</v>
      </c>
      <c r="X38" s="25">
        <v>1</v>
      </c>
      <c r="Y38" s="26"/>
      <c r="Z38" s="21"/>
      <c r="AA38" s="189" t="s">
        <v>22</v>
      </c>
      <c r="AB38" s="189"/>
      <c r="AC38" s="189"/>
      <c r="AD38" s="189"/>
      <c r="AE38" s="19">
        <f>SUM(I38,N38,R38,U38:X38,'02'!H38:M38,'02'!O38:T38)-'01'!H38</f>
        <v>0</v>
      </c>
      <c r="AF38" s="19">
        <f t="shared" si="3"/>
        <v>0</v>
      </c>
      <c r="AG38" s="19">
        <f t="shared" si="4"/>
        <v>0</v>
      </c>
      <c r="AH38" s="19">
        <f t="shared" si="5"/>
        <v>0</v>
      </c>
    </row>
    <row r="39" spans="1:34" ht="12.75" customHeight="1">
      <c r="A39" s="2"/>
      <c r="B39" s="21"/>
      <c r="C39" s="21"/>
      <c r="D39" s="21"/>
      <c r="E39" s="188" t="s">
        <v>23</v>
      </c>
      <c r="F39" s="188"/>
      <c r="G39" s="204"/>
      <c r="H39" s="14">
        <f>SUM(J39:M39,O39:P39,S39:X39,'02'!H39:M39,'02'!O39:T39)</f>
        <v>579</v>
      </c>
      <c r="I39" s="14">
        <f t="shared" si="0"/>
        <v>0</v>
      </c>
      <c r="J39" s="27">
        <v>0</v>
      </c>
      <c r="K39" s="27">
        <v>0</v>
      </c>
      <c r="L39" s="27">
        <v>0</v>
      </c>
      <c r="M39" s="27">
        <v>0</v>
      </c>
      <c r="N39" s="14">
        <f t="shared" si="1"/>
        <v>0</v>
      </c>
      <c r="O39" s="27">
        <v>0</v>
      </c>
      <c r="P39" s="27">
        <v>0</v>
      </c>
      <c r="Q39" s="24"/>
      <c r="R39" s="20">
        <f t="shared" si="2"/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6"/>
      <c r="Z39" s="21"/>
      <c r="AA39" s="21"/>
      <c r="AB39" s="188" t="s">
        <v>23</v>
      </c>
      <c r="AC39" s="188"/>
      <c r="AD39" s="188"/>
      <c r="AE39" s="19">
        <f>SUM(I39,N39,R39,U39:X39,'02'!H39:M39,'02'!O39:T39)-'01'!H39</f>
        <v>0</v>
      </c>
      <c r="AF39" s="19">
        <f t="shared" si="3"/>
        <v>0</v>
      </c>
      <c r="AG39" s="19">
        <f t="shared" si="4"/>
        <v>0</v>
      </c>
      <c r="AH39" s="19">
        <f t="shared" si="5"/>
        <v>0</v>
      </c>
    </row>
    <row r="40" spans="1:34" ht="12.75" customHeight="1">
      <c r="A40" s="2"/>
      <c r="B40" s="21"/>
      <c r="C40" s="21"/>
      <c r="D40" s="21"/>
      <c r="E40" s="189" t="s">
        <v>24</v>
      </c>
      <c r="F40" s="189"/>
      <c r="G40" s="194"/>
      <c r="H40" s="14">
        <f>SUM(J40:M40,O40:P40,S40:X40,'02'!H40:M40,'02'!O40:T40)</f>
        <v>1690</v>
      </c>
      <c r="I40" s="14">
        <f t="shared" si="0"/>
        <v>0</v>
      </c>
      <c r="J40" s="27">
        <v>0</v>
      </c>
      <c r="K40" s="27">
        <v>0</v>
      </c>
      <c r="L40" s="27">
        <v>0</v>
      </c>
      <c r="M40" s="27">
        <v>0</v>
      </c>
      <c r="N40" s="14">
        <f t="shared" si="1"/>
        <v>0</v>
      </c>
      <c r="O40" s="27">
        <v>0</v>
      </c>
      <c r="P40" s="27">
        <v>0</v>
      </c>
      <c r="Q40" s="24"/>
      <c r="R40" s="20">
        <f t="shared" si="2"/>
        <v>2</v>
      </c>
      <c r="S40" s="101">
        <v>0</v>
      </c>
      <c r="T40" s="101">
        <v>2</v>
      </c>
      <c r="U40" s="132">
        <v>29</v>
      </c>
      <c r="V40" s="132">
        <v>0</v>
      </c>
      <c r="W40" s="132">
        <v>0</v>
      </c>
      <c r="X40" s="132">
        <v>0</v>
      </c>
      <c r="Y40" s="26"/>
      <c r="Z40" s="21"/>
      <c r="AA40" s="21"/>
      <c r="AB40" s="189" t="s">
        <v>24</v>
      </c>
      <c r="AC40" s="189"/>
      <c r="AD40" s="189"/>
      <c r="AE40" s="19">
        <f>SUM(I40,N40,R40,U40:X40,'02'!H40:M40,'02'!O40:T40)-'01'!H40</f>
        <v>0</v>
      </c>
      <c r="AF40" s="19">
        <f t="shared" si="3"/>
        <v>0</v>
      </c>
      <c r="AG40" s="19">
        <f t="shared" si="4"/>
        <v>0</v>
      </c>
      <c r="AH40" s="19">
        <f t="shared" si="5"/>
        <v>0</v>
      </c>
    </row>
    <row r="41" spans="1:34" ht="12.75" customHeight="1">
      <c r="A41" s="2"/>
      <c r="B41" s="21"/>
      <c r="C41" s="21"/>
      <c r="D41" s="21"/>
      <c r="E41" s="189" t="s">
        <v>98</v>
      </c>
      <c r="F41" s="189"/>
      <c r="G41" s="194"/>
      <c r="H41" s="14">
        <f>SUM(J41:M41,O41:P41,S41:X41,'02'!H41:M41,'02'!O41:T41)</f>
        <v>181</v>
      </c>
      <c r="I41" s="14">
        <f t="shared" si="0"/>
        <v>0</v>
      </c>
      <c r="J41" s="27">
        <v>0</v>
      </c>
      <c r="K41" s="27">
        <v>0</v>
      </c>
      <c r="L41" s="27">
        <v>0</v>
      </c>
      <c r="M41" s="27">
        <v>0</v>
      </c>
      <c r="N41" s="14">
        <f t="shared" si="1"/>
        <v>0</v>
      </c>
      <c r="O41" s="27">
        <v>0</v>
      </c>
      <c r="P41" s="27">
        <v>0</v>
      </c>
      <c r="Q41" s="24"/>
      <c r="R41" s="20">
        <f t="shared" si="2"/>
        <v>0</v>
      </c>
      <c r="S41" s="28">
        <v>0</v>
      </c>
      <c r="T41" s="28">
        <v>0</v>
      </c>
      <c r="U41" s="132">
        <v>180</v>
      </c>
      <c r="V41" s="132">
        <v>0</v>
      </c>
      <c r="W41" s="132">
        <v>0</v>
      </c>
      <c r="X41" s="132">
        <v>1</v>
      </c>
      <c r="Y41" s="26"/>
      <c r="Z41" s="21"/>
      <c r="AA41" s="21"/>
      <c r="AB41" s="189" t="s">
        <v>98</v>
      </c>
      <c r="AC41" s="189"/>
      <c r="AD41" s="189"/>
      <c r="AE41" s="19">
        <f>SUM(I41,N41,R41,U41:X41,'02'!H41:M41,'02'!O41:T41)-'01'!H41</f>
        <v>0</v>
      </c>
      <c r="AF41" s="19">
        <f t="shared" si="3"/>
        <v>0</v>
      </c>
      <c r="AG41" s="19">
        <f t="shared" si="4"/>
        <v>0</v>
      </c>
      <c r="AH41" s="19">
        <f t="shared" si="5"/>
        <v>0</v>
      </c>
    </row>
    <row r="42" spans="1:34" ht="12.75" customHeight="1">
      <c r="A42" s="2"/>
      <c r="B42" s="21"/>
      <c r="C42" s="21"/>
      <c r="D42" s="21"/>
      <c r="E42" s="189" t="s">
        <v>25</v>
      </c>
      <c r="F42" s="189"/>
      <c r="G42" s="194"/>
      <c r="H42" s="14">
        <f>SUM(J42:M42,O42:P42,S42:X42,'02'!H42:M42,'02'!O42:T42)</f>
        <v>57</v>
      </c>
      <c r="I42" s="14">
        <f t="shared" si="0"/>
        <v>0</v>
      </c>
      <c r="J42" s="27">
        <v>0</v>
      </c>
      <c r="K42" s="27">
        <v>0</v>
      </c>
      <c r="L42" s="27">
        <v>0</v>
      </c>
      <c r="M42" s="27">
        <v>0</v>
      </c>
      <c r="N42" s="14">
        <f t="shared" si="1"/>
        <v>0</v>
      </c>
      <c r="O42" s="27">
        <v>0</v>
      </c>
      <c r="P42" s="27">
        <v>0</v>
      </c>
      <c r="Q42" s="24"/>
      <c r="R42" s="20">
        <f t="shared" si="2"/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6"/>
      <c r="Z42" s="21"/>
      <c r="AA42" s="21"/>
      <c r="AB42" s="189" t="s">
        <v>25</v>
      </c>
      <c r="AC42" s="189"/>
      <c r="AD42" s="189"/>
      <c r="AE42" s="19">
        <f>SUM(I42,N42,R42,U42:X42,'02'!H42:M42,'02'!O42:T42)-'01'!H42</f>
        <v>0</v>
      </c>
      <c r="AF42" s="19">
        <f t="shared" si="3"/>
        <v>0</v>
      </c>
      <c r="AG42" s="19">
        <f t="shared" si="4"/>
        <v>0</v>
      </c>
      <c r="AH42" s="19">
        <f t="shared" si="5"/>
        <v>0</v>
      </c>
    </row>
    <row r="43" spans="1:34" ht="12.75" customHeight="1">
      <c r="A43" s="2"/>
      <c r="B43" s="21"/>
      <c r="C43" s="21"/>
      <c r="D43" s="21"/>
      <c r="E43" s="192" t="s">
        <v>47</v>
      </c>
      <c r="F43" s="192"/>
      <c r="G43" s="202"/>
      <c r="H43" s="14">
        <f>SUM(J43:M43,O43:P43,S43:X43,'02'!H43:M43,'02'!O43:T43)</f>
        <v>43</v>
      </c>
      <c r="I43" s="14">
        <f t="shared" si="0"/>
        <v>0</v>
      </c>
      <c r="J43" s="27">
        <v>0</v>
      </c>
      <c r="K43" s="27">
        <v>0</v>
      </c>
      <c r="L43" s="27">
        <v>0</v>
      </c>
      <c r="M43" s="27">
        <v>0</v>
      </c>
      <c r="N43" s="14">
        <f t="shared" si="1"/>
        <v>0</v>
      </c>
      <c r="O43" s="27">
        <v>0</v>
      </c>
      <c r="P43" s="27">
        <v>0</v>
      </c>
      <c r="Q43" s="24"/>
      <c r="R43" s="20">
        <f t="shared" si="2"/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6"/>
      <c r="Z43" s="21"/>
      <c r="AA43" s="21"/>
      <c r="AB43" s="192" t="s">
        <v>47</v>
      </c>
      <c r="AC43" s="192"/>
      <c r="AD43" s="192"/>
      <c r="AE43" s="19">
        <f>SUM(I43,N43,R43,U43:X43,'02'!H43:M43,'02'!O43:T43)-'01'!H43</f>
        <v>0</v>
      </c>
      <c r="AF43" s="19">
        <f t="shared" si="3"/>
        <v>0</v>
      </c>
      <c r="AG43" s="19">
        <f t="shared" si="4"/>
        <v>0</v>
      </c>
      <c r="AH43" s="19">
        <f t="shared" si="5"/>
        <v>0</v>
      </c>
    </row>
    <row r="44" spans="1:34" ht="12.75" customHeight="1">
      <c r="A44" s="11"/>
      <c r="B44" s="21"/>
      <c r="C44" s="21"/>
      <c r="D44" s="189" t="s">
        <v>48</v>
      </c>
      <c r="E44" s="189"/>
      <c r="F44" s="189"/>
      <c r="G44" s="194"/>
      <c r="H44" s="14">
        <f>SUM(J44:M44,O44:P44,S44:X44,'02'!H44:M44,'02'!O44:T44)</f>
        <v>70</v>
      </c>
      <c r="I44" s="14">
        <f t="shared" si="0"/>
        <v>0</v>
      </c>
      <c r="J44" s="27">
        <v>0</v>
      </c>
      <c r="K44" s="27">
        <v>0</v>
      </c>
      <c r="L44" s="27">
        <v>0</v>
      </c>
      <c r="M44" s="27">
        <v>0</v>
      </c>
      <c r="N44" s="14">
        <f t="shared" si="1"/>
        <v>0</v>
      </c>
      <c r="O44" s="27">
        <v>0</v>
      </c>
      <c r="P44" s="27">
        <v>0</v>
      </c>
      <c r="Q44" s="24"/>
      <c r="R44" s="20">
        <f t="shared" si="2"/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6"/>
      <c r="Z44" s="21"/>
      <c r="AA44" s="189" t="s">
        <v>48</v>
      </c>
      <c r="AB44" s="189"/>
      <c r="AC44" s="189"/>
      <c r="AD44" s="189"/>
      <c r="AE44" s="19">
        <f>SUM(I44,N44,R44,U44:X44,'02'!H44:M44,'02'!O44:T44)-'01'!H44</f>
        <v>0</v>
      </c>
      <c r="AF44" s="19">
        <f t="shared" si="3"/>
        <v>0</v>
      </c>
      <c r="AG44" s="19">
        <f t="shared" si="4"/>
        <v>0</v>
      </c>
      <c r="AH44" s="19">
        <f t="shared" si="5"/>
        <v>0</v>
      </c>
    </row>
    <row r="45" spans="1:34" s="11" customFormat="1" ht="12.75" customHeight="1">
      <c r="A45" s="2"/>
      <c r="B45" s="21"/>
      <c r="C45" s="21"/>
      <c r="D45" s="21"/>
      <c r="E45" s="193" t="s">
        <v>11</v>
      </c>
      <c r="F45" s="193"/>
      <c r="G45" s="22" t="s">
        <v>26</v>
      </c>
      <c r="H45" s="14">
        <f>SUM(J45:M45,O45:P45,S45:X45,'02'!H45:M45,'02'!O45:T45)</f>
        <v>43</v>
      </c>
      <c r="I45" s="14">
        <f t="shared" si="0"/>
        <v>0</v>
      </c>
      <c r="J45" s="27">
        <v>0</v>
      </c>
      <c r="K45" s="27">
        <v>0</v>
      </c>
      <c r="L45" s="27">
        <v>0</v>
      </c>
      <c r="M45" s="27">
        <v>0</v>
      </c>
      <c r="N45" s="14">
        <f t="shared" si="1"/>
        <v>0</v>
      </c>
      <c r="O45" s="27">
        <v>0</v>
      </c>
      <c r="P45" s="27">
        <v>0</v>
      </c>
      <c r="Q45" s="24"/>
      <c r="R45" s="20">
        <f t="shared" si="2"/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6"/>
      <c r="Z45" s="21"/>
      <c r="AA45" s="21"/>
      <c r="AB45" s="193" t="s">
        <v>49</v>
      </c>
      <c r="AC45" s="193"/>
      <c r="AD45" s="21" t="s">
        <v>26</v>
      </c>
      <c r="AE45" s="19">
        <f>SUM(I45,N45,R45,U45:X45,'02'!H45:M45,'02'!O45:T45)-'01'!H45</f>
        <v>0</v>
      </c>
      <c r="AF45" s="19">
        <f t="shared" si="3"/>
        <v>0</v>
      </c>
      <c r="AG45" s="19">
        <f t="shared" si="4"/>
        <v>0</v>
      </c>
      <c r="AH45" s="19">
        <f t="shared" si="5"/>
        <v>0</v>
      </c>
    </row>
    <row r="46" spans="1:34" ht="12.75" customHeight="1">
      <c r="A46" s="2"/>
      <c r="B46" s="21"/>
      <c r="C46" s="21"/>
      <c r="D46" s="189" t="s">
        <v>27</v>
      </c>
      <c r="E46" s="189"/>
      <c r="F46" s="189"/>
      <c r="G46" s="194"/>
      <c r="H46" s="14">
        <f>SUM(J46:M46,O46:P46,S46:X46,'02'!H46:M46,'02'!O46:T46)</f>
        <v>0</v>
      </c>
      <c r="I46" s="14">
        <f t="shared" si="0"/>
        <v>0</v>
      </c>
      <c r="J46" s="27">
        <v>0</v>
      </c>
      <c r="K46" s="27">
        <v>0</v>
      </c>
      <c r="L46" s="27">
        <v>0</v>
      </c>
      <c r="M46" s="27">
        <v>0</v>
      </c>
      <c r="N46" s="14">
        <f t="shared" si="1"/>
        <v>0</v>
      </c>
      <c r="O46" s="27">
        <v>0</v>
      </c>
      <c r="P46" s="27">
        <v>0</v>
      </c>
      <c r="Q46" s="24"/>
      <c r="R46" s="20">
        <f t="shared" si="2"/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6"/>
      <c r="Z46" s="21"/>
      <c r="AA46" s="189" t="s">
        <v>27</v>
      </c>
      <c r="AB46" s="189"/>
      <c r="AC46" s="189"/>
      <c r="AD46" s="189"/>
      <c r="AE46" s="19">
        <f>SUM(I46,N46,R46,U46:X46,'02'!H46:M46,'02'!O46:T46)-'01'!H46</f>
        <v>0</v>
      </c>
      <c r="AF46" s="19">
        <f t="shared" si="3"/>
        <v>0</v>
      </c>
      <c r="AG46" s="19">
        <f t="shared" si="4"/>
        <v>0</v>
      </c>
      <c r="AH46" s="19">
        <f t="shared" si="5"/>
        <v>0</v>
      </c>
    </row>
    <row r="47" spans="1:34" ht="12.75" customHeight="1">
      <c r="A47" s="2"/>
      <c r="B47" s="21"/>
      <c r="C47" s="21"/>
      <c r="D47" s="189" t="s">
        <v>50</v>
      </c>
      <c r="E47" s="189"/>
      <c r="F47" s="189"/>
      <c r="G47" s="194"/>
      <c r="H47" s="14">
        <f>SUM(J47:M47,O47:P47,S47:X47,'02'!H47:M47,'02'!O47:T47)</f>
        <v>34</v>
      </c>
      <c r="I47" s="14">
        <f t="shared" si="0"/>
        <v>0</v>
      </c>
      <c r="J47" s="27">
        <v>0</v>
      </c>
      <c r="K47" s="27">
        <v>0</v>
      </c>
      <c r="L47" s="27">
        <v>0</v>
      </c>
      <c r="M47" s="27">
        <v>0</v>
      </c>
      <c r="N47" s="14">
        <f t="shared" si="1"/>
        <v>0</v>
      </c>
      <c r="O47" s="27">
        <v>0</v>
      </c>
      <c r="P47" s="27">
        <v>0</v>
      </c>
      <c r="Q47" s="24"/>
      <c r="R47" s="20">
        <f t="shared" si="2"/>
        <v>0</v>
      </c>
      <c r="S47" s="28">
        <v>0</v>
      </c>
      <c r="T47" s="28">
        <v>0</v>
      </c>
      <c r="U47" s="133">
        <v>3</v>
      </c>
      <c r="V47" s="133">
        <v>0</v>
      </c>
      <c r="W47" s="133">
        <v>0</v>
      </c>
      <c r="X47" s="133">
        <v>0</v>
      </c>
      <c r="Y47" s="26"/>
      <c r="Z47" s="21"/>
      <c r="AA47" s="189" t="s">
        <v>50</v>
      </c>
      <c r="AB47" s="189"/>
      <c r="AC47" s="189"/>
      <c r="AD47" s="189"/>
      <c r="AE47" s="19">
        <f>SUM(I47,N47,R47,U47:X47,'02'!H47:M47,'02'!O47:T47)-'01'!H47</f>
        <v>0</v>
      </c>
      <c r="AF47" s="19">
        <f t="shared" si="3"/>
        <v>0</v>
      </c>
      <c r="AG47" s="19">
        <f t="shared" si="4"/>
        <v>0</v>
      </c>
      <c r="AH47" s="19">
        <f t="shared" si="5"/>
        <v>0</v>
      </c>
    </row>
    <row r="48" spans="1:34" ht="12.75" customHeight="1">
      <c r="A48" s="2"/>
      <c r="B48" s="18"/>
      <c r="C48" s="190" t="s">
        <v>51</v>
      </c>
      <c r="D48" s="190"/>
      <c r="E48" s="190"/>
      <c r="F48" s="190"/>
      <c r="G48" s="201"/>
      <c r="H48" s="14">
        <f>SUM(J48:M48,O48:P48,S48:X48,'02'!H48:M48,'02'!O48:T48)</f>
        <v>11032</v>
      </c>
      <c r="I48" s="14">
        <f t="shared" si="0"/>
        <v>0</v>
      </c>
      <c r="J48" s="83">
        <v>0</v>
      </c>
      <c r="K48" s="83">
        <v>0</v>
      </c>
      <c r="L48" s="83">
        <v>0</v>
      </c>
      <c r="M48" s="83">
        <v>0</v>
      </c>
      <c r="N48" s="14">
        <f t="shared" si="1"/>
        <v>2</v>
      </c>
      <c r="O48" s="87">
        <v>0</v>
      </c>
      <c r="P48" s="88">
        <v>2</v>
      </c>
      <c r="Q48" s="15"/>
      <c r="R48" s="20">
        <f t="shared" si="2"/>
        <v>66</v>
      </c>
      <c r="S48" s="102">
        <v>13</v>
      </c>
      <c r="T48" s="102">
        <v>53</v>
      </c>
      <c r="U48" s="20">
        <v>0</v>
      </c>
      <c r="V48" s="20">
        <v>0</v>
      </c>
      <c r="W48" s="20">
        <v>0</v>
      </c>
      <c r="X48" s="20">
        <v>0</v>
      </c>
      <c r="Y48" s="17"/>
      <c r="Z48" s="190" t="s">
        <v>51</v>
      </c>
      <c r="AA48" s="190"/>
      <c r="AB48" s="190"/>
      <c r="AC48" s="190"/>
      <c r="AD48" s="190"/>
      <c r="AE48" s="19">
        <f>SUM(I48,N48,R48,U48:X48,'02'!H48:M48,'02'!O48:T48)-'01'!H48</f>
        <v>0</v>
      </c>
      <c r="AF48" s="19">
        <f t="shared" si="3"/>
        <v>0</v>
      </c>
      <c r="AG48" s="19">
        <f t="shared" si="4"/>
        <v>0</v>
      </c>
      <c r="AH48" s="19">
        <f t="shared" si="5"/>
        <v>0</v>
      </c>
    </row>
    <row r="49" spans="1:34" ht="12.75" customHeight="1">
      <c r="A49" s="11"/>
      <c r="B49" s="21"/>
      <c r="C49" s="21"/>
      <c r="D49" s="189" t="s">
        <v>52</v>
      </c>
      <c r="E49" s="189"/>
      <c r="F49" s="189"/>
      <c r="G49" s="194"/>
      <c r="H49" s="14">
        <f>SUM(J49:M49,O49:P49,S49:X49,'02'!H49:M49,'02'!O49:T49)</f>
        <v>270</v>
      </c>
      <c r="I49" s="14">
        <f t="shared" si="0"/>
        <v>0</v>
      </c>
      <c r="J49" s="23">
        <v>0</v>
      </c>
      <c r="K49" s="23">
        <v>0</v>
      </c>
      <c r="L49" s="23">
        <v>0</v>
      </c>
      <c r="M49" s="23">
        <v>0</v>
      </c>
      <c r="N49" s="14">
        <f t="shared" si="1"/>
        <v>0</v>
      </c>
      <c r="O49" s="23">
        <v>0</v>
      </c>
      <c r="P49" s="23">
        <v>0</v>
      </c>
      <c r="Q49" s="24"/>
      <c r="R49" s="20">
        <f t="shared" si="2"/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6"/>
      <c r="Z49" s="21"/>
      <c r="AA49" s="189" t="s">
        <v>52</v>
      </c>
      <c r="AB49" s="189"/>
      <c r="AC49" s="189"/>
      <c r="AD49" s="189"/>
      <c r="AE49" s="19">
        <f>SUM(I49,N49,R49,U49:X49,'02'!H49:M49,'02'!O49:T49)-'01'!H49</f>
        <v>0</v>
      </c>
      <c r="AF49" s="19">
        <f t="shared" si="3"/>
        <v>0</v>
      </c>
      <c r="AG49" s="19">
        <f t="shared" si="4"/>
        <v>0</v>
      </c>
      <c r="AH49" s="19">
        <f t="shared" si="5"/>
        <v>0</v>
      </c>
    </row>
    <row r="50" spans="1:34" s="11" customFormat="1" ht="12.75" customHeight="1">
      <c r="A50" s="2"/>
      <c r="B50" s="21"/>
      <c r="C50" s="21"/>
      <c r="D50" s="21"/>
      <c r="E50" s="192" t="s">
        <v>53</v>
      </c>
      <c r="F50" s="189"/>
      <c r="G50" s="194"/>
      <c r="H50" s="14">
        <f>SUM(J50:M50,O50:P50,S50:X50,'02'!H50:M50,'02'!O50:T50)</f>
        <v>65</v>
      </c>
      <c r="I50" s="14">
        <f t="shared" si="0"/>
        <v>0</v>
      </c>
      <c r="J50" s="27">
        <v>0</v>
      </c>
      <c r="K50" s="27">
        <v>0</v>
      </c>
      <c r="L50" s="27">
        <v>0</v>
      </c>
      <c r="M50" s="27">
        <v>0</v>
      </c>
      <c r="N50" s="14">
        <f t="shared" si="1"/>
        <v>0</v>
      </c>
      <c r="O50" s="27">
        <v>0</v>
      </c>
      <c r="P50" s="27">
        <v>0</v>
      </c>
      <c r="Q50" s="24"/>
      <c r="R50" s="20">
        <f t="shared" si="2"/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6"/>
      <c r="Z50" s="21"/>
      <c r="AA50" s="21"/>
      <c r="AB50" s="192" t="s">
        <v>53</v>
      </c>
      <c r="AC50" s="189"/>
      <c r="AD50" s="189"/>
      <c r="AE50" s="19">
        <f>SUM(I50,N50,R50,U50:X50,'02'!H50:M50,'02'!O50:T50)-'01'!H50</f>
        <v>0</v>
      </c>
      <c r="AF50" s="19">
        <f t="shared" si="3"/>
        <v>0</v>
      </c>
      <c r="AG50" s="19">
        <f t="shared" si="4"/>
        <v>0</v>
      </c>
      <c r="AH50" s="19">
        <f t="shared" si="5"/>
        <v>0</v>
      </c>
    </row>
    <row r="51" spans="1:34" ht="12.75" customHeight="1">
      <c r="A51" s="2"/>
      <c r="B51" s="21"/>
      <c r="C51" s="21"/>
      <c r="D51" s="21"/>
      <c r="E51" s="192" t="s">
        <v>54</v>
      </c>
      <c r="F51" s="189"/>
      <c r="G51" s="194"/>
      <c r="H51" s="14">
        <f>SUM(J51:M51,O51:P51,S51:X51,'02'!H51:M51,'02'!O51:T51)</f>
        <v>156</v>
      </c>
      <c r="I51" s="14">
        <f t="shared" si="0"/>
        <v>0</v>
      </c>
      <c r="J51" s="27">
        <v>0</v>
      </c>
      <c r="K51" s="27">
        <v>0</v>
      </c>
      <c r="L51" s="27">
        <v>0</v>
      </c>
      <c r="M51" s="27">
        <v>0</v>
      </c>
      <c r="N51" s="14">
        <f t="shared" si="1"/>
        <v>0</v>
      </c>
      <c r="O51" s="27">
        <v>0</v>
      </c>
      <c r="P51" s="27">
        <v>0</v>
      </c>
      <c r="Q51" s="24"/>
      <c r="R51" s="20">
        <f t="shared" si="2"/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6"/>
      <c r="Z51" s="21"/>
      <c r="AA51" s="21"/>
      <c r="AB51" s="192" t="s">
        <v>54</v>
      </c>
      <c r="AC51" s="189"/>
      <c r="AD51" s="189"/>
      <c r="AE51" s="19">
        <f>SUM(I51,N51,R51,U51:X51,'02'!H51:M51,'02'!O51:T51)-'01'!H51</f>
        <v>0</v>
      </c>
      <c r="AF51" s="19">
        <f t="shared" si="3"/>
        <v>0</v>
      </c>
      <c r="AG51" s="19">
        <f t="shared" si="4"/>
        <v>0</v>
      </c>
      <c r="AH51" s="19">
        <f t="shared" si="5"/>
        <v>0</v>
      </c>
    </row>
    <row r="52" spans="1:34" ht="12.75" customHeight="1">
      <c r="A52" s="2"/>
      <c r="B52" s="21"/>
      <c r="C52" s="21"/>
      <c r="D52" s="21"/>
      <c r="E52" s="192" t="s">
        <v>28</v>
      </c>
      <c r="F52" s="189"/>
      <c r="G52" s="194"/>
      <c r="H52" s="14">
        <f>SUM(J52:M52,O52:P52,S52:X52,'02'!H52:M52,'02'!O52:T52)</f>
        <v>49</v>
      </c>
      <c r="I52" s="14">
        <f t="shared" si="0"/>
        <v>0</v>
      </c>
      <c r="J52" s="27">
        <v>0</v>
      </c>
      <c r="K52" s="27">
        <v>0</v>
      </c>
      <c r="L52" s="27">
        <v>0</v>
      </c>
      <c r="M52" s="27">
        <v>0</v>
      </c>
      <c r="N52" s="14">
        <f t="shared" si="1"/>
        <v>0</v>
      </c>
      <c r="O52" s="27">
        <v>0</v>
      </c>
      <c r="P52" s="27">
        <v>0</v>
      </c>
      <c r="Q52" s="24"/>
      <c r="R52" s="20">
        <f t="shared" si="2"/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6"/>
      <c r="Z52" s="21"/>
      <c r="AA52" s="21"/>
      <c r="AB52" s="192" t="s">
        <v>28</v>
      </c>
      <c r="AC52" s="189"/>
      <c r="AD52" s="189"/>
      <c r="AE52" s="19">
        <f>SUM(I52,N52,R52,U52:X52,'02'!H52:M52,'02'!O52:T52)-'01'!H52</f>
        <v>0</v>
      </c>
      <c r="AF52" s="19">
        <f t="shared" si="3"/>
        <v>0</v>
      </c>
      <c r="AG52" s="19">
        <f t="shared" si="4"/>
        <v>0</v>
      </c>
      <c r="AH52" s="19">
        <f t="shared" si="5"/>
        <v>0</v>
      </c>
    </row>
    <row r="53" spans="1:34" ht="12.75" customHeight="1">
      <c r="A53" s="2"/>
      <c r="B53" s="21"/>
      <c r="C53" s="21"/>
      <c r="D53" s="189" t="s">
        <v>55</v>
      </c>
      <c r="E53" s="189"/>
      <c r="F53" s="189"/>
      <c r="G53" s="194"/>
      <c r="H53" s="14">
        <f>SUM(J53:M53,O53:P53,S53:X53,'02'!H53:M53,'02'!O53:T53)</f>
        <v>10762</v>
      </c>
      <c r="I53" s="14">
        <f t="shared" si="0"/>
        <v>0</v>
      </c>
      <c r="J53" s="84">
        <v>0</v>
      </c>
      <c r="K53" s="84">
        <v>0</v>
      </c>
      <c r="L53" s="84">
        <v>0</v>
      </c>
      <c r="M53" s="84">
        <v>0</v>
      </c>
      <c r="N53" s="14">
        <f t="shared" si="1"/>
        <v>2</v>
      </c>
      <c r="O53" s="89">
        <v>0</v>
      </c>
      <c r="P53" s="90">
        <v>2</v>
      </c>
      <c r="Q53" s="24"/>
      <c r="R53" s="20">
        <f t="shared" si="2"/>
        <v>66</v>
      </c>
      <c r="S53" s="103">
        <v>13</v>
      </c>
      <c r="T53" s="103">
        <v>53</v>
      </c>
      <c r="U53" s="28">
        <v>0</v>
      </c>
      <c r="V53" s="28">
        <v>0</v>
      </c>
      <c r="W53" s="28">
        <v>0</v>
      </c>
      <c r="X53" s="28">
        <v>0</v>
      </c>
      <c r="Y53" s="26"/>
      <c r="Z53" s="21"/>
      <c r="AA53" s="189" t="s">
        <v>55</v>
      </c>
      <c r="AB53" s="189"/>
      <c r="AC53" s="189"/>
      <c r="AD53" s="189"/>
      <c r="AE53" s="19">
        <f>SUM(I53,N53,R53,U53:X53,'02'!H53:M53,'02'!O53:T53)-'01'!H53</f>
        <v>0</v>
      </c>
      <c r="AF53" s="19">
        <f t="shared" si="3"/>
        <v>0</v>
      </c>
      <c r="AG53" s="19">
        <f t="shared" si="4"/>
        <v>0</v>
      </c>
      <c r="AH53" s="19">
        <f t="shared" si="5"/>
        <v>0</v>
      </c>
    </row>
    <row r="54" spans="1:34" ht="12.75" customHeight="1">
      <c r="A54" s="2"/>
      <c r="B54" s="10"/>
      <c r="C54" s="10"/>
      <c r="D54" s="10"/>
      <c r="E54" s="193" t="s">
        <v>56</v>
      </c>
      <c r="F54" s="193"/>
      <c r="G54" s="22" t="s">
        <v>29</v>
      </c>
      <c r="H54" s="14">
        <f>SUM(J54:M54,O54:P54,S54:X54,'02'!H54:M54,'02'!O54:T54)</f>
        <v>6755</v>
      </c>
      <c r="I54" s="14">
        <f t="shared" si="0"/>
        <v>0</v>
      </c>
      <c r="J54" s="85">
        <v>0</v>
      </c>
      <c r="K54" s="85">
        <v>0</v>
      </c>
      <c r="L54" s="85">
        <v>0</v>
      </c>
      <c r="M54" s="85">
        <v>0</v>
      </c>
      <c r="N54" s="14">
        <f t="shared" si="1"/>
        <v>2</v>
      </c>
      <c r="O54" s="91">
        <v>0</v>
      </c>
      <c r="P54" s="92">
        <v>2</v>
      </c>
      <c r="Q54" s="24"/>
      <c r="R54" s="20">
        <f t="shared" si="2"/>
        <v>66</v>
      </c>
      <c r="S54" s="104">
        <v>13</v>
      </c>
      <c r="T54" s="104">
        <v>53</v>
      </c>
      <c r="U54" s="28">
        <v>0</v>
      </c>
      <c r="V54" s="28">
        <v>0</v>
      </c>
      <c r="W54" s="28">
        <v>0</v>
      </c>
      <c r="X54" s="28">
        <v>0</v>
      </c>
      <c r="Y54" s="30"/>
      <c r="Z54" s="10"/>
      <c r="AA54" s="10"/>
      <c r="AB54" s="193" t="s">
        <v>31</v>
      </c>
      <c r="AC54" s="193"/>
      <c r="AD54" s="21" t="s">
        <v>29</v>
      </c>
      <c r="AE54" s="19">
        <f>SUM(I54,N54,R54,U54:X54,'02'!H54:M54,'02'!O54:T54)-'01'!H54</f>
        <v>0</v>
      </c>
      <c r="AF54" s="19">
        <f t="shared" si="3"/>
        <v>0</v>
      </c>
      <c r="AG54" s="19">
        <f t="shared" si="4"/>
        <v>0</v>
      </c>
      <c r="AH54" s="19">
        <f t="shared" si="5"/>
        <v>0</v>
      </c>
    </row>
    <row r="55" spans="1:34" ht="12.75" customHeight="1">
      <c r="A55" s="2"/>
      <c r="B55" s="10"/>
      <c r="C55" s="10"/>
      <c r="D55" s="10"/>
      <c r="E55" s="200" t="s">
        <v>31</v>
      </c>
      <c r="F55" s="200"/>
      <c r="G55" s="22" t="s">
        <v>30</v>
      </c>
      <c r="H55" s="14">
        <f>SUM(J55:M55,O55:P55,S55:X55,'02'!H55:M55,'02'!O55:T55)</f>
        <v>2912</v>
      </c>
      <c r="I55" s="14">
        <f t="shared" si="0"/>
        <v>0</v>
      </c>
      <c r="J55" s="27">
        <v>0</v>
      </c>
      <c r="K55" s="27">
        <v>0</v>
      </c>
      <c r="L55" s="27">
        <v>0</v>
      </c>
      <c r="M55" s="27">
        <v>0</v>
      </c>
      <c r="N55" s="14">
        <f t="shared" si="1"/>
        <v>0</v>
      </c>
      <c r="O55" s="27">
        <v>0</v>
      </c>
      <c r="P55" s="27">
        <v>0</v>
      </c>
      <c r="Q55" s="24"/>
      <c r="R55" s="20">
        <f t="shared" si="2"/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30"/>
      <c r="Z55" s="10"/>
      <c r="AA55" s="10"/>
      <c r="AB55" s="200" t="s">
        <v>33</v>
      </c>
      <c r="AC55" s="200"/>
      <c r="AD55" s="21" t="s">
        <v>30</v>
      </c>
      <c r="AE55" s="19">
        <f>SUM(I55,N55,R55,U55:X55,'02'!H55:M55,'02'!O55:T55)-'01'!H55</f>
        <v>0</v>
      </c>
      <c r="AF55" s="19">
        <f t="shared" si="3"/>
        <v>0</v>
      </c>
      <c r="AG55" s="19">
        <f t="shared" si="4"/>
        <v>0</v>
      </c>
      <c r="AH55" s="19">
        <f t="shared" si="5"/>
        <v>0</v>
      </c>
    </row>
    <row r="56" spans="1:34" ht="12.75" customHeight="1">
      <c r="A56" s="2"/>
      <c r="B56" s="31"/>
      <c r="C56" s="190" t="s">
        <v>32</v>
      </c>
      <c r="D56" s="190"/>
      <c r="E56" s="190"/>
      <c r="F56" s="190"/>
      <c r="G56" s="201"/>
      <c r="H56" s="14">
        <f>SUM(J56:M56,O56:P56,S56:X56,'02'!H56:M56,'02'!O56:T56)</f>
        <v>167088</v>
      </c>
      <c r="I56" s="14">
        <f t="shared" si="0"/>
        <v>41</v>
      </c>
      <c r="J56" s="65">
        <v>5</v>
      </c>
      <c r="K56" s="65">
        <v>9</v>
      </c>
      <c r="L56" s="65">
        <v>8</v>
      </c>
      <c r="M56" s="93">
        <v>19</v>
      </c>
      <c r="N56" s="14">
        <f t="shared" si="1"/>
        <v>63</v>
      </c>
      <c r="O56" s="94">
        <v>6</v>
      </c>
      <c r="P56" s="95">
        <v>57</v>
      </c>
      <c r="Q56" s="15"/>
      <c r="R56" s="20">
        <f t="shared" si="2"/>
        <v>1854</v>
      </c>
      <c r="S56" s="105">
        <v>145</v>
      </c>
      <c r="T56" s="105">
        <v>1709</v>
      </c>
      <c r="U56" s="32">
        <v>0</v>
      </c>
      <c r="V56" s="32">
        <v>0</v>
      </c>
      <c r="W56" s="32">
        <v>0</v>
      </c>
      <c r="X56" s="32">
        <v>0</v>
      </c>
      <c r="Y56" s="33"/>
      <c r="Z56" s="190" t="s">
        <v>32</v>
      </c>
      <c r="AA56" s="190"/>
      <c r="AB56" s="190"/>
      <c r="AC56" s="190"/>
      <c r="AD56" s="190"/>
      <c r="AE56" s="19">
        <f>SUM(I56,N56,R56,U56:X56,'02'!H56:M56,'02'!O56:T56)-'01'!H56</f>
        <v>0</v>
      </c>
      <c r="AF56" s="19">
        <f t="shared" si="3"/>
        <v>0</v>
      </c>
      <c r="AG56" s="19">
        <f t="shared" si="4"/>
        <v>0</v>
      </c>
      <c r="AH56" s="19">
        <f t="shared" si="5"/>
        <v>0</v>
      </c>
    </row>
    <row r="57" spans="2:34" ht="12.75" customHeight="1">
      <c r="B57" s="10"/>
      <c r="C57" s="10"/>
      <c r="D57" s="193" t="s">
        <v>33</v>
      </c>
      <c r="E57" s="193"/>
      <c r="F57" s="189" t="s">
        <v>34</v>
      </c>
      <c r="G57" s="194"/>
      <c r="H57" s="14">
        <f>SUM(J57:M57,O57:P57,S57:X57,'02'!H57:M57,'02'!O57:T57)</f>
        <v>26500</v>
      </c>
      <c r="I57" s="14">
        <f t="shared" si="0"/>
        <v>0</v>
      </c>
      <c r="J57" s="86">
        <v>0</v>
      </c>
      <c r="K57" s="86">
        <v>0</v>
      </c>
      <c r="L57" s="86">
        <v>0</v>
      </c>
      <c r="M57" s="86">
        <v>0</v>
      </c>
      <c r="N57" s="14">
        <f t="shared" si="1"/>
        <v>0</v>
      </c>
      <c r="O57" s="96">
        <v>0</v>
      </c>
      <c r="P57" s="97">
        <v>0</v>
      </c>
      <c r="Q57" s="24"/>
      <c r="R57" s="20">
        <f t="shared" si="2"/>
        <v>7</v>
      </c>
      <c r="S57" s="106">
        <v>0</v>
      </c>
      <c r="T57" s="106">
        <v>7</v>
      </c>
      <c r="U57" s="28">
        <v>0</v>
      </c>
      <c r="V57" s="28">
        <v>0</v>
      </c>
      <c r="W57" s="28">
        <v>0</v>
      </c>
      <c r="X57" s="28">
        <v>0</v>
      </c>
      <c r="Y57" s="30"/>
      <c r="Z57" s="10"/>
      <c r="AA57" s="193" t="s">
        <v>33</v>
      </c>
      <c r="AB57" s="193"/>
      <c r="AC57" s="189" t="s">
        <v>34</v>
      </c>
      <c r="AD57" s="189"/>
      <c r="AE57" s="19">
        <f>SUM(I57,N57,R57,U57:X57,'02'!H57:M57,'02'!O57:T57)-'01'!H57</f>
        <v>0</v>
      </c>
      <c r="AF57" s="19">
        <f t="shared" si="3"/>
        <v>0</v>
      </c>
      <c r="AG57" s="19">
        <f t="shared" si="4"/>
        <v>0</v>
      </c>
      <c r="AH57" s="19">
        <f t="shared" si="5"/>
        <v>0</v>
      </c>
    </row>
    <row r="58" spans="2:34" ht="12.75" customHeight="1">
      <c r="B58" s="10"/>
      <c r="C58" s="10"/>
      <c r="D58" s="193" t="s">
        <v>33</v>
      </c>
      <c r="E58" s="193"/>
      <c r="F58" s="189" t="s">
        <v>35</v>
      </c>
      <c r="G58" s="194"/>
      <c r="H58" s="14">
        <f>SUM(J58:M58,O58:P58,S58:X58,'02'!H58:M58,'02'!O58:T58)</f>
        <v>2691</v>
      </c>
      <c r="I58" s="14">
        <f t="shared" si="0"/>
        <v>0</v>
      </c>
      <c r="J58" s="86">
        <v>0</v>
      </c>
      <c r="K58" s="86">
        <v>0</v>
      </c>
      <c r="L58" s="86">
        <v>0</v>
      </c>
      <c r="M58" s="86">
        <v>0</v>
      </c>
      <c r="N58" s="14">
        <f t="shared" si="1"/>
        <v>6</v>
      </c>
      <c r="O58" s="96">
        <v>1</v>
      </c>
      <c r="P58" s="97">
        <v>5</v>
      </c>
      <c r="Q58" s="24"/>
      <c r="R58" s="20">
        <f t="shared" si="2"/>
        <v>65</v>
      </c>
      <c r="S58" s="106">
        <v>44</v>
      </c>
      <c r="T58" s="106">
        <v>21</v>
      </c>
      <c r="U58" s="28">
        <v>0</v>
      </c>
      <c r="V58" s="28">
        <v>0</v>
      </c>
      <c r="W58" s="28">
        <v>0</v>
      </c>
      <c r="X58" s="28">
        <v>0</v>
      </c>
      <c r="Y58" s="30"/>
      <c r="Z58" s="10"/>
      <c r="AA58" s="193" t="s">
        <v>33</v>
      </c>
      <c r="AB58" s="193"/>
      <c r="AC58" s="189" t="s">
        <v>35</v>
      </c>
      <c r="AD58" s="189"/>
      <c r="AE58" s="19">
        <f>SUM(I58,N58,R58,U58:X58,'02'!H58:M58,'02'!O58:T58)-'01'!H58</f>
        <v>0</v>
      </c>
      <c r="AF58" s="19">
        <f t="shared" si="3"/>
        <v>0</v>
      </c>
      <c r="AG58" s="19">
        <f t="shared" si="4"/>
        <v>0</v>
      </c>
      <c r="AH58" s="19">
        <f t="shared" si="5"/>
        <v>0</v>
      </c>
    </row>
    <row r="59" spans="2:34" ht="12.75" customHeight="1">
      <c r="B59" s="10"/>
      <c r="C59" s="10"/>
      <c r="D59" s="193" t="s">
        <v>33</v>
      </c>
      <c r="E59" s="193"/>
      <c r="F59" s="189" t="s">
        <v>36</v>
      </c>
      <c r="G59" s="194"/>
      <c r="H59" s="14">
        <f>SUM(J59:M59,O59:P59,S59:X59,'02'!H59:M59,'02'!O59:T59)</f>
        <v>17112</v>
      </c>
      <c r="I59" s="14">
        <f t="shared" si="0"/>
        <v>3</v>
      </c>
      <c r="J59" s="86">
        <v>0</v>
      </c>
      <c r="K59" s="86">
        <v>0</v>
      </c>
      <c r="L59" s="86">
        <v>2</v>
      </c>
      <c r="M59" s="86">
        <v>1</v>
      </c>
      <c r="N59" s="14">
        <f t="shared" si="1"/>
        <v>10</v>
      </c>
      <c r="O59" s="96">
        <v>1</v>
      </c>
      <c r="P59" s="97">
        <v>9</v>
      </c>
      <c r="Q59" s="24"/>
      <c r="R59" s="20">
        <f t="shared" si="2"/>
        <v>36</v>
      </c>
      <c r="S59" s="106">
        <v>10</v>
      </c>
      <c r="T59" s="106">
        <v>26</v>
      </c>
      <c r="U59" s="28">
        <v>0</v>
      </c>
      <c r="V59" s="28">
        <v>0</v>
      </c>
      <c r="W59" s="28">
        <v>0</v>
      </c>
      <c r="X59" s="28">
        <v>0</v>
      </c>
      <c r="Y59" s="30"/>
      <c r="Z59" s="10"/>
      <c r="AA59" s="193" t="s">
        <v>33</v>
      </c>
      <c r="AB59" s="193"/>
      <c r="AC59" s="189" t="s">
        <v>36</v>
      </c>
      <c r="AD59" s="189"/>
      <c r="AE59" s="19">
        <f>SUM(I59,N59,R59,U59:X59,'02'!H59:M59,'02'!O59:T59)-'01'!H59</f>
        <v>0</v>
      </c>
      <c r="AF59" s="19">
        <f t="shared" si="3"/>
        <v>0</v>
      </c>
      <c r="AG59" s="19">
        <f t="shared" si="4"/>
        <v>0</v>
      </c>
      <c r="AH59" s="19">
        <f t="shared" si="5"/>
        <v>0</v>
      </c>
    </row>
    <row r="60" spans="2:34" ht="12.75" customHeight="1">
      <c r="B60" s="10"/>
      <c r="C60" s="10"/>
      <c r="D60" s="193" t="s">
        <v>33</v>
      </c>
      <c r="E60" s="193"/>
      <c r="F60" s="189" t="s">
        <v>57</v>
      </c>
      <c r="G60" s="194"/>
      <c r="H60" s="14">
        <f>SUM(J60:M60,O60:P60,S60:X60,'02'!H60:M60,'02'!O60:T60)</f>
        <v>341</v>
      </c>
      <c r="I60" s="14">
        <f t="shared" si="0"/>
        <v>2</v>
      </c>
      <c r="J60" s="86">
        <v>0</v>
      </c>
      <c r="K60" s="86">
        <v>2</v>
      </c>
      <c r="L60" s="86">
        <v>0</v>
      </c>
      <c r="M60" s="86">
        <v>0</v>
      </c>
      <c r="N60" s="14">
        <f t="shared" si="1"/>
        <v>1</v>
      </c>
      <c r="O60" s="96">
        <v>0</v>
      </c>
      <c r="P60" s="97">
        <v>1</v>
      </c>
      <c r="Q60" s="24"/>
      <c r="R60" s="20">
        <f t="shared" si="2"/>
        <v>24</v>
      </c>
      <c r="S60" s="106">
        <v>11</v>
      </c>
      <c r="T60" s="106">
        <v>13</v>
      </c>
      <c r="U60" s="28">
        <v>0</v>
      </c>
      <c r="V60" s="28">
        <v>0</v>
      </c>
      <c r="W60" s="28">
        <v>0</v>
      </c>
      <c r="X60" s="28">
        <v>0</v>
      </c>
      <c r="Y60" s="30"/>
      <c r="Z60" s="10"/>
      <c r="AA60" s="193" t="s">
        <v>33</v>
      </c>
      <c r="AB60" s="193"/>
      <c r="AC60" s="189" t="s">
        <v>57</v>
      </c>
      <c r="AD60" s="189"/>
      <c r="AE60" s="19">
        <f>SUM(I60,N60,R60,U60:X60,'02'!H60:M60,'02'!O60:T60)-'01'!H60</f>
        <v>0</v>
      </c>
      <c r="AF60" s="19">
        <f t="shared" si="3"/>
        <v>0</v>
      </c>
      <c r="AG60" s="19">
        <f t="shared" si="4"/>
        <v>0</v>
      </c>
      <c r="AH60" s="19">
        <f t="shared" si="5"/>
        <v>0</v>
      </c>
    </row>
    <row r="61" spans="2:34" ht="12.75" customHeight="1">
      <c r="B61" s="10"/>
      <c r="C61" s="10"/>
      <c r="D61" s="193" t="s">
        <v>33</v>
      </c>
      <c r="E61" s="193"/>
      <c r="F61" s="198" t="s">
        <v>96</v>
      </c>
      <c r="G61" s="199"/>
      <c r="H61" s="14">
        <f>SUM(J61:M61,O61:P61,S61:X61,'02'!H61:M61,'02'!O61:T61)</f>
        <v>192</v>
      </c>
      <c r="I61" s="14">
        <f t="shared" si="0"/>
        <v>1</v>
      </c>
      <c r="J61" s="86">
        <v>0</v>
      </c>
      <c r="K61" s="86">
        <v>1</v>
      </c>
      <c r="L61" s="86">
        <v>0</v>
      </c>
      <c r="M61" s="86">
        <v>0</v>
      </c>
      <c r="N61" s="14">
        <f t="shared" si="1"/>
        <v>1</v>
      </c>
      <c r="O61" s="96">
        <v>0</v>
      </c>
      <c r="P61" s="97">
        <v>1</v>
      </c>
      <c r="Q61" s="24"/>
      <c r="R61" s="20">
        <f t="shared" si="2"/>
        <v>9</v>
      </c>
      <c r="S61" s="106">
        <v>0</v>
      </c>
      <c r="T61" s="106">
        <v>9</v>
      </c>
      <c r="U61" s="28">
        <v>0</v>
      </c>
      <c r="V61" s="28">
        <v>0</v>
      </c>
      <c r="W61" s="28">
        <v>0</v>
      </c>
      <c r="X61" s="28">
        <v>0</v>
      </c>
      <c r="Y61" s="30"/>
      <c r="Z61" s="10"/>
      <c r="AA61" s="193" t="s">
        <v>33</v>
      </c>
      <c r="AB61" s="193"/>
      <c r="AC61" s="198" t="s">
        <v>96</v>
      </c>
      <c r="AD61" s="198"/>
      <c r="AE61" s="19">
        <f>SUM(I61,N61,R61,U61:X61,'02'!H61:M61,'02'!O61:T61)-'01'!H61</f>
        <v>0</v>
      </c>
      <c r="AF61" s="19">
        <f t="shared" si="3"/>
        <v>0</v>
      </c>
      <c r="AG61" s="19">
        <f t="shared" si="4"/>
        <v>0</v>
      </c>
      <c r="AH61" s="19">
        <f t="shared" si="5"/>
        <v>0</v>
      </c>
    </row>
    <row r="62" spans="2:34" ht="12.75" customHeight="1">
      <c r="B62" s="10"/>
      <c r="C62" s="10"/>
      <c r="D62" s="193" t="s">
        <v>33</v>
      </c>
      <c r="E62" s="193"/>
      <c r="F62" s="189" t="s">
        <v>37</v>
      </c>
      <c r="G62" s="194"/>
      <c r="H62" s="14">
        <f>SUM(J62:M62,O62:P62,S62:X62,'02'!H62:M62,'02'!O62:T62)</f>
        <v>1590</v>
      </c>
      <c r="I62" s="14">
        <f t="shared" si="0"/>
        <v>0</v>
      </c>
      <c r="J62" s="86">
        <v>0</v>
      </c>
      <c r="K62" s="86">
        <v>0</v>
      </c>
      <c r="L62" s="86">
        <v>0</v>
      </c>
      <c r="M62" s="86">
        <v>0</v>
      </c>
      <c r="N62" s="14">
        <f t="shared" si="1"/>
        <v>1</v>
      </c>
      <c r="O62" s="96">
        <v>0</v>
      </c>
      <c r="P62" s="97">
        <v>1</v>
      </c>
      <c r="Q62" s="24"/>
      <c r="R62" s="20">
        <f t="shared" si="2"/>
        <v>0</v>
      </c>
      <c r="S62" s="106">
        <v>0</v>
      </c>
      <c r="T62" s="106">
        <v>0</v>
      </c>
      <c r="U62" s="28">
        <v>0</v>
      </c>
      <c r="V62" s="28">
        <v>0</v>
      </c>
      <c r="W62" s="28">
        <v>0</v>
      </c>
      <c r="X62" s="28">
        <v>0</v>
      </c>
      <c r="Y62" s="30"/>
      <c r="Z62" s="10"/>
      <c r="AA62" s="193" t="s">
        <v>33</v>
      </c>
      <c r="AB62" s="193"/>
      <c r="AC62" s="189" t="s">
        <v>37</v>
      </c>
      <c r="AD62" s="189"/>
      <c r="AE62" s="19">
        <f>SUM(I62,N62,R62,U62:X62,'02'!H62:M62,'02'!O62:T62)-'01'!H62</f>
        <v>0</v>
      </c>
      <c r="AF62" s="19">
        <f t="shared" si="3"/>
        <v>0</v>
      </c>
      <c r="AG62" s="19">
        <f t="shared" si="4"/>
        <v>0</v>
      </c>
      <c r="AH62" s="19">
        <f t="shared" si="5"/>
        <v>0</v>
      </c>
    </row>
    <row r="63" spans="2:34" ht="12.75" customHeight="1" thickBot="1">
      <c r="B63" s="34"/>
      <c r="C63" s="34"/>
      <c r="D63" s="195" t="s">
        <v>33</v>
      </c>
      <c r="E63" s="195"/>
      <c r="F63" s="196" t="s">
        <v>38</v>
      </c>
      <c r="G63" s="197"/>
      <c r="H63" s="35">
        <f>SUM(J63:M63,O63:P63,S63:X63,'02'!H63:M63,'02'!O63:T63)</f>
        <v>112931</v>
      </c>
      <c r="I63" s="35">
        <f t="shared" si="0"/>
        <v>24</v>
      </c>
      <c r="J63" s="98">
        <v>0</v>
      </c>
      <c r="K63" s="47">
        <v>4</v>
      </c>
      <c r="L63" s="47">
        <v>3</v>
      </c>
      <c r="M63" s="98">
        <v>17</v>
      </c>
      <c r="N63" s="37">
        <f t="shared" si="1"/>
        <v>34</v>
      </c>
      <c r="O63" s="99">
        <v>2</v>
      </c>
      <c r="P63" s="100">
        <v>32</v>
      </c>
      <c r="Q63" s="24"/>
      <c r="R63" s="38">
        <f t="shared" si="2"/>
        <v>1620</v>
      </c>
      <c r="S63" s="107">
        <v>45</v>
      </c>
      <c r="T63" s="107">
        <v>1575</v>
      </c>
      <c r="U63" s="39">
        <v>0</v>
      </c>
      <c r="V63" s="39">
        <v>0</v>
      </c>
      <c r="W63" s="39">
        <v>0</v>
      </c>
      <c r="X63" s="39">
        <v>0</v>
      </c>
      <c r="Y63" s="40"/>
      <c r="Z63" s="34"/>
      <c r="AA63" s="195" t="s">
        <v>33</v>
      </c>
      <c r="AB63" s="195"/>
      <c r="AC63" s="196" t="s">
        <v>38</v>
      </c>
      <c r="AD63" s="196"/>
      <c r="AE63" s="19">
        <f>SUM(I63,N63,R63,U63:X63,'02'!H63:M63,'02'!O63:T63)-'01'!H63</f>
        <v>0</v>
      </c>
      <c r="AF63" s="19">
        <f t="shared" si="3"/>
        <v>0</v>
      </c>
      <c r="AG63" s="19">
        <f t="shared" si="4"/>
        <v>0</v>
      </c>
      <c r="AH63" s="19">
        <f t="shared" si="5"/>
        <v>0</v>
      </c>
    </row>
    <row r="64" spans="2:33" ht="12.75" customHeight="1">
      <c r="B64" s="10"/>
      <c r="C64" s="10" t="s">
        <v>97</v>
      </c>
      <c r="D64" s="29">
        <v>1</v>
      </c>
      <c r="E64" s="229" t="s">
        <v>99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4"/>
      <c r="R64" s="41"/>
      <c r="S64" s="41"/>
      <c r="T64" s="41"/>
      <c r="U64" s="41"/>
      <c r="V64" s="41"/>
      <c r="W64" s="41"/>
      <c r="X64" s="41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4"/>
      <c r="R65" s="41"/>
      <c r="S65" s="41"/>
      <c r="T65" s="41"/>
      <c r="U65" s="41"/>
      <c r="V65" s="41"/>
      <c r="W65" s="41"/>
      <c r="X65" s="41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1"/>
      <c r="I66" s="41"/>
      <c r="J66" s="41"/>
      <c r="K66" s="41"/>
      <c r="L66" s="41"/>
      <c r="M66" s="41"/>
      <c r="N66" s="42"/>
      <c r="O66" s="42"/>
      <c r="P66" s="41"/>
      <c r="Q66" s="24"/>
      <c r="R66" s="41"/>
      <c r="S66" s="41"/>
      <c r="T66" s="41"/>
      <c r="U66" s="41"/>
      <c r="V66" s="41"/>
      <c r="W66" s="41"/>
      <c r="X66" s="41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</row>
    <row r="69" spans="7:8" ht="12">
      <c r="G69" s="1" t="s">
        <v>84</v>
      </c>
      <c r="H69" s="1"/>
    </row>
    <row r="70" spans="7:24" ht="12">
      <c r="G70" s="1" t="s">
        <v>85</v>
      </c>
      <c r="H70" s="43">
        <f>SUM(H9,H22,H29,H33,H48,H56)-H8</f>
        <v>0</v>
      </c>
      <c r="I70" s="43">
        <f aca="true" t="shared" si="6" ref="I70:P70">SUM(I9,I22,I29,I33,I48,I56)-I8</f>
        <v>0</v>
      </c>
      <c r="J70" s="43">
        <f t="shared" si="6"/>
        <v>0</v>
      </c>
      <c r="K70" s="43">
        <f t="shared" si="6"/>
        <v>0</v>
      </c>
      <c r="L70" s="43">
        <f t="shared" si="6"/>
        <v>0</v>
      </c>
      <c r="M70" s="43">
        <f t="shared" si="6"/>
        <v>0</v>
      </c>
      <c r="N70" s="43">
        <f t="shared" si="6"/>
        <v>0</v>
      </c>
      <c r="O70" s="43">
        <f>SUM(O9,O22,O29,O33,O48,O56)-O8</f>
        <v>0</v>
      </c>
      <c r="P70" s="43">
        <f t="shared" si="6"/>
        <v>0</v>
      </c>
      <c r="R70" s="43">
        <f aca="true" t="shared" si="7" ref="R70:X70">SUM(R9,R22,R29,R33,R48,R56)-R8</f>
        <v>0</v>
      </c>
      <c r="S70" s="43">
        <f>SUM(S9,S22,S29,S33,S48,S56)-S8</f>
        <v>0</v>
      </c>
      <c r="T70" s="43">
        <f t="shared" si="7"/>
        <v>0</v>
      </c>
      <c r="U70" s="43">
        <f t="shared" si="7"/>
        <v>0</v>
      </c>
      <c r="V70" s="43">
        <f t="shared" si="7"/>
        <v>0</v>
      </c>
      <c r="W70" s="43">
        <f t="shared" si="7"/>
        <v>0</v>
      </c>
      <c r="X70" s="43">
        <f t="shared" si="7"/>
        <v>0</v>
      </c>
    </row>
    <row r="71" spans="7:24" ht="12">
      <c r="G71" s="1" t="s">
        <v>86</v>
      </c>
      <c r="H71" s="43">
        <f>SUM(H10,H15,H20,H21)-H9</f>
        <v>0</v>
      </c>
      <c r="I71" s="43">
        <f aca="true" t="shared" si="8" ref="I71:P71">SUM(I10,I15,I20,I21)-I9</f>
        <v>0</v>
      </c>
      <c r="J71" s="43">
        <f t="shared" si="8"/>
        <v>0</v>
      </c>
      <c r="K71" s="43">
        <f t="shared" si="8"/>
        <v>0</v>
      </c>
      <c r="L71" s="43">
        <f t="shared" si="8"/>
        <v>0</v>
      </c>
      <c r="M71" s="43">
        <f t="shared" si="8"/>
        <v>0</v>
      </c>
      <c r="N71" s="43">
        <f t="shared" si="8"/>
        <v>0</v>
      </c>
      <c r="O71" s="43">
        <f>SUM(O10,O15,O20,O21)-O9</f>
        <v>0</v>
      </c>
      <c r="P71" s="43">
        <f t="shared" si="8"/>
        <v>0</v>
      </c>
      <c r="R71" s="43">
        <f aca="true" t="shared" si="9" ref="R71:X71">SUM(R10,R15,R20,R21)-R9</f>
        <v>0</v>
      </c>
      <c r="S71" s="43">
        <f>SUM(S10,S15,S20,S21)-S9</f>
        <v>0</v>
      </c>
      <c r="T71" s="43">
        <f t="shared" si="9"/>
        <v>0</v>
      </c>
      <c r="U71" s="43">
        <f t="shared" si="9"/>
        <v>0</v>
      </c>
      <c r="V71" s="43">
        <f t="shared" si="9"/>
        <v>0</v>
      </c>
      <c r="W71" s="43">
        <f t="shared" si="9"/>
        <v>0</v>
      </c>
      <c r="X71" s="43">
        <f t="shared" si="9"/>
        <v>0</v>
      </c>
    </row>
    <row r="72" spans="7:24" ht="12">
      <c r="G72" s="1" t="s">
        <v>0</v>
      </c>
      <c r="H72" s="43">
        <f>SUM(H11:H14)-H10</f>
        <v>0</v>
      </c>
      <c r="I72" s="43">
        <f aca="true" t="shared" si="10" ref="I72:P72">SUM(I11:I14)-I10</f>
        <v>0</v>
      </c>
      <c r="J72" s="43">
        <f t="shared" si="10"/>
        <v>0</v>
      </c>
      <c r="K72" s="43">
        <f t="shared" si="10"/>
        <v>0</v>
      </c>
      <c r="L72" s="43">
        <f t="shared" si="10"/>
        <v>0</v>
      </c>
      <c r="M72" s="43">
        <f t="shared" si="10"/>
        <v>0</v>
      </c>
      <c r="N72" s="43">
        <f t="shared" si="10"/>
        <v>0</v>
      </c>
      <c r="O72" s="43">
        <f>SUM(O11:O14)-O10</f>
        <v>0</v>
      </c>
      <c r="P72" s="43">
        <f t="shared" si="10"/>
        <v>0</v>
      </c>
      <c r="R72" s="43">
        <f aca="true" t="shared" si="11" ref="R72:X72">SUM(R11:R14)-R10</f>
        <v>0</v>
      </c>
      <c r="S72" s="43">
        <f>SUM(S11:S14)-S10</f>
        <v>0</v>
      </c>
      <c r="T72" s="43">
        <f t="shared" si="11"/>
        <v>0</v>
      </c>
      <c r="U72" s="43">
        <f t="shared" si="11"/>
        <v>0</v>
      </c>
      <c r="V72" s="43">
        <f t="shared" si="11"/>
        <v>0</v>
      </c>
      <c r="W72" s="43">
        <f t="shared" si="11"/>
        <v>0</v>
      </c>
      <c r="X72" s="43">
        <f t="shared" si="11"/>
        <v>0</v>
      </c>
    </row>
    <row r="73" spans="7:24" ht="12">
      <c r="G73" s="1" t="s">
        <v>87</v>
      </c>
      <c r="H73" s="43">
        <f>SUM(H16:H19)-H15</f>
        <v>0</v>
      </c>
      <c r="I73" s="43">
        <f aca="true" t="shared" si="12" ref="I73:P73">SUM(I16:I19)-I15</f>
        <v>0</v>
      </c>
      <c r="J73" s="43">
        <f t="shared" si="12"/>
        <v>0</v>
      </c>
      <c r="K73" s="43">
        <f t="shared" si="12"/>
        <v>0</v>
      </c>
      <c r="L73" s="43">
        <f t="shared" si="12"/>
        <v>0</v>
      </c>
      <c r="M73" s="43">
        <f t="shared" si="12"/>
        <v>0</v>
      </c>
      <c r="N73" s="43">
        <f t="shared" si="12"/>
        <v>0</v>
      </c>
      <c r="O73" s="43">
        <f>SUM(O16:O19)-O15</f>
        <v>0</v>
      </c>
      <c r="P73" s="43">
        <f t="shared" si="12"/>
        <v>0</v>
      </c>
      <c r="Q73" s="44"/>
      <c r="R73" s="43">
        <f aca="true" t="shared" si="13" ref="R73:X73">SUM(R16:R19)-R15</f>
        <v>0</v>
      </c>
      <c r="S73" s="43">
        <f>SUM(S16:S19)-S15</f>
        <v>0</v>
      </c>
      <c r="T73" s="43">
        <f t="shared" si="13"/>
        <v>0</v>
      </c>
      <c r="U73" s="43">
        <f t="shared" si="13"/>
        <v>0</v>
      </c>
      <c r="V73" s="43">
        <f t="shared" si="13"/>
        <v>0</v>
      </c>
      <c r="W73" s="43">
        <f t="shared" si="13"/>
        <v>0</v>
      </c>
      <c r="X73" s="43">
        <f t="shared" si="13"/>
        <v>0</v>
      </c>
    </row>
    <row r="74" spans="7:24" ht="12">
      <c r="G74" s="1" t="s">
        <v>88</v>
      </c>
      <c r="H74" s="43">
        <f>SUM(H23:H25,H27:H28)-H22</f>
        <v>0</v>
      </c>
      <c r="I74" s="43">
        <f aca="true" t="shared" si="14" ref="I74:P74">SUM(I23:I25,I27:I28)-I22</f>
        <v>0</v>
      </c>
      <c r="J74" s="43">
        <f t="shared" si="14"/>
        <v>0</v>
      </c>
      <c r="K74" s="43">
        <f t="shared" si="14"/>
        <v>0</v>
      </c>
      <c r="L74" s="43">
        <f t="shared" si="14"/>
        <v>0</v>
      </c>
      <c r="M74" s="43">
        <f t="shared" si="14"/>
        <v>0</v>
      </c>
      <c r="N74" s="43">
        <f t="shared" si="14"/>
        <v>0</v>
      </c>
      <c r="O74" s="43">
        <f>SUM(O23:O25,O27:O28)-O22</f>
        <v>0</v>
      </c>
      <c r="P74" s="43">
        <f t="shared" si="14"/>
        <v>0</v>
      </c>
      <c r="Q74" s="44"/>
      <c r="R74" s="43">
        <f aca="true" t="shared" si="15" ref="R74:X74">SUM(R23:R25,R27:R28)-R22</f>
        <v>0</v>
      </c>
      <c r="S74" s="43">
        <f>SUM(S23:S25,S27:S28)-S22</f>
        <v>0</v>
      </c>
      <c r="T74" s="43">
        <f t="shared" si="15"/>
        <v>0</v>
      </c>
      <c r="U74" s="43">
        <f t="shared" si="15"/>
        <v>0</v>
      </c>
      <c r="V74" s="43">
        <f t="shared" si="15"/>
        <v>0</v>
      </c>
      <c r="W74" s="43">
        <f t="shared" si="15"/>
        <v>0</v>
      </c>
      <c r="X74" s="43">
        <f t="shared" si="15"/>
        <v>0</v>
      </c>
    </row>
    <row r="75" spans="7:24" ht="12">
      <c r="G75" s="1" t="s">
        <v>89</v>
      </c>
      <c r="H75" s="43">
        <f>SUM(H30:H32)-H29</f>
        <v>0</v>
      </c>
      <c r="I75" s="43">
        <f aca="true" t="shared" si="16" ref="I75:P75">SUM(I30:I32)-I29</f>
        <v>0</v>
      </c>
      <c r="J75" s="43">
        <f t="shared" si="16"/>
        <v>0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  <c r="O75" s="43">
        <f>SUM(O30:O32)-O29</f>
        <v>0</v>
      </c>
      <c r="P75" s="43">
        <f t="shared" si="16"/>
        <v>0</v>
      </c>
      <c r="Q75" s="44"/>
      <c r="R75" s="43">
        <f aca="true" t="shared" si="17" ref="R75:X75">SUM(R30:R32)-R29</f>
        <v>0</v>
      </c>
      <c r="S75" s="43">
        <f>SUM(S30:S32)-S29</f>
        <v>0</v>
      </c>
      <c r="T75" s="43">
        <f t="shared" si="17"/>
        <v>0</v>
      </c>
      <c r="U75" s="43">
        <f t="shared" si="17"/>
        <v>0</v>
      </c>
      <c r="V75" s="43">
        <f t="shared" si="17"/>
        <v>0</v>
      </c>
      <c r="W75" s="43">
        <f t="shared" si="17"/>
        <v>0</v>
      </c>
      <c r="X75" s="43">
        <f t="shared" si="17"/>
        <v>0</v>
      </c>
    </row>
    <row r="76" spans="7:24" ht="12">
      <c r="G76" s="1" t="s">
        <v>90</v>
      </c>
      <c r="H76" s="43">
        <f>SUM(H34:H35,H38,H44,H46:H47)-H33</f>
        <v>0</v>
      </c>
      <c r="I76" s="43">
        <f aca="true" t="shared" si="18" ref="I76:P76">SUM(I34:I35,I38,I44,I46:I47)-I33</f>
        <v>0</v>
      </c>
      <c r="J76" s="43">
        <f t="shared" si="18"/>
        <v>0</v>
      </c>
      <c r="K76" s="43">
        <f t="shared" si="18"/>
        <v>0</v>
      </c>
      <c r="L76" s="43">
        <f t="shared" si="18"/>
        <v>0</v>
      </c>
      <c r="M76" s="43">
        <f t="shared" si="18"/>
        <v>0</v>
      </c>
      <c r="N76" s="43">
        <f t="shared" si="18"/>
        <v>0</v>
      </c>
      <c r="O76" s="43">
        <f>SUM(O34:O35,O38,O44,O46:O47)-O33</f>
        <v>0</v>
      </c>
      <c r="P76" s="43">
        <f t="shared" si="18"/>
        <v>0</v>
      </c>
      <c r="Q76" s="44"/>
      <c r="R76" s="43">
        <f aca="true" t="shared" si="19" ref="R76:X76">SUM(R34:R35,R38,R44,R46:R47)-R33</f>
        <v>0</v>
      </c>
      <c r="S76" s="43">
        <f>SUM(S34:S35,S38,S44,S46:S47)-S33</f>
        <v>0</v>
      </c>
      <c r="T76" s="43">
        <f t="shared" si="19"/>
        <v>0</v>
      </c>
      <c r="U76" s="43">
        <f t="shared" si="19"/>
        <v>0</v>
      </c>
      <c r="V76" s="43">
        <f t="shared" si="19"/>
        <v>0</v>
      </c>
      <c r="W76" s="43">
        <f t="shared" si="19"/>
        <v>0</v>
      </c>
      <c r="X76" s="43">
        <f t="shared" si="19"/>
        <v>0</v>
      </c>
    </row>
    <row r="77" spans="7:24" ht="12">
      <c r="G77" s="1" t="s">
        <v>91</v>
      </c>
      <c r="H77" s="43">
        <f>SUM(H36:H37)-H35</f>
        <v>0</v>
      </c>
      <c r="I77" s="43">
        <f aca="true" t="shared" si="20" ref="I77:P77">SUM(I36:I37)-I35</f>
        <v>0</v>
      </c>
      <c r="J77" s="43">
        <f t="shared" si="20"/>
        <v>0</v>
      </c>
      <c r="K77" s="43">
        <f t="shared" si="20"/>
        <v>0</v>
      </c>
      <c r="L77" s="43">
        <f t="shared" si="20"/>
        <v>0</v>
      </c>
      <c r="M77" s="43">
        <f t="shared" si="20"/>
        <v>0</v>
      </c>
      <c r="N77" s="43">
        <f t="shared" si="20"/>
        <v>0</v>
      </c>
      <c r="O77" s="43">
        <f>SUM(O36:O37)-O35</f>
        <v>0</v>
      </c>
      <c r="P77" s="43">
        <f t="shared" si="20"/>
        <v>0</v>
      </c>
      <c r="Q77" s="44"/>
      <c r="R77" s="43">
        <f aca="true" t="shared" si="21" ref="R77:X77">SUM(R36:R37)-R35</f>
        <v>0</v>
      </c>
      <c r="S77" s="43">
        <f>SUM(S36:S37)-S35</f>
        <v>0</v>
      </c>
      <c r="T77" s="43">
        <f t="shared" si="21"/>
        <v>0</v>
      </c>
      <c r="U77" s="43">
        <f t="shared" si="21"/>
        <v>0</v>
      </c>
      <c r="V77" s="43">
        <f t="shared" si="21"/>
        <v>0</v>
      </c>
      <c r="W77" s="43">
        <f t="shared" si="21"/>
        <v>0</v>
      </c>
      <c r="X77" s="43">
        <f t="shared" si="21"/>
        <v>0</v>
      </c>
    </row>
    <row r="78" spans="7:24" ht="12">
      <c r="G78" s="1" t="s">
        <v>92</v>
      </c>
      <c r="H78" s="43">
        <f>SUM(H39:H43)-H38</f>
        <v>0</v>
      </c>
      <c r="I78" s="43">
        <f aca="true" t="shared" si="22" ref="I78:P78">SUM(I39:I43)-I38</f>
        <v>0</v>
      </c>
      <c r="J78" s="43">
        <f t="shared" si="22"/>
        <v>0</v>
      </c>
      <c r="K78" s="43">
        <f t="shared" si="22"/>
        <v>0</v>
      </c>
      <c r="L78" s="43">
        <f t="shared" si="22"/>
        <v>0</v>
      </c>
      <c r="M78" s="43">
        <f t="shared" si="22"/>
        <v>0</v>
      </c>
      <c r="N78" s="43">
        <f t="shared" si="22"/>
        <v>0</v>
      </c>
      <c r="O78" s="43">
        <f>SUM(O39:O43)-O38</f>
        <v>0</v>
      </c>
      <c r="P78" s="43">
        <f t="shared" si="22"/>
        <v>0</v>
      </c>
      <c r="Q78" s="44"/>
      <c r="R78" s="43">
        <f aca="true" t="shared" si="23" ref="R78:X78">SUM(R39:R43)-R38</f>
        <v>0</v>
      </c>
      <c r="S78" s="43">
        <f>SUM(S39:S43)-S38</f>
        <v>0</v>
      </c>
      <c r="T78" s="43">
        <f t="shared" si="23"/>
        <v>0</v>
      </c>
      <c r="U78" s="43">
        <f t="shared" si="23"/>
        <v>0</v>
      </c>
      <c r="V78" s="43">
        <f t="shared" si="23"/>
        <v>0</v>
      </c>
      <c r="W78" s="43">
        <f t="shared" si="23"/>
        <v>0</v>
      </c>
      <c r="X78" s="43">
        <f t="shared" si="23"/>
        <v>0</v>
      </c>
    </row>
    <row r="79" spans="7:24" ht="12">
      <c r="G79" s="1" t="s">
        <v>93</v>
      </c>
      <c r="H79" s="43">
        <f>SUM(H50:H52)-H49</f>
        <v>0</v>
      </c>
      <c r="I79" s="43">
        <f aca="true" t="shared" si="24" ref="I79:P79">SUM(I50:I52)-I49</f>
        <v>0</v>
      </c>
      <c r="J79" s="43">
        <f t="shared" si="24"/>
        <v>0</v>
      </c>
      <c r="K79" s="43">
        <f t="shared" si="24"/>
        <v>0</v>
      </c>
      <c r="L79" s="43">
        <f t="shared" si="24"/>
        <v>0</v>
      </c>
      <c r="M79" s="43">
        <f t="shared" si="24"/>
        <v>0</v>
      </c>
      <c r="N79" s="43">
        <f t="shared" si="24"/>
        <v>0</v>
      </c>
      <c r="O79" s="43">
        <f>SUM(O50:O52)-O49</f>
        <v>0</v>
      </c>
      <c r="P79" s="43">
        <f t="shared" si="24"/>
        <v>0</v>
      </c>
      <c r="Q79" s="44"/>
      <c r="R79" s="43">
        <f aca="true" t="shared" si="25" ref="R79:X79">SUM(R50:R52)-R49</f>
        <v>0</v>
      </c>
      <c r="S79" s="43">
        <f>SUM(S50:S52)-S49</f>
        <v>0</v>
      </c>
      <c r="T79" s="43">
        <f t="shared" si="25"/>
        <v>0</v>
      </c>
      <c r="U79" s="43">
        <f t="shared" si="25"/>
        <v>0</v>
      </c>
      <c r="V79" s="43">
        <f t="shared" si="25"/>
        <v>0</v>
      </c>
      <c r="W79" s="43">
        <f t="shared" si="25"/>
        <v>0</v>
      </c>
      <c r="X79" s="43">
        <f t="shared" si="25"/>
        <v>0</v>
      </c>
    </row>
    <row r="80" spans="8:24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</sheetData>
  <sheetProtection/>
  <mergeCells count="152"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  <mergeCell ref="O6:O7"/>
    <mergeCell ref="I5:P5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T33" sqref="T3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6" t="s">
        <v>118</v>
      </c>
      <c r="O1" s="13" t="s">
        <v>119</v>
      </c>
    </row>
    <row r="2" spans="2:26" s="3" customFormat="1" ht="14.25">
      <c r="B2" s="4"/>
      <c r="C2" s="4"/>
      <c r="D2" s="4"/>
      <c r="E2" s="4"/>
      <c r="F2" s="4"/>
      <c r="G2" s="4"/>
      <c r="H2" s="191" t="s">
        <v>60</v>
      </c>
      <c r="I2" s="191"/>
      <c r="J2" s="191"/>
      <c r="K2" s="191"/>
      <c r="L2" s="191"/>
      <c r="M2" s="191"/>
      <c r="O2" s="4"/>
      <c r="P2" s="191" t="s">
        <v>83</v>
      </c>
      <c r="Q2" s="191"/>
      <c r="R2" s="191"/>
      <c r="S2" s="191"/>
      <c r="T2" s="191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17" t="s">
        <v>61</v>
      </c>
      <c r="C4" s="217"/>
      <c r="D4" s="217"/>
      <c r="E4" s="217"/>
      <c r="F4" s="217"/>
      <c r="G4" s="218"/>
      <c r="H4" s="226" t="s">
        <v>112</v>
      </c>
      <c r="I4" s="227"/>
      <c r="J4" s="227"/>
      <c r="K4" s="227"/>
      <c r="L4" s="227"/>
      <c r="M4" s="227"/>
      <c r="N4" s="10"/>
      <c r="O4" s="235" t="s">
        <v>113</v>
      </c>
      <c r="P4" s="227"/>
      <c r="Q4" s="231"/>
      <c r="R4" s="237" t="s">
        <v>82</v>
      </c>
      <c r="S4" s="238" t="s">
        <v>105</v>
      </c>
      <c r="T4" s="238" t="s">
        <v>106</v>
      </c>
      <c r="U4" s="182" t="s">
        <v>62</v>
      </c>
      <c r="V4" s="183"/>
      <c r="W4" s="183"/>
      <c r="X4" s="183"/>
      <c r="Y4" s="183"/>
      <c r="Z4" s="183"/>
    </row>
    <row r="5" spans="1:26" ht="12">
      <c r="A5" s="2"/>
      <c r="B5" s="219"/>
      <c r="C5" s="219"/>
      <c r="D5" s="219"/>
      <c r="E5" s="219"/>
      <c r="F5" s="219"/>
      <c r="G5" s="220"/>
      <c r="H5" s="232" t="s">
        <v>77</v>
      </c>
      <c r="I5" s="232" t="s">
        <v>78</v>
      </c>
      <c r="J5" s="228" t="s">
        <v>79</v>
      </c>
      <c r="K5" s="236" t="s">
        <v>101</v>
      </c>
      <c r="L5" s="236" t="s">
        <v>102</v>
      </c>
      <c r="M5" s="239" t="s">
        <v>103</v>
      </c>
      <c r="N5" s="10"/>
      <c r="O5" s="241" t="s">
        <v>104</v>
      </c>
      <c r="P5" s="232" t="s">
        <v>80</v>
      </c>
      <c r="Q5" s="228" t="s">
        <v>81</v>
      </c>
      <c r="R5" s="207"/>
      <c r="S5" s="207"/>
      <c r="T5" s="207"/>
      <c r="U5" s="184"/>
      <c r="V5" s="185"/>
      <c r="W5" s="185"/>
      <c r="X5" s="185"/>
      <c r="Y5" s="185"/>
      <c r="Z5" s="185"/>
    </row>
    <row r="6" spans="1:26" ht="36" customHeight="1">
      <c r="A6" s="2"/>
      <c r="B6" s="219"/>
      <c r="C6" s="219"/>
      <c r="D6" s="219"/>
      <c r="E6" s="219"/>
      <c r="F6" s="219"/>
      <c r="G6" s="220"/>
      <c r="H6" s="233"/>
      <c r="I6" s="233"/>
      <c r="J6" s="207"/>
      <c r="K6" s="207"/>
      <c r="L6" s="207"/>
      <c r="M6" s="240"/>
      <c r="N6" s="10"/>
      <c r="O6" s="242"/>
      <c r="P6" s="233"/>
      <c r="Q6" s="207"/>
      <c r="R6" s="207"/>
      <c r="S6" s="207"/>
      <c r="T6" s="207"/>
      <c r="U6" s="184"/>
      <c r="V6" s="185"/>
      <c r="W6" s="185"/>
      <c r="X6" s="185"/>
      <c r="Y6" s="185"/>
      <c r="Z6" s="185"/>
    </row>
    <row r="7" spans="1:26" ht="12">
      <c r="A7" s="11"/>
      <c r="B7" s="221"/>
      <c r="C7" s="221"/>
      <c r="D7" s="221"/>
      <c r="E7" s="221"/>
      <c r="F7" s="221"/>
      <c r="G7" s="222"/>
      <c r="H7" s="234"/>
      <c r="I7" s="234"/>
      <c r="J7" s="208"/>
      <c r="K7" s="208"/>
      <c r="L7" s="208"/>
      <c r="M7" s="206"/>
      <c r="N7" s="10"/>
      <c r="O7" s="243"/>
      <c r="P7" s="234"/>
      <c r="Q7" s="208"/>
      <c r="R7" s="208"/>
      <c r="S7" s="208"/>
      <c r="T7" s="208"/>
      <c r="U7" s="186"/>
      <c r="V7" s="187"/>
      <c r="W7" s="187"/>
      <c r="X7" s="187"/>
      <c r="Y7" s="187"/>
      <c r="Z7" s="187"/>
    </row>
    <row r="8" spans="2:26" s="11" customFormat="1" ht="12.75" customHeight="1">
      <c r="B8" s="215" t="s">
        <v>39</v>
      </c>
      <c r="C8" s="215"/>
      <c r="D8" s="215"/>
      <c r="E8" s="215"/>
      <c r="F8" s="215"/>
      <c r="G8" s="216"/>
      <c r="H8" s="74">
        <v>591</v>
      </c>
      <c r="I8" s="75">
        <v>174</v>
      </c>
      <c r="J8" s="75">
        <v>12</v>
      </c>
      <c r="K8" s="75">
        <v>31</v>
      </c>
      <c r="L8" s="75">
        <v>120</v>
      </c>
      <c r="M8" s="76">
        <v>36</v>
      </c>
      <c r="N8" s="45"/>
      <c r="O8" s="150">
        <v>336</v>
      </c>
      <c r="P8" s="151">
        <v>17657</v>
      </c>
      <c r="Q8" s="151">
        <v>6078</v>
      </c>
      <c r="R8" s="151">
        <v>151886</v>
      </c>
      <c r="S8" s="151">
        <v>77512</v>
      </c>
      <c r="T8" s="151">
        <v>836556</v>
      </c>
      <c r="U8" s="203" t="s">
        <v>39</v>
      </c>
      <c r="V8" s="190"/>
      <c r="W8" s="190"/>
      <c r="X8" s="190"/>
      <c r="Y8" s="190"/>
      <c r="Z8" s="190"/>
    </row>
    <row r="9" spans="1:26" s="11" customFormat="1" ht="12.75" customHeight="1">
      <c r="A9" s="2"/>
      <c r="B9" s="18"/>
      <c r="C9" s="190" t="s">
        <v>40</v>
      </c>
      <c r="D9" s="190"/>
      <c r="E9" s="190"/>
      <c r="F9" s="190"/>
      <c r="G9" s="201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152">
        <v>0</v>
      </c>
      <c r="P9" s="153">
        <v>3</v>
      </c>
      <c r="Q9" s="153">
        <v>0</v>
      </c>
      <c r="R9" s="153">
        <v>453</v>
      </c>
      <c r="S9" s="153">
        <v>1332</v>
      </c>
      <c r="T9" s="153">
        <v>2578</v>
      </c>
      <c r="U9" s="17"/>
      <c r="V9" s="190" t="s">
        <v>40</v>
      </c>
      <c r="W9" s="190"/>
      <c r="X9" s="190"/>
      <c r="Y9" s="190"/>
      <c r="Z9" s="190"/>
    </row>
    <row r="10" spans="1:26" ht="12.75" customHeight="1">
      <c r="A10" s="2"/>
      <c r="B10" s="21"/>
      <c r="C10" s="21"/>
      <c r="D10" s="189" t="s">
        <v>41</v>
      </c>
      <c r="E10" s="189"/>
      <c r="F10" s="189"/>
      <c r="G10" s="194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154">
        <v>0</v>
      </c>
      <c r="P10" s="155">
        <v>0</v>
      </c>
      <c r="Q10" s="155">
        <v>0</v>
      </c>
      <c r="R10" s="155">
        <v>40</v>
      </c>
      <c r="S10" s="155">
        <v>250</v>
      </c>
      <c r="T10" s="155">
        <v>173</v>
      </c>
      <c r="U10" s="26"/>
      <c r="V10" s="21"/>
      <c r="W10" s="189" t="s">
        <v>41</v>
      </c>
      <c r="X10" s="189"/>
      <c r="Y10" s="189"/>
      <c r="Z10" s="189"/>
    </row>
    <row r="11" spans="1:26" ht="12.75" customHeight="1">
      <c r="A11" s="2"/>
      <c r="B11" s="21"/>
      <c r="C11" s="21"/>
      <c r="D11" s="21"/>
      <c r="E11" s="189" t="s">
        <v>0</v>
      </c>
      <c r="F11" s="189"/>
      <c r="G11" s="194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28">
        <v>0</v>
      </c>
      <c r="P11" s="28">
        <v>0</v>
      </c>
      <c r="Q11" s="28">
        <v>0</v>
      </c>
      <c r="R11" s="28">
        <v>38</v>
      </c>
      <c r="S11" s="28">
        <v>233</v>
      </c>
      <c r="T11" s="28">
        <v>154</v>
      </c>
      <c r="U11" s="26"/>
      <c r="V11" s="21"/>
      <c r="W11" s="21"/>
      <c r="X11" s="189" t="s">
        <v>0</v>
      </c>
      <c r="Y11" s="189"/>
      <c r="Z11" s="189"/>
    </row>
    <row r="12" spans="1:26" ht="12.75" customHeight="1">
      <c r="A12" s="2"/>
      <c r="B12" s="21"/>
      <c r="C12" s="21"/>
      <c r="D12" s="21"/>
      <c r="E12" s="189" t="s">
        <v>42</v>
      </c>
      <c r="F12" s="189"/>
      <c r="G12" s="194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28">
        <v>0</v>
      </c>
      <c r="P12" s="28">
        <v>0</v>
      </c>
      <c r="Q12" s="28">
        <v>0</v>
      </c>
      <c r="R12" s="28">
        <v>1</v>
      </c>
      <c r="S12" s="28">
        <v>4</v>
      </c>
      <c r="T12" s="28">
        <v>13</v>
      </c>
      <c r="U12" s="26"/>
      <c r="V12" s="21"/>
      <c r="W12" s="21"/>
      <c r="X12" s="189" t="s">
        <v>42</v>
      </c>
      <c r="Y12" s="189"/>
      <c r="Z12" s="189"/>
    </row>
    <row r="13" spans="1:26" ht="12.75" customHeight="1">
      <c r="A13" s="2"/>
      <c r="B13" s="21"/>
      <c r="C13" s="21"/>
      <c r="D13" s="21"/>
      <c r="E13" s="189" t="s">
        <v>1</v>
      </c>
      <c r="F13" s="189"/>
      <c r="G13" s="194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6"/>
      <c r="V13" s="21"/>
      <c r="W13" s="21"/>
      <c r="X13" s="189" t="s">
        <v>1</v>
      </c>
      <c r="Y13" s="189"/>
      <c r="Z13" s="189"/>
    </row>
    <row r="14" spans="1:26" ht="12.75" customHeight="1">
      <c r="A14" s="2"/>
      <c r="B14" s="21"/>
      <c r="C14" s="21"/>
      <c r="D14" s="21"/>
      <c r="E14" s="189" t="s">
        <v>2</v>
      </c>
      <c r="F14" s="189"/>
      <c r="G14" s="194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28">
        <v>0</v>
      </c>
      <c r="P14" s="28">
        <v>0</v>
      </c>
      <c r="Q14" s="28">
        <v>0</v>
      </c>
      <c r="R14" s="28">
        <v>1</v>
      </c>
      <c r="S14" s="28">
        <v>13</v>
      </c>
      <c r="T14" s="28">
        <v>6</v>
      </c>
      <c r="U14" s="26"/>
      <c r="V14" s="21"/>
      <c r="W14" s="21"/>
      <c r="X14" s="189" t="s">
        <v>2</v>
      </c>
      <c r="Y14" s="189"/>
      <c r="Z14" s="189"/>
    </row>
    <row r="15" spans="1:26" s="11" customFormat="1" ht="12.75" customHeight="1">
      <c r="A15" s="2"/>
      <c r="B15" s="21"/>
      <c r="C15" s="21"/>
      <c r="D15" s="189" t="s">
        <v>43</v>
      </c>
      <c r="E15" s="189"/>
      <c r="F15" s="189"/>
      <c r="G15" s="194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156">
        <v>0</v>
      </c>
      <c r="P15" s="157">
        <v>0</v>
      </c>
      <c r="Q15" s="157">
        <v>0</v>
      </c>
      <c r="R15" s="157">
        <v>88</v>
      </c>
      <c r="S15" s="157">
        <v>360</v>
      </c>
      <c r="T15" s="157">
        <v>1262</v>
      </c>
      <c r="U15" s="26"/>
      <c r="V15" s="21"/>
      <c r="W15" s="189" t="s">
        <v>43</v>
      </c>
      <c r="X15" s="189"/>
      <c r="Y15" s="189"/>
      <c r="Z15" s="189"/>
    </row>
    <row r="16" spans="1:26" ht="12.75" customHeight="1">
      <c r="A16" s="2"/>
      <c r="B16" s="21"/>
      <c r="C16" s="21"/>
      <c r="D16" s="21"/>
      <c r="E16" s="189" t="s">
        <v>3</v>
      </c>
      <c r="F16" s="189"/>
      <c r="G16" s="194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28">
        <v>0</v>
      </c>
      <c r="P16" s="28">
        <v>0</v>
      </c>
      <c r="Q16" s="28">
        <v>0</v>
      </c>
      <c r="R16" s="28">
        <v>5</v>
      </c>
      <c r="S16" s="28">
        <v>9</v>
      </c>
      <c r="T16" s="28">
        <v>4</v>
      </c>
      <c r="U16" s="26"/>
      <c r="V16" s="21"/>
      <c r="W16" s="21"/>
      <c r="X16" s="189" t="s">
        <v>3</v>
      </c>
      <c r="Y16" s="189"/>
      <c r="Z16" s="189"/>
    </row>
    <row r="17" spans="1:26" ht="12.75" customHeight="1">
      <c r="A17" s="2"/>
      <c r="B17" s="21"/>
      <c r="C17" s="21"/>
      <c r="D17" s="21"/>
      <c r="E17" s="189" t="s">
        <v>4</v>
      </c>
      <c r="F17" s="189"/>
      <c r="G17" s="194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28">
        <v>0</v>
      </c>
      <c r="P17" s="28">
        <v>0</v>
      </c>
      <c r="Q17" s="28">
        <v>0</v>
      </c>
      <c r="R17" s="28">
        <v>43</v>
      </c>
      <c r="S17" s="28">
        <v>162</v>
      </c>
      <c r="T17" s="28">
        <v>586</v>
      </c>
      <c r="U17" s="26"/>
      <c r="V17" s="21"/>
      <c r="W17" s="21"/>
      <c r="X17" s="189" t="s">
        <v>4</v>
      </c>
      <c r="Y17" s="189"/>
      <c r="Z17" s="189"/>
    </row>
    <row r="18" spans="1:26" ht="12.75" customHeight="1">
      <c r="A18" s="2"/>
      <c r="B18" s="21"/>
      <c r="C18" s="21"/>
      <c r="D18" s="21"/>
      <c r="E18" s="189" t="s">
        <v>5</v>
      </c>
      <c r="F18" s="189"/>
      <c r="G18" s="194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28">
        <v>0</v>
      </c>
      <c r="P18" s="28">
        <v>0</v>
      </c>
      <c r="Q18" s="28">
        <v>0</v>
      </c>
      <c r="R18" s="28">
        <v>2</v>
      </c>
      <c r="S18" s="28">
        <v>7</v>
      </c>
      <c r="T18" s="28">
        <v>13</v>
      </c>
      <c r="U18" s="26"/>
      <c r="V18" s="21"/>
      <c r="W18" s="21"/>
      <c r="X18" s="189" t="s">
        <v>5</v>
      </c>
      <c r="Y18" s="189"/>
      <c r="Z18" s="189"/>
    </row>
    <row r="19" spans="1:26" ht="12.75" customHeight="1">
      <c r="A19" s="2"/>
      <c r="B19" s="21"/>
      <c r="C19" s="21"/>
      <c r="D19" s="21"/>
      <c r="E19" s="189" t="s">
        <v>6</v>
      </c>
      <c r="F19" s="189"/>
      <c r="G19" s="194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28">
        <v>0</v>
      </c>
      <c r="P19" s="28">
        <v>0</v>
      </c>
      <c r="Q19" s="28">
        <v>0</v>
      </c>
      <c r="R19" s="28">
        <v>38</v>
      </c>
      <c r="S19" s="28">
        <v>182</v>
      </c>
      <c r="T19" s="28">
        <v>659</v>
      </c>
      <c r="U19" s="26"/>
      <c r="V19" s="21"/>
      <c r="W19" s="21"/>
      <c r="X19" s="189" t="s">
        <v>6</v>
      </c>
      <c r="Y19" s="189"/>
      <c r="Z19" s="189"/>
    </row>
    <row r="20" spans="1:26" ht="12.75" customHeight="1">
      <c r="A20" s="2"/>
      <c r="B20" s="21"/>
      <c r="C20" s="21"/>
      <c r="D20" s="189" t="s">
        <v>44</v>
      </c>
      <c r="E20" s="189"/>
      <c r="F20" s="189"/>
      <c r="G20" s="194"/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7">
        <v>0</v>
      </c>
      <c r="N20" s="24"/>
      <c r="O20" s="158">
        <v>0</v>
      </c>
      <c r="P20" s="159">
        <v>0</v>
      </c>
      <c r="Q20" s="159">
        <v>0</v>
      </c>
      <c r="R20" s="159">
        <v>301</v>
      </c>
      <c r="S20" s="159">
        <v>638</v>
      </c>
      <c r="T20" s="159">
        <v>153</v>
      </c>
      <c r="U20" s="26"/>
      <c r="V20" s="21"/>
      <c r="W20" s="189" t="s">
        <v>44</v>
      </c>
      <c r="X20" s="189"/>
      <c r="Y20" s="189"/>
      <c r="Z20" s="189"/>
    </row>
    <row r="21" spans="1:26" ht="12.75" customHeight="1">
      <c r="A21" s="11"/>
      <c r="B21" s="21"/>
      <c r="C21" s="21"/>
      <c r="D21" s="189" t="s">
        <v>45</v>
      </c>
      <c r="E21" s="189"/>
      <c r="F21" s="189"/>
      <c r="G21" s="194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158">
        <v>0</v>
      </c>
      <c r="P21" s="159">
        <v>3</v>
      </c>
      <c r="Q21" s="159">
        <v>0</v>
      </c>
      <c r="R21" s="159">
        <v>24</v>
      </c>
      <c r="S21" s="159">
        <v>84</v>
      </c>
      <c r="T21" s="159">
        <v>990</v>
      </c>
      <c r="U21" s="26"/>
      <c r="V21" s="21"/>
      <c r="W21" s="189" t="s">
        <v>45</v>
      </c>
      <c r="X21" s="189"/>
      <c r="Y21" s="189"/>
      <c r="Z21" s="189"/>
    </row>
    <row r="22" spans="1:26" s="11" customFormat="1" ht="12.75" customHeight="1">
      <c r="A22" s="2"/>
      <c r="B22" s="18"/>
      <c r="C22" s="190" t="s">
        <v>46</v>
      </c>
      <c r="D22" s="190"/>
      <c r="E22" s="190"/>
      <c r="F22" s="190"/>
      <c r="G22" s="201"/>
      <c r="H22" s="134">
        <v>0</v>
      </c>
      <c r="I22" s="134">
        <v>1</v>
      </c>
      <c r="J22" s="134">
        <v>1</v>
      </c>
      <c r="K22" s="134">
        <v>3</v>
      </c>
      <c r="L22" s="134">
        <v>0</v>
      </c>
      <c r="M22" s="135">
        <v>0</v>
      </c>
      <c r="N22" s="15"/>
      <c r="O22" s="160">
        <v>1</v>
      </c>
      <c r="P22" s="161">
        <v>1168</v>
      </c>
      <c r="Q22" s="161">
        <v>62</v>
      </c>
      <c r="R22" s="161">
        <v>635</v>
      </c>
      <c r="S22" s="161">
        <v>4985</v>
      </c>
      <c r="T22" s="161">
        <v>55363</v>
      </c>
      <c r="U22" s="17"/>
      <c r="V22" s="190" t="s">
        <v>46</v>
      </c>
      <c r="W22" s="190"/>
      <c r="X22" s="190"/>
      <c r="Y22" s="190"/>
      <c r="Z22" s="190"/>
    </row>
    <row r="23" spans="1:26" ht="12.75" customHeight="1">
      <c r="A23" s="2"/>
      <c r="B23" s="21"/>
      <c r="C23" s="21"/>
      <c r="D23" s="189" t="s">
        <v>7</v>
      </c>
      <c r="E23" s="189"/>
      <c r="F23" s="189"/>
      <c r="G23" s="194"/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7">
        <v>0</v>
      </c>
      <c r="N23" s="24"/>
      <c r="O23" s="158">
        <v>0</v>
      </c>
      <c r="P23" s="159">
        <v>0</v>
      </c>
      <c r="Q23" s="159">
        <v>0</v>
      </c>
      <c r="R23" s="159">
        <v>0</v>
      </c>
      <c r="S23" s="159">
        <v>5</v>
      </c>
      <c r="T23" s="159">
        <v>1</v>
      </c>
      <c r="U23" s="26"/>
      <c r="V23" s="21"/>
      <c r="W23" s="189" t="s">
        <v>7</v>
      </c>
      <c r="X23" s="189"/>
      <c r="Y23" s="189"/>
      <c r="Z23" s="189"/>
    </row>
    <row r="24" spans="1:26" ht="12.75" customHeight="1">
      <c r="A24" s="2"/>
      <c r="B24" s="21"/>
      <c r="C24" s="21"/>
      <c r="D24" s="189" t="s">
        <v>8</v>
      </c>
      <c r="E24" s="189"/>
      <c r="F24" s="189"/>
      <c r="G24" s="194"/>
      <c r="H24" s="136">
        <v>0</v>
      </c>
      <c r="I24" s="136">
        <v>1</v>
      </c>
      <c r="J24" s="136">
        <v>0</v>
      </c>
      <c r="K24" s="136">
        <v>0</v>
      </c>
      <c r="L24" s="136">
        <v>0</v>
      </c>
      <c r="M24" s="137">
        <v>0</v>
      </c>
      <c r="N24" s="24"/>
      <c r="O24" s="158">
        <v>0</v>
      </c>
      <c r="P24" s="159">
        <v>16</v>
      </c>
      <c r="Q24" s="159">
        <v>0</v>
      </c>
      <c r="R24" s="159">
        <v>237</v>
      </c>
      <c r="S24" s="159">
        <v>1621</v>
      </c>
      <c r="T24" s="159">
        <v>30396</v>
      </c>
      <c r="U24" s="26"/>
      <c r="V24" s="21"/>
      <c r="W24" s="189" t="s">
        <v>8</v>
      </c>
      <c r="X24" s="189"/>
      <c r="Y24" s="189"/>
      <c r="Z24" s="189"/>
    </row>
    <row r="25" spans="1:26" ht="12.75" customHeight="1">
      <c r="A25" s="2"/>
      <c r="B25" s="21"/>
      <c r="C25" s="21"/>
      <c r="D25" s="189" t="s">
        <v>9</v>
      </c>
      <c r="E25" s="189"/>
      <c r="F25" s="189"/>
      <c r="G25" s="194"/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  <c r="N25" s="24"/>
      <c r="O25" s="158">
        <v>0</v>
      </c>
      <c r="P25" s="159">
        <v>10</v>
      </c>
      <c r="Q25" s="159">
        <v>0</v>
      </c>
      <c r="R25" s="159">
        <v>334</v>
      </c>
      <c r="S25" s="159">
        <v>2669</v>
      </c>
      <c r="T25" s="159">
        <v>21534</v>
      </c>
      <c r="U25" s="26"/>
      <c r="V25" s="21"/>
      <c r="W25" s="189" t="s">
        <v>9</v>
      </c>
      <c r="X25" s="189"/>
      <c r="Y25" s="189"/>
      <c r="Z25" s="189"/>
    </row>
    <row r="26" spans="1:26" ht="12.75" customHeight="1">
      <c r="A26" s="2"/>
      <c r="B26" s="21"/>
      <c r="C26" s="21"/>
      <c r="D26" s="21"/>
      <c r="E26" s="193" t="s">
        <v>11</v>
      </c>
      <c r="F26" s="193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8</v>
      </c>
      <c r="S26" s="28">
        <v>9</v>
      </c>
      <c r="T26" s="28">
        <v>63</v>
      </c>
      <c r="U26" s="26"/>
      <c r="V26" s="21"/>
      <c r="W26" s="21"/>
      <c r="X26" s="193" t="s">
        <v>11</v>
      </c>
      <c r="Y26" s="193"/>
      <c r="Z26" s="21" t="s">
        <v>10</v>
      </c>
    </row>
    <row r="27" spans="1:26" ht="12.75" customHeight="1">
      <c r="A27" s="2"/>
      <c r="B27" s="21"/>
      <c r="C27" s="21"/>
      <c r="D27" s="189" t="s">
        <v>12</v>
      </c>
      <c r="E27" s="189"/>
      <c r="F27" s="189"/>
      <c r="G27" s="194"/>
      <c r="H27" s="138">
        <v>0</v>
      </c>
      <c r="I27" s="138">
        <v>0</v>
      </c>
      <c r="J27" s="138">
        <v>1</v>
      </c>
      <c r="K27" s="138">
        <v>3</v>
      </c>
      <c r="L27" s="138">
        <v>0</v>
      </c>
      <c r="M27" s="139">
        <v>0</v>
      </c>
      <c r="N27" s="24"/>
      <c r="O27" s="162">
        <v>0</v>
      </c>
      <c r="P27" s="163">
        <v>892</v>
      </c>
      <c r="Q27" s="163">
        <v>56</v>
      </c>
      <c r="R27" s="163">
        <v>34</v>
      </c>
      <c r="S27" s="163">
        <v>540</v>
      </c>
      <c r="T27" s="163">
        <v>1310</v>
      </c>
      <c r="U27" s="26"/>
      <c r="V27" s="21"/>
      <c r="W27" s="189" t="s">
        <v>12</v>
      </c>
      <c r="X27" s="189"/>
      <c r="Y27" s="189"/>
      <c r="Z27" s="189"/>
    </row>
    <row r="28" spans="1:26" ht="12.75" customHeight="1">
      <c r="A28" s="11"/>
      <c r="B28" s="21"/>
      <c r="C28" s="21"/>
      <c r="D28" s="189" t="s">
        <v>13</v>
      </c>
      <c r="E28" s="189"/>
      <c r="F28" s="189"/>
      <c r="G28" s="194"/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9">
        <v>0</v>
      </c>
      <c r="N28" s="24"/>
      <c r="O28" s="162">
        <v>1</v>
      </c>
      <c r="P28" s="163">
        <v>250</v>
      </c>
      <c r="Q28" s="163">
        <v>6</v>
      </c>
      <c r="R28" s="163">
        <v>30</v>
      </c>
      <c r="S28" s="163">
        <v>150</v>
      </c>
      <c r="T28" s="163">
        <v>2122</v>
      </c>
      <c r="U28" s="26"/>
      <c r="V28" s="21"/>
      <c r="W28" s="189" t="s">
        <v>13</v>
      </c>
      <c r="X28" s="189"/>
      <c r="Y28" s="189"/>
      <c r="Z28" s="189"/>
    </row>
    <row r="29" spans="1:28" s="11" customFormat="1" ht="12.75" customHeight="1">
      <c r="A29" s="2"/>
      <c r="B29" s="18"/>
      <c r="C29" s="190" t="s">
        <v>14</v>
      </c>
      <c r="D29" s="190"/>
      <c r="E29" s="190"/>
      <c r="F29" s="190"/>
      <c r="G29" s="201"/>
      <c r="H29" s="140">
        <v>4</v>
      </c>
      <c r="I29" s="140">
        <v>0</v>
      </c>
      <c r="J29" s="140">
        <v>0</v>
      </c>
      <c r="K29" s="140">
        <v>0</v>
      </c>
      <c r="L29" s="140">
        <v>0</v>
      </c>
      <c r="M29" s="141">
        <v>0</v>
      </c>
      <c r="N29" s="15"/>
      <c r="O29" s="164">
        <v>82</v>
      </c>
      <c r="P29" s="165">
        <v>0</v>
      </c>
      <c r="Q29" s="165">
        <v>0</v>
      </c>
      <c r="R29" s="165">
        <v>94329</v>
      </c>
      <c r="S29" s="165">
        <v>37111</v>
      </c>
      <c r="T29" s="165">
        <v>674574</v>
      </c>
      <c r="U29" s="17"/>
      <c r="V29" s="190" t="s">
        <v>14</v>
      </c>
      <c r="W29" s="190"/>
      <c r="X29" s="190"/>
      <c r="Y29" s="190"/>
      <c r="Z29" s="190"/>
      <c r="AB29" s="19"/>
    </row>
    <row r="30" spans="1:26" ht="12.75" customHeight="1">
      <c r="A30" s="2"/>
      <c r="B30" s="21"/>
      <c r="C30" s="21"/>
      <c r="D30" s="189" t="s">
        <v>15</v>
      </c>
      <c r="E30" s="189"/>
      <c r="F30" s="189"/>
      <c r="G30" s="194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77">
        <v>1</v>
      </c>
      <c r="P30" s="77">
        <v>0</v>
      </c>
      <c r="Q30" s="77">
        <v>0</v>
      </c>
      <c r="R30" s="77">
        <v>25193</v>
      </c>
      <c r="S30" s="77">
        <v>13749</v>
      </c>
      <c r="T30" s="77">
        <v>47430</v>
      </c>
      <c r="U30" s="26"/>
      <c r="V30" s="21"/>
      <c r="W30" s="189" t="s">
        <v>15</v>
      </c>
      <c r="X30" s="189"/>
      <c r="Y30" s="189"/>
      <c r="Z30" s="189"/>
    </row>
    <row r="31" spans="1:26" ht="12.75" customHeight="1">
      <c r="A31" s="2"/>
      <c r="B31" s="21"/>
      <c r="C31" s="21"/>
      <c r="D31" s="189" t="s">
        <v>16</v>
      </c>
      <c r="E31" s="189"/>
      <c r="F31" s="189"/>
      <c r="G31" s="194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77">
        <v>0</v>
      </c>
      <c r="P31" s="77">
        <v>0</v>
      </c>
      <c r="Q31" s="77">
        <v>0</v>
      </c>
      <c r="R31" s="77">
        <v>0</v>
      </c>
      <c r="S31" s="78">
        <v>0</v>
      </c>
      <c r="T31" s="79">
        <v>309837</v>
      </c>
      <c r="U31" s="26"/>
      <c r="V31" s="21"/>
      <c r="W31" s="189" t="s">
        <v>16</v>
      </c>
      <c r="X31" s="189"/>
      <c r="Y31" s="189"/>
      <c r="Z31" s="189"/>
    </row>
    <row r="32" spans="1:26" ht="12.75" customHeight="1">
      <c r="A32" s="11"/>
      <c r="B32" s="21"/>
      <c r="C32" s="21"/>
      <c r="D32" s="189" t="s">
        <v>17</v>
      </c>
      <c r="E32" s="189"/>
      <c r="F32" s="189"/>
      <c r="G32" s="194"/>
      <c r="H32" s="28">
        <v>4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77">
        <v>81</v>
      </c>
      <c r="P32" s="77">
        <v>0</v>
      </c>
      <c r="Q32" s="77">
        <v>0</v>
      </c>
      <c r="R32" s="77">
        <v>69136</v>
      </c>
      <c r="S32" s="77">
        <v>23362</v>
      </c>
      <c r="T32" s="77">
        <v>317307</v>
      </c>
      <c r="U32" s="26"/>
      <c r="V32" s="21"/>
      <c r="W32" s="189" t="s">
        <v>17</v>
      </c>
      <c r="X32" s="189"/>
      <c r="Y32" s="189"/>
      <c r="Z32" s="189"/>
    </row>
    <row r="33" spans="2:26" s="11" customFormat="1" ht="12.75" customHeight="1">
      <c r="B33" s="18"/>
      <c r="C33" s="190" t="s">
        <v>18</v>
      </c>
      <c r="D33" s="190"/>
      <c r="E33" s="190"/>
      <c r="F33" s="190"/>
      <c r="G33" s="201"/>
      <c r="H33" s="142">
        <v>587</v>
      </c>
      <c r="I33" s="142">
        <v>147</v>
      </c>
      <c r="J33" s="142">
        <v>9</v>
      </c>
      <c r="K33" s="142">
        <v>27</v>
      </c>
      <c r="L33" s="142">
        <v>119</v>
      </c>
      <c r="M33" s="143">
        <v>36</v>
      </c>
      <c r="N33" s="15"/>
      <c r="O33" s="80">
        <v>228</v>
      </c>
      <c r="P33" s="81">
        <v>15794</v>
      </c>
      <c r="Q33" s="81">
        <v>5248</v>
      </c>
      <c r="R33" s="82">
        <v>535</v>
      </c>
      <c r="S33" s="81">
        <v>5119</v>
      </c>
      <c r="T33" s="81">
        <v>14361</v>
      </c>
      <c r="U33" s="17"/>
      <c r="V33" s="190" t="s">
        <v>18</v>
      </c>
      <c r="W33" s="190"/>
      <c r="X33" s="190"/>
      <c r="Y33" s="190"/>
      <c r="Z33" s="190"/>
    </row>
    <row r="34" spans="1:26" ht="12.75" customHeight="1">
      <c r="A34" s="2"/>
      <c r="B34" s="21"/>
      <c r="C34" s="21"/>
      <c r="D34" s="189" t="s">
        <v>19</v>
      </c>
      <c r="E34" s="189"/>
      <c r="F34" s="189"/>
      <c r="G34" s="194"/>
      <c r="H34" s="144">
        <v>25</v>
      </c>
      <c r="I34" s="144">
        <v>145</v>
      </c>
      <c r="J34" s="144">
        <v>8</v>
      </c>
      <c r="K34" s="144">
        <v>20</v>
      </c>
      <c r="L34" s="144">
        <v>109</v>
      </c>
      <c r="M34" s="145">
        <v>18</v>
      </c>
      <c r="N34" s="24"/>
      <c r="O34" s="54">
        <v>170</v>
      </c>
      <c r="P34" s="52">
        <v>15766</v>
      </c>
      <c r="Q34" s="52">
        <v>5105</v>
      </c>
      <c r="R34" s="53">
        <v>440</v>
      </c>
      <c r="S34" s="52">
        <v>4253</v>
      </c>
      <c r="T34" s="52">
        <v>12213</v>
      </c>
      <c r="U34" s="26"/>
      <c r="V34" s="21"/>
      <c r="W34" s="189" t="s">
        <v>19</v>
      </c>
      <c r="X34" s="189"/>
      <c r="Y34" s="189"/>
      <c r="Z34" s="189"/>
    </row>
    <row r="35" spans="1:26" ht="12.75" customHeight="1">
      <c r="A35" s="2"/>
      <c r="B35" s="21"/>
      <c r="C35" s="21"/>
      <c r="D35" s="189" t="s">
        <v>20</v>
      </c>
      <c r="E35" s="189"/>
      <c r="F35" s="189"/>
      <c r="G35" s="194"/>
      <c r="H35" s="144">
        <v>0</v>
      </c>
      <c r="I35" s="144">
        <v>0</v>
      </c>
      <c r="J35" s="144">
        <v>0</v>
      </c>
      <c r="K35" s="144">
        <v>1</v>
      </c>
      <c r="L35" s="144">
        <v>1</v>
      </c>
      <c r="M35" s="145">
        <v>0</v>
      </c>
      <c r="N35" s="24"/>
      <c r="O35" s="54">
        <v>31</v>
      </c>
      <c r="P35" s="53">
        <v>5</v>
      </c>
      <c r="Q35" s="53">
        <v>23</v>
      </c>
      <c r="R35" s="53">
        <v>56</v>
      </c>
      <c r="S35" s="53">
        <v>112</v>
      </c>
      <c r="T35" s="52">
        <v>1270</v>
      </c>
      <c r="U35" s="26"/>
      <c r="V35" s="21"/>
      <c r="W35" s="189" t="s">
        <v>20</v>
      </c>
      <c r="X35" s="189"/>
      <c r="Y35" s="189"/>
      <c r="Z35" s="189"/>
    </row>
    <row r="36" spans="1:26" ht="12.75" customHeight="1">
      <c r="A36" s="2"/>
      <c r="B36" s="21"/>
      <c r="C36" s="21"/>
      <c r="D36" s="21"/>
      <c r="E36" s="189" t="s">
        <v>20</v>
      </c>
      <c r="F36" s="189"/>
      <c r="G36" s="194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5</v>
      </c>
      <c r="P36" s="28">
        <v>4</v>
      </c>
      <c r="Q36" s="28">
        <v>4</v>
      </c>
      <c r="R36" s="28">
        <v>24</v>
      </c>
      <c r="S36" s="28">
        <v>30</v>
      </c>
      <c r="T36" s="28">
        <v>565</v>
      </c>
      <c r="U36" s="26"/>
      <c r="V36" s="21"/>
      <c r="W36" s="21"/>
      <c r="X36" s="189" t="s">
        <v>20</v>
      </c>
      <c r="Y36" s="189"/>
      <c r="Z36" s="189"/>
    </row>
    <row r="37" spans="1:26" ht="12.75" customHeight="1">
      <c r="A37" s="2"/>
      <c r="B37" s="21"/>
      <c r="C37" s="21"/>
      <c r="D37" s="21"/>
      <c r="E37" s="189" t="s">
        <v>21</v>
      </c>
      <c r="F37" s="189"/>
      <c r="G37" s="194"/>
      <c r="H37" s="28">
        <v>0</v>
      </c>
      <c r="I37" s="28">
        <v>0</v>
      </c>
      <c r="J37" s="28">
        <v>0</v>
      </c>
      <c r="K37" s="28">
        <v>1</v>
      </c>
      <c r="L37" s="28">
        <v>1</v>
      </c>
      <c r="M37" s="27">
        <v>0</v>
      </c>
      <c r="N37" s="24"/>
      <c r="O37" s="28">
        <v>26</v>
      </c>
      <c r="P37" s="28">
        <v>1</v>
      </c>
      <c r="Q37" s="28">
        <v>19</v>
      </c>
      <c r="R37" s="28">
        <v>32</v>
      </c>
      <c r="S37" s="28">
        <v>82</v>
      </c>
      <c r="T37" s="28">
        <v>705</v>
      </c>
      <c r="U37" s="26"/>
      <c r="V37" s="21"/>
      <c r="W37" s="21"/>
      <c r="X37" s="189" t="s">
        <v>21</v>
      </c>
      <c r="Y37" s="189"/>
      <c r="Z37" s="189"/>
    </row>
    <row r="38" spans="1:26" ht="12.75" customHeight="1">
      <c r="A38" s="2"/>
      <c r="B38" s="21"/>
      <c r="C38" s="21"/>
      <c r="D38" s="189" t="s">
        <v>22</v>
      </c>
      <c r="E38" s="189"/>
      <c r="F38" s="189"/>
      <c r="G38" s="194"/>
      <c r="H38" s="25">
        <v>562</v>
      </c>
      <c r="I38" s="25">
        <v>2</v>
      </c>
      <c r="J38" s="25">
        <v>1</v>
      </c>
      <c r="K38" s="25">
        <v>6</v>
      </c>
      <c r="L38" s="25">
        <v>9</v>
      </c>
      <c r="M38" s="23">
        <v>18</v>
      </c>
      <c r="N38" s="24"/>
      <c r="O38" s="25">
        <v>27</v>
      </c>
      <c r="P38" s="25">
        <v>23</v>
      </c>
      <c r="Q38" s="25">
        <v>119</v>
      </c>
      <c r="R38" s="25">
        <v>33</v>
      </c>
      <c r="S38" s="25">
        <v>746</v>
      </c>
      <c r="T38" s="25">
        <v>792</v>
      </c>
      <c r="U38" s="26"/>
      <c r="V38" s="21"/>
      <c r="W38" s="189" t="s">
        <v>22</v>
      </c>
      <c r="X38" s="189"/>
      <c r="Y38" s="189"/>
      <c r="Z38" s="189"/>
    </row>
    <row r="39" spans="1:26" ht="12.75" customHeight="1">
      <c r="A39" s="2"/>
      <c r="B39" s="21"/>
      <c r="C39" s="21"/>
      <c r="D39" s="21"/>
      <c r="E39" s="188" t="s">
        <v>23</v>
      </c>
      <c r="F39" s="188"/>
      <c r="G39" s="204"/>
      <c r="H39" s="146">
        <v>561</v>
      </c>
      <c r="I39" s="146">
        <v>0</v>
      </c>
      <c r="J39" s="146">
        <v>0</v>
      </c>
      <c r="K39" s="146">
        <v>0</v>
      </c>
      <c r="L39" s="146">
        <v>0</v>
      </c>
      <c r="M39" s="147">
        <v>0</v>
      </c>
      <c r="N39" s="24"/>
      <c r="O39" s="166">
        <v>0</v>
      </c>
      <c r="P39" s="167">
        <v>0</v>
      </c>
      <c r="Q39" s="167">
        <v>0</v>
      </c>
      <c r="R39" s="167">
        <v>1</v>
      </c>
      <c r="S39" s="167">
        <v>5</v>
      </c>
      <c r="T39" s="167">
        <v>12</v>
      </c>
      <c r="U39" s="26"/>
      <c r="V39" s="21"/>
      <c r="W39" s="21"/>
      <c r="X39" s="188" t="s">
        <v>23</v>
      </c>
      <c r="Y39" s="188"/>
      <c r="Z39" s="188"/>
    </row>
    <row r="40" spans="1:26" ht="12.75" customHeight="1">
      <c r="A40" s="2"/>
      <c r="B40" s="21"/>
      <c r="C40" s="21"/>
      <c r="D40" s="21"/>
      <c r="E40" s="189" t="s">
        <v>24</v>
      </c>
      <c r="F40" s="189"/>
      <c r="G40" s="194"/>
      <c r="H40" s="146">
        <v>1</v>
      </c>
      <c r="I40" s="146">
        <v>2</v>
      </c>
      <c r="J40" s="146">
        <v>1</v>
      </c>
      <c r="K40" s="146">
        <v>0</v>
      </c>
      <c r="L40" s="146">
        <v>5</v>
      </c>
      <c r="M40" s="147">
        <v>0</v>
      </c>
      <c r="N40" s="24"/>
      <c r="O40" s="166">
        <v>27</v>
      </c>
      <c r="P40" s="167">
        <v>23</v>
      </c>
      <c r="Q40" s="167">
        <v>118</v>
      </c>
      <c r="R40" s="167">
        <v>31</v>
      </c>
      <c r="S40" s="167">
        <v>714</v>
      </c>
      <c r="T40" s="167">
        <v>737</v>
      </c>
      <c r="U40" s="26"/>
      <c r="V40" s="21"/>
      <c r="W40" s="21"/>
      <c r="X40" s="189" t="s">
        <v>24</v>
      </c>
      <c r="Y40" s="189"/>
      <c r="Z40" s="189"/>
    </row>
    <row r="41" spans="1:26" ht="12.75" customHeight="1">
      <c r="A41" s="2"/>
      <c r="B41" s="21"/>
      <c r="C41" s="21"/>
      <c r="D41" s="21"/>
      <c r="E41" s="189" t="s">
        <v>98</v>
      </c>
      <c r="F41" s="189"/>
      <c r="G41" s="194"/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0</v>
      </c>
      <c r="N41" s="24"/>
      <c r="O41" s="166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26"/>
      <c r="V41" s="21"/>
      <c r="W41" s="21"/>
      <c r="X41" s="189" t="s">
        <v>98</v>
      </c>
      <c r="Y41" s="189"/>
      <c r="Z41" s="189"/>
    </row>
    <row r="42" spans="1:26" ht="12.75" customHeight="1">
      <c r="A42" s="2"/>
      <c r="B42" s="21"/>
      <c r="C42" s="21"/>
      <c r="D42" s="21"/>
      <c r="E42" s="189" t="s">
        <v>25</v>
      </c>
      <c r="F42" s="189"/>
      <c r="G42" s="194"/>
      <c r="H42" s="146">
        <v>0</v>
      </c>
      <c r="I42" s="146">
        <v>0</v>
      </c>
      <c r="J42" s="146">
        <v>0</v>
      </c>
      <c r="K42" s="146">
        <v>6</v>
      </c>
      <c r="L42" s="146">
        <v>3</v>
      </c>
      <c r="M42" s="147">
        <v>18</v>
      </c>
      <c r="N42" s="24"/>
      <c r="O42" s="166">
        <v>0</v>
      </c>
      <c r="P42" s="167">
        <v>0</v>
      </c>
      <c r="Q42" s="167">
        <v>1</v>
      </c>
      <c r="R42" s="167">
        <v>1</v>
      </c>
      <c r="S42" s="167">
        <v>18</v>
      </c>
      <c r="T42" s="167">
        <v>10</v>
      </c>
      <c r="U42" s="26"/>
      <c r="V42" s="21"/>
      <c r="W42" s="21"/>
      <c r="X42" s="189" t="s">
        <v>25</v>
      </c>
      <c r="Y42" s="189"/>
      <c r="Z42" s="189"/>
    </row>
    <row r="43" spans="1:26" ht="12.75" customHeight="1">
      <c r="A43" s="2"/>
      <c r="B43" s="21"/>
      <c r="C43" s="21"/>
      <c r="D43" s="21"/>
      <c r="E43" s="192" t="s">
        <v>47</v>
      </c>
      <c r="F43" s="192"/>
      <c r="G43" s="202"/>
      <c r="H43" s="146">
        <v>0</v>
      </c>
      <c r="I43" s="146">
        <v>0</v>
      </c>
      <c r="J43" s="146">
        <v>0</v>
      </c>
      <c r="K43" s="146">
        <v>0</v>
      </c>
      <c r="L43" s="146">
        <v>1</v>
      </c>
      <c r="M43" s="147">
        <v>0</v>
      </c>
      <c r="N43" s="24"/>
      <c r="O43" s="166">
        <v>0</v>
      </c>
      <c r="P43" s="167">
        <v>0</v>
      </c>
      <c r="Q43" s="167">
        <v>0</v>
      </c>
      <c r="R43" s="167">
        <v>0</v>
      </c>
      <c r="S43" s="167">
        <v>9</v>
      </c>
      <c r="T43" s="167">
        <v>33</v>
      </c>
      <c r="U43" s="26"/>
      <c r="V43" s="21"/>
      <c r="W43" s="21"/>
      <c r="X43" s="192" t="s">
        <v>47</v>
      </c>
      <c r="Y43" s="192"/>
      <c r="Z43" s="192"/>
    </row>
    <row r="44" spans="1:26" ht="12.75" customHeight="1">
      <c r="A44" s="11"/>
      <c r="B44" s="21"/>
      <c r="C44" s="21"/>
      <c r="D44" s="189" t="s">
        <v>48</v>
      </c>
      <c r="E44" s="189"/>
      <c r="F44" s="189"/>
      <c r="G44" s="194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0</v>
      </c>
      <c r="N44" s="24"/>
      <c r="O44" s="28">
        <v>0</v>
      </c>
      <c r="P44" s="28">
        <v>0</v>
      </c>
      <c r="Q44" s="28">
        <v>0</v>
      </c>
      <c r="R44" s="28">
        <v>4</v>
      </c>
      <c r="S44" s="28">
        <v>4</v>
      </c>
      <c r="T44" s="28">
        <v>62</v>
      </c>
      <c r="U44" s="26"/>
      <c r="V44" s="21"/>
      <c r="W44" s="189" t="s">
        <v>48</v>
      </c>
      <c r="X44" s="189"/>
      <c r="Y44" s="189"/>
      <c r="Z44" s="189"/>
    </row>
    <row r="45" spans="1:27" s="11" customFormat="1" ht="12.75" customHeight="1">
      <c r="A45" s="2"/>
      <c r="B45" s="21"/>
      <c r="C45" s="21"/>
      <c r="D45" s="21"/>
      <c r="E45" s="193" t="s">
        <v>11</v>
      </c>
      <c r="F45" s="193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0</v>
      </c>
      <c r="N45" s="24"/>
      <c r="O45" s="28">
        <v>0</v>
      </c>
      <c r="P45" s="28">
        <v>0</v>
      </c>
      <c r="Q45" s="28">
        <v>0</v>
      </c>
      <c r="R45" s="28">
        <v>3</v>
      </c>
      <c r="S45" s="28">
        <v>3</v>
      </c>
      <c r="T45" s="28">
        <v>37</v>
      </c>
      <c r="U45" s="26"/>
      <c r="V45" s="21"/>
      <c r="W45" s="21"/>
      <c r="X45" s="193" t="s">
        <v>11</v>
      </c>
      <c r="Y45" s="193"/>
      <c r="Z45" s="21" t="s">
        <v>26</v>
      </c>
      <c r="AA45" s="2"/>
    </row>
    <row r="46" spans="1:39" ht="12.75" customHeight="1">
      <c r="A46" s="2"/>
      <c r="B46" s="21"/>
      <c r="C46" s="21"/>
      <c r="D46" s="189" t="s">
        <v>27</v>
      </c>
      <c r="E46" s="189"/>
      <c r="F46" s="189"/>
      <c r="G46" s="194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7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57"/>
      <c r="V46" s="21"/>
      <c r="W46" s="189" t="s">
        <v>27</v>
      </c>
      <c r="X46" s="189"/>
      <c r="Y46" s="189"/>
      <c r="Z46" s="189"/>
      <c r="AA46" s="57"/>
      <c r="AB46" s="60"/>
      <c r="AC46" s="58"/>
      <c r="AD46" s="56"/>
      <c r="AE46" s="56"/>
      <c r="AF46" s="56"/>
      <c r="AG46" s="57"/>
      <c r="AH46" s="58"/>
      <c r="AI46" s="56"/>
      <c r="AJ46" s="56"/>
      <c r="AK46" s="56"/>
      <c r="AL46" s="56"/>
      <c r="AM46" s="56">
        <v>1</v>
      </c>
    </row>
    <row r="47" spans="1:39" ht="12.75" customHeight="1">
      <c r="A47" s="2"/>
      <c r="B47" s="21"/>
      <c r="C47" s="21"/>
      <c r="D47" s="189" t="s">
        <v>50</v>
      </c>
      <c r="E47" s="189"/>
      <c r="F47" s="189"/>
      <c r="G47" s="194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177">
        <v>0</v>
      </c>
      <c r="P47" s="168">
        <v>0</v>
      </c>
      <c r="Q47" s="168">
        <v>1</v>
      </c>
      <c r="R47" s="168">
        <v>2</v>
      </c>
      <c r="S47" s="168">
        <v>4</v>
      </c>
      <c r="T47" s="168">
        <v>24</v>
      </c>
      <c r="U47" s="57"/>
      <c r="V47" s="21"/>
      <c r="W47" s="189" t="s">
        <v>50</v>
      </c>
      <c r="X47" s="189"/>
      <c r="Y47" s="189"/>
      <c r="Z47" s="189"/>
      <c r="AA47" s="57"/>
      <c r="AB47" s="60"/>
      <c r="AC47" s="58"/>
      <c r="AD47" s="56"/>
      <c r="AE47" s="56"/>
      <c r="AF47" s="56"/>
      <c r="AG47" s="57"/>
      <c r="AH47" s="58">
        <v>1</v>
      </c>
      <c r="AI47" s="56">
        <v>1</v>
      </c>
      <c r="AJ47" s="56">
        <v>1</v>
      </c>
      <c r="AK47" s="56">
        <v>2</v>
      </c>
      <c r="AL47" s="56">
        <v>2</v>
      </c>
      <c r="AM47" s="56">
        <v>48</v>
      </c>
    </row>
    <row r="48" spans="1:39" ht="12.75" customHeight="1">
      <c r="A48" s="2"/>
      <c r="B48" s="18"/>
      <c r="C48" s="190" t="s">
        <v>51</v>
      </c>
      <c r="D48" s="190"/>
      <c r="E48" s="190"/>
      <c r="F48" s="190"/>
      <c r="G48" s="201"/>
      <c r="H48" s="20">
        <v>0</v>
      </c>
      <c r="I48" s="20">
        <v>1</v>
      </c>
      <c r="J48" s="20">
        <v>1</v>
      </c>
      <c r="K48" s="20">
        <v>0</v>
      </c>
      <c r="L48" s="20">
        <v>0</v>
      </c>
      <c r="M48" s="14">
        <v>0</v>
      </c>
      <c r="N48" s="15"/>
      <c r="O48" s="178">
        <v>0</v>
      </c>
      <c r="P48" s="169">
        <v>336</v>
      </c>
      <c r="Q48" s="169">
        <v>490</v>
      </c>
      <c r="R48" s="169">
        <v>221</v>
      </c>
      <c r="S48" s="169">
        <v>359</v>
      </c>
      <c r="T48" s="169">
        <v>9556</v>
      </c>
      <c r="U48" s="57"/>
      <c r="V48" s="190" t="s">
        <v>51</v>
      </c>
      <c r="W48" s="190"/>
      <c r="X48" s="190"/>
      <c r="Y48" s="190"/>
      <c r="Z48" s="190"/>
      <c r="AA48" s="57"/>
      <c r="AB48" s="60"/>
      <c r="AC48" s="58"/>
      <c r="AD48" s="56"/>
      <c r="AE48" s="56"/>
      <c r="AF48" s="56"/>
      <c r="AG48" s="57"/>
      <c r="AH48" s="58">
        <v>1</v>
      </c>
      <c r="AI48" s="56">
        <v>573</v>
      </c>
      <c r="AJ48" s="56">
        <v>383</v>
      </c>
      <c r="AK48" s="56">
        <v>136</v>
      </c>
      <c r="AL48" s="56">
        <v>33</v>
      </c>
      <c r="AM48" s="55">
        <v>1392</v>
      </c>
    </row>
    <row r="49" spans="1:39" ht="12.75" customHeight="1">
      <c r="A49" s="11"/>
      <c r="B49" s="21"/>
      <c r="C49" s="21"/>
      <c r="D49" s="189" t="s">
        <v>52</v>
      </c>
      <c r="E49" s="189"/>
      <c r="F49" s="189"/>
      <c r="G49" s="194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3">
        <v>0</v>
      </c>
      <c r="N49" s="24"/>
      <c r="O49" s="177">
        <v>0</v>
      </c>
      <c r="P49" s="168">
        <v>98</v>
      </c>
      <c r="Q49" s="168">
        <v>12</v>
      </c>
      <c r="R49" s="168">
        <v>2</v>
      </c>
      <c r="S49" s="168">
        <v>48</v>
      </c>
      <c r="T49" s="168">
        <v>110</v>
      </c>
      <c r="U49" s="57"/>
      <c r="V49" s="21"/>
      <c r="W49" s="189" t="s">
        <v>52</v>
      </c>
      <c r="X49" s="189"/>
      <c r="Y49" s="189"/>
      <c r="Z49" s="189"/>
      <c r="AA49" s="57"/>
      <c r="AB49" s="60"/>
      <c r="AC49" s="58"/>
      <c r="AD49" s="56"/>
      <c r="AE49" s="56"/>
      <c r="AF49" s="56"/>
      <c r="AG49" s="57"/>
      <c r="AH49" s="58">
        <v>1</v>
      </c>
      <c r="AI49" s="56">
        <v>194</v>
      </c>
      <c r="AJ49" s="56">
        <v>12</v>
      </c>
      <c r="AK49" s="56">
        <v>2</v>
      </c>
      <c r="AL49" s="56">
        <v>39</v>
      </c>
      <c r="AM49" s="56">
        <v>118</v>
      </c>
    </row>
    <row r="50" spans="1:28" s="11" customFormat="1" ht="12.75" customHeight="1">
      <c r="A50" s="2"/>
      <c r="B50" s="21"/>
      <c r="C50" s="21"/>
      <c r="D50" s="21"/>
      <c r="E50" s="192" t="s">
        <v>53</v>
      </c>
      <c r="F50" s="189"/>
      <c r="G50" s="194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13</v>
      </c>
      <c r="Q50" s="28">
        <v>0</v>
      </c>
      <c r="R50" s="28">
        <v>2</v>
      </c>
      <c r="S50" s="28">
        <v>14</v>
      </c>
      <c r="T50" s="28">
        <v>36</v>
      </c>
      <c r="U50" s="26"/>
      <c r="V50" s="21"/>
      <c r="W50" s="21"/>
      <c r="X50" s="192" t="s">
        <v>53</v>
      </c>
      <c r="Y50" s="189"/>
      <c r="Z50" s="189"/>
      <c r="AA50" s="2"/>
      <c r="AB50" s="31"/>
    </row>
    <row r="51" spans="1:28" ht="12.75" customHeight="1">
      <c r="A51" s="2"/>
      <c r="B51" s="21"/>
      <c r="C51" s="21"/>
      <c r="D51" s="21"/>
      <c r="E51" s="192" t="s">
        <v>54</v>
      </c>
      <c r="F51" s="189"/>
      <c r="G51" s="194"/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68</v>
      </c>
      <c r="Q51" s="28">
        <v>12</v>
      </c>
      <c r="R51" s="28">
        <v>0</v>
      </c>
      <c r="S51" s="28">
        <v>27</v>
      </c>
      <c r="T51" s="28">
        <v>49</v>
      </c>
      <c r="U51" s="26"/>
      <c r="V51" s="21"/>
      <c r="W51" s="21"/>
      <c r="X51" s="192" t="s">
        <v>54</v>
      </c>
      <c r="Y51" s="189"/>
      <c r="Z51" s="189"/>
      <c r="AA51" s="11"/>
      <c r="AB51" s="10"/>
    </row>
    <row r="52" spans="1:28" ht="12.75" customHeight="1">
      <c r="A52" s="2"/>
      <c r="B52" s="21"/>
      <c r="C52" s="21"/>
      <c r="D52" s="21"/>
      <c r="E52" s="192" t="s">
        <v>28</v>
      </c>
      <c r="F52" s="189"/>
      <c r="G52" s="194"/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0</v>
      </c>
      <c r="N52" s="24"/>
      <c r="O52" s="28">
        <v>0</v>
      </c>
      <c r="P52" s="28">
        <v>17</v>
      </c>
      <c r="Q52" s="28">
        <v>0</v>
      </c>
      <c r="R52" s="28">
        <v>0</v>
      </c>
      <c r="S52" s="28">
        <v>7</v>
      </c>
      <c r="T52" s="28">
        <v>25</v>
      </c>
      <c r="U52" s="26"/>
      <c r="V52" s="21"/>
      <c r="W52" s="21"/>
      <c r="X52" s="192" t="s">
        <v>28</v>
      </c>
      <c r="Y52" s="189"/>
      <c r="Z52" s="189"/>
      <c r="AB52" s="10"/>
    </row>
    <row r="53" spans="1:28" ht="12.75" customHeight="1">
      <c r="A53" s="2"/>
      <c r="B53" s="21"/>
      <c r="C53" s="21"/>
      <c r="D53" s="189" t="s">
        <v>55</v>
      </c>
      <c r="E53" s="189"/>
      <c r="F53" s="189"/>
      <c r="G53" s="194"/>
      <c r="H53" s="28">
        <v>0</v>
      </c>
      <c r="I53" s="28">
        <v>1</v>
      </c>
      <c r="J53" s="28">
        <v>1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238</v>
      </c>
      <c r="Q53" s="28">
        <v>478</v>
      </c>
      <c r="R53" s="28">
        <v>219</v>
      </c>
      <c r="S53" s="28">
        <v>311</v>
      </c>
      <c r="T53" s="28">
        <v>9446</v>
      </c>
      <c r="U53" s="26"/>
      <c r="V53" s="21"/>
      <c r="W53" s="189" t="s">
        <v>55</v>
      </c>
      <c r="X53" s="189"/>
      <c r="Y53" s="189"/>
      <c r="Z53" s="189"/>
      <c r="AB53" s="10"/>
    </row>
    <row r="54" spans="1:39" ht="12.75" customHeight="1">
      <c r="A54" s="2"/>
      <c r="B54" s="10"/>
      <c r="C54" s="10"/>
      <c r="D54" s="10"/>
      <c r="E54" s="193" t="s">
        <v>56</v>
      </c>
      <c r="F54" s="193"/>
      <c r="G54" s="22" t="s">
        <v>29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4"/>
      <c r="O54" s="179">
        <v>0</v>
      </c>
      <c r="P54" s="170">
        <v>13</v>
      </c>
      <c r="Q54" s="170">
        <v>1</v>
      </c>
      <c r="R54" s="170">
        <v>139</v>
      </c>
      <c r="S54" s="170">
        <v>190</v>
      </c>
      <c r="T54" s="170">
        <v>6344</v>
      </c>
      <c r="U54" s="63"/>
      <c r="V54" s="10"/>
      <c r="W54" s="10"/>
      <c r="X54" s="193" t="s">
        <v>11</v>
      </c>
      <c r="Y54" s="193"/>
      <c r="Z54" s="21" t="s">
        <v>29</v>
      </c>
      <c r="AA54" s="63"/>
      <c r="AB54" s="59"/>
      <c r="AC54" s="64"/>
      <c r="AD54" s="62"/>
      <c r="AE54" s="62"/>
      <c r="AF54" s="62"/>
      <c r="AG54" s="63"/>
      <c r="AH54" s="64"/>
      <c r="AI54" s="62">
        <v>14</v>
      </c>
      <c r="AJ54" s="62"/>
      <c r="AK54" s="62">
        <v>122</v>
      </c>
      <c r="AL54" s="62">
        <v>141</v>
      </c>
      <c r="AM54" s="61">
        <v>685</v>
      </c>
    </row>
    <row r="55" spans="1:39" ht="12.75" customHeight="1">
      <c r="A55" s="2"/>
      <c r="B55" s="10"/>
      <c r="C55" s="10"/>
      <c r="D55" s="10"/>
      <c r="E55" s="200" t="s">
        <v>31</v>
      </c>
      <c r="F55" s="200"/>
      <c r="G55" s="22" t="s">
        <v>30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0</v>
      </c>
      <c r="N55" s="24"/>
      <c r="O55" s="179">
        <v>0</v>
      </c>
      <c r="P55" s="170">
        <v>1</v>
      </c>
      <c r="Q55" s="170">
        <v>3</v>
      </c>
      <c r="R55" s="170">
        <v>23</v>
      </c>
      <c r="S55" s="170">
        <v>37</v>
      </c>
      <c r="T55" s="170">
        <v>2848</v>
      </c>
      <c r="U55" s="63"/>
      <c r="V55" s="10"/>
      <c r="W55" s="10"/>
      <c r="X55" s="200" t="s">
        <v>11</v>
      </c>
      <c r="Y55" s="200"/>
      <c r="Z55" s="21" t="s">
        <v>30</v>
      </c>
      <c r="AA55" s="63"/>
      <c r="AB55" s="59"/>
      <c r="AC55" s="64"/>
      <c r="AD55" s="62"/>
      <c r="AE55" s="62"/>
      <c r="AF55" s="62"/>
      <c r="AG55" s="63"/>
      <c r="AH55" s="64"/>
      <c r="AI55" s="62">
        <v>1</v>
      </c>
      <c r="AJ55" s="62">
        <v>2</v>
      </c>
      <c r="AK55" s="62">
        <v>11</v>
      </c>
      <c r="AL55" s="62">
        <v>24</v>
      </c>
      <c r="AM55" s="61">
        <v>2937</v>
      </c>
    </row>
    <row r="56" spans="1:26" ht="12.75" customHeight="1">
      <c r="A56" s="2"/>
      <c r="B56" s="31"/>
      <c r="C56" s="190" t="s">
        <v>32</v>
      </c>
      <c r="D56" s="190"/>
      <c r="E56" s="190"/>
      <c r="F56" s="190"/>
      <c r="G56" s="201"/>
      <c r="H56" s="148">
        <v>0</v>
      </c>
      <c r="I56" s="148">
        <v>25</v>
      </c>
      <c r="J56" s="148">
        <v>1</v>
      </c>
      <c r="K56" s="148">
        <v>1</v>
      </c>
      <c r="L56" s="148">
        <v>1</v>
      </c>
      <c r="M56" s="149">
        <v>0</v>
      </c>
      <c r="N56" s="15"/>
      <c r="O56" s="171">
        <v>25</v>
      </c>
      <c r="P56" s="172">
        <v>356</v>
      </c>
      <c r="Q56" s="172">
        <v>278</v>
      </c>
      <c r="R56" s="172">
        <v>55713</v>
      </c>
      <c r="S56" s="172">
        <v>28606</v>
      </c>
      <c r="T56" s="172">
        <v>80124</v>
      </c>
      <c r="U56" s="33"/>
      <c r="V56" s="190" t="s">
        <v>32</v>
      </c>
      <c r="W56" s="190"/>
      <c r="X56" s="190"/>
      <c r="Y56" s="190"/>
      <c r="Z56" s="190"/>
    </row>
    <row r="57" spans="2:26" ht="12.75" customHeight="1">
      <c r="B57" s="10"/>
      <c r="C57" s="10"/>
      <c r="D57" s="193" t="s">
        <v>33</v>
      </c>
      <c r="E57" s="193"/>
      <c r="F57" s="189" t="s">
        <v>34</v>
      </c>
      <c r="G57" s="194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173">
        <v>0</v>
      </c>
      <c r="P57" s="174">
        <v>0</v>
      </c>
      <c r="Q57" s="174">
        <v>0</v>
      </c>
      <c r="R57" s="174">
        <v>498</v>
      </c>
      <c r="S57" s="174">
        <v>148</v>
      </c>
      <c r="T57" s="174">
        <v>25847</v>
      </c>
      <c r="U57" s="30"/>
      <c r="V57" s="10"/>
      <c r="W57" s="193" t="s">
        <v>33</v>
      </c>
      <c r="X57" s="193"/>
      <c r="Y57" s="189" t="s">
        <v>34</v>
      </c>
      <c r="Z57" s="189"/>
    </row>
    <row r="58" spans="2:26" ht="12.75" customHeight="1">
      <c r="B58" s="10"/>
      <c r="C58" s="10"/>
      <c r="D58" s="193" t="s">
        <v>33</v>
      </c>
      <c r="E58" s="193"/>
      <c r="F58" s="189" t="s">
        <v>35</v>
      </c>
      <c r="G58" s="194"/>
      <c r="H58" s="28">
        <v>0</v>
      </c>
      <c r="I58" s="28">
        <v>0</v>
      </c>
      <c r="J58" s="28">
        <v>0</v>
      </c>
      <c r="K58" s="28">
        <v>0</v>
      </c>
      <c r="L58" s="28">
        <v>1</v>
      </c>
      <c r="M58" s="27">
        <v>0</v>
      </c>
      <c r="N58" s="24"/>
      <c r="O58" s="173">
        <v>0</v>
      </c>
      <c r="P58" s="174">
        <v>8</v>
      </c>
      <c r="Q58" s="174">
        <v>1</v>
      </c>
      <c r="R58" s="174">
        <v>11</v>
      </c>
      <c r="S58" s="174">
        <v>339</v>
      </c>
      <c r="T58" s="174">
        <v>2260</v>
      </c>
      <c r="U58" s="30"/>
      <c r="V58" s="10"/>
      <c r="W58" s="193" t="s">
        <v>33</v>
      </c>
      <c r="X58" s="193"/>
      <c r="Y58" s="189" t="s">
        <v>35</v>
      </c>
      <c r="Z58" s="189"/>
    </row>
    <row r="59" spans="2:26" ht="12.75" customHeight="1">
      <c r="B59" s="10"/>
      <c r="C59" s="10"/>
      <c r="D59" s="193" t="s">
        <v>33</v>
      </c>
      <c r="E59" s="193"/>
      <c r="F59" s="189" t="s">
        <v>36</v>
      </c>
      <c r="G59" s="194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173">
        <v>0</v>
      </c>
      <c r="P59" s="174">
        <v>33</v>
      </c>
      <c r="Q59" s="174">
        <v>0</v>
      </c>
      <c r="R59" s="174">
        <v>4254</v>
      </c>
      <c r="S59" s="174">
        <v>1959</v>
      </c>
      <c r="T59" s="174">
        <v>10817</v>
      </c>
      <c r="U59" s="30"/>
      <c r="V59" s="10"/>
      <c r="W59" s="193" t="s">
        <v>33</v>
      </c>
      <c r="X59" s="193"/>
      <c r="Y59" s="189" t="s">
        <v>36</v>
      </c>
      <c r="Z59" s="189"/>
    </row>
    <row r="60" spans="2:26" ht="12.75" customHeight="1">
      <c r="B60" s="10"/>
      <c r="C60" s="10"/>
      <c r="D60" s="193" t="s">
        <v>33</v>
      </c>
      <c r="E60" s="193"/>
      <c r="F60" s="189" t="s">
        <v>57</v>
      </c>
      <c r="G60" s="194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173">
        <v>0</v>
      </c>
      <c r="P60" s="174">
        <v>0</v>
      </c>
      <c r="Q60" s="174">
        <v>0</v>
      </c>
      <c r="R60" s="174">
        <v>17</v>
      </c>
      <c r="S60" s="174">
        <v>101</v>
      </c>
      <c r="T60" s="174">
        <v>196</v>
      </c>
      <c r="U60" s="30"/>
      <c r="V60" s="10"/>
      <c r="W60" s="193" t="s">
        <v>33</v>
      </c>
      <c r="X60" s="193"/>
      <c r="Y60" s="189" t="s">
        <v>57</v>
      </c>
      <c r="Z60" s="189"/>
    </row>
    <row r="61" spans="2:26" ht="12.75" customHeight="1">
      <c r="B61" s="10"/>
      <c r="C61" s="10"/>
      <c r="D61" s="193" t="s">
        <v>33</v>
      </c>
      <c r="E61" s="193"/>
      <c r="F61" s="198" t="s">
        <v>96</v>
      </c>
      <c r="G61" s="199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173">
        <v>0</v>
      </c>
      <c r="P61" s="174">
        <v>5</v>
      </c>
      <c r="Q61" s="174">
        <v>0</v>
      </c>
      <c r="R61" s="174">
        <v>7</v>
      </c>
      <c r="S61" s="174">
        <v>30</v>
      </c>
      <c r="T61" s="174">
        <v>139</v>
      </c>
      <c r="U61" s="30"/>
      <c r="V61" s="10"/>
      <c r="W61" s="193" t="s">
        <v>33</v>
      </c>
      <c r="X61" s="193"/>
      <c r="Y61" s="198" t="s">
        <v>96</v>
      </c>
      <c r="Z61" s="198"/>
    </row>
    <row r="62" spans="2:26" ht="12.75" customHeight="1">
      <c r="B62" s="10"/>
      <c r="C62" s="10"/>
      <c r="D62" s="193" t="s">
        <v>33</v>
      </c>
      <c r="E62" s="193"/>
      <c r="F62" s="189" t="s">
        <v>37</v>
      </c>
      <c r="G62" s="194"/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7">
        <v>0</v>
      </c>
      <c r="N62" s="24"/>
      <c r="O62" s="173">
        <v>1</v>
      </c>
      <c r="P62" s="174">
        <v>0</v>
      </c>
      <c r="Q62" s="174">
        <v>1</v>
      </c>
      <c r="R62" s="174">
        <v>25</v>
      </c>
      <c r="S62" s="174">
        <v>37</v>
      </c>
      <c r="T62" s="174">
        <v>1525</v>
      </c>
      <c r="U62" s="30"/>
      <c r="V62" s="10"/>
      <c r="W62" s="193" t="s">
        <v>33</v>
      </c>
      <c r="X62" s="193"/>
      <c r="Y62" s="189" t="s">
        <v>37</v>
      </c>
      <c r="Z62" s="189"/>
    </row>
    <row r="63" spans="2:26" ht="12.75" customHeight="1" thickBot="1">
      <c r="B63" s="34"/>
      <c r="C63" s="34"/>
      <c r="D63" s="195" t="s">
        <v>33</v>
      </c>
      <c r="E63" s="195"/>
      <c r="F63" s="196" t="s">
        <v>38</v>
      </c>
      <c r="G63" s="197"/>
      <c r="H63" s="39">
        <v>0</v>
      </c>
      <c r="I63" s="39">
        <v>1</v>
      </c>
      <c r="J63" s="39">
        <v>0</v>
      </c>
      <c r="K63" s="39">
        <v>0</v>
      </c>
      <c r="L63" s="39">
        <v>0</v>
      </c>
      <c r="M63" s="36">
        <v>0</v>
      </c>
      <c r="N63" s="24"/>
      <c r="O63" s="175">
        <v>0</v>
      </c>
      <c r="P63" s="176">
        <v>2</v>
      </c>
      <c r="Q63" s="176">
        <v>0</v>
      </c>
      <c r="R63" s="176">
        <v>50100</v>
      </c>
      <c r="S63" s="176">
        <v>24553</v>
      </c>
      <c r="T63" s="176">
        <v>36597</v>
      </c>
      <c r="U63" s="40"/>
      <c r="V63" s="34"/>
      <c r="W63" s="195" t="s">
        <v>33</v>
      </c>
      <c r="X63" s="195"/>
      <c r="Y63" s="196" t="s">
        <v>38</v>
      </c>
      <c r="Z63" s="196"/>
    </row>
    <row r="64" spans="2:26" ht="12.75" customHeight="1">
      <c r="B64" s="10"/>
      <c r="C64" s="10"/>
      <c r="D64" s="29"/>
      <c r="E64" s="29"/>
      <c r="F64" s="21"/>
      <c r="G64" s="21"/>
      <c r="H64" s="41"/>
      <c r="I64" s="41"/>
      <c r="J64" s="41"/>
      <c r="K64" s="41"/>
      <c r="L64" s="41"/>
      <c r="M64" s="41"/>
      <c r="N64" s="24"/>
      <c r="O64" s="41"/>
      <c r="P64" s="41"/>
      <c r="Q64" s="41"/>
      <c r="R64" s="41"/>
      <c r="S64" s="41"/>
      <c r="T64" s="41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1"/>
      <c r="I65" s="41"/>
      <c r="J65" s="41"/>
      <c r="K65" s="41"/>
      <c r="L65" s="41"/>
      <c r="M65" s="41"/>
      <c r="N65" s="24"/>
      <c r="O65" s="41"/>
      <c r="P65" s="41"/>
      <c r="Q65" s="41"/>
      <c r="R65" s="41"/>
      <c r="S65" s="41"/>
      <c r="T65" s="41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1"/>
      <c r="I66" s="41"/>
      <c r="J66" s="41"/>
      <c r="K66" s="41"/>
      <c r="L66" s="41"/>
      <c r="M66" s="41"/>
      <c r="N66" s="24"/>
      <c r="O66" s="41"/>
      <c r="P66" s="41"/>
      <c r="Q66" s="41"/>
      <c r="R66" s="41"/>
      <c r="S66" s="41"/>
      <c r="T66" s="41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  <c r="N67" s="24"/>
      <c r="O67" s="41"/>
      <c r="P67" s="41"/>
      <c r="Q67" s="41"/>
      <c r="R67" s="41"/>
      <c r="S67" s="41"/>
      <c r="T67" s="41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3">
        <f aca="true" t="shared" si="0" ref="H70:M70">SUM(H9,H22,H29,H33,H48,H56)-H8</f>
        <v>0</v>
      </c>
      <c r="I70" s="43">
        <f t="shared" si="0"/>
        <v>0</v>
      </c>
      <c r="J70" s="43">
        <f t="shared" si="0"/>
        <v>0</v>
      </c>
      <c r="K70" s="43">
        <f t="shared" si="0"/>
        <v>0</v>
      </c>
      <c r="L70" s="43">
        <f t="shared" si="0"/>
        <v>0</v>
      </c>
      <c r="M70" s="43">
        <f t="shared" si="0"/>
        <v>0</v>
      </c>
      <c r="O70" s="43">
        <f aca="true" t="shared" si="1" ref="O70:T70">SUM(O9,O22,O29,O33,O48,O56)-O8</f>
        <v>0</v>
      </c>
      <c r="P70" s="43">
        <f t="shared" si="1"/>
        <v>0</v>
      </c>
      <c r="Q70" s="43">
        <f t="shared" si="1"/>
        <v>0</v>
      </c>
      <c r="R70" s="43">
        <f t="shared" si="1"/>
        <v>0</v>
      </c>
      <c r="S70" s="43">
        <f t="shared" si="1"/>
        <v>0</v>
      </c>
      <c r="T70" s="43">
        <f t="shared" si="1"/>
        <v>0</v>
      </c>
      <c r="U70" s="43"/>
    </row>
    <row r="71" spans="7:21" ht="12">
      <c r="G71" s="1" t="s">
        <v>86</v>
      </c>
      <c r="H71" s="43">
        <f aca="true" t="shared" si="2" ref="H71:M71">SUM(H10,H15,H20,H21)-H9</f>
        <v>0</v>
      </c>
      <c r="I71" s="43">
        <f t="shared" si="2"/>
        <v>0</v>
      </c>
      <c r="J71" s="43">
        <f t="shared" si="2"/>
        <v>0</v>
      </c>
      <c r="K71" s="43">
        <f t="shared" si="2"/>
        <v>0</v>
      </c>
      <c r="L71" s="43">
        <f t="shared" si="2"/>
        <v>0</v>
      </c>
      <c r="M71" s="43">
        <f t="shared" si="2"/>
        <v>0</v>
      </c>
      <c r="O71" s="43">
        <f aca="true" t="shared" si="3" ref="O71:T71">SUM(O10,O15,O20,O21)-O9</f>
        <v>0</v>
      </c>
      <c r="P71" s="43">
        <f t="shared" si="3"/>
        <v>0</v>
      </c>
      <c r="Q71" s="43">
        <f t="shared" si="3"/>
        <v>0</v>
      </c>
      <c r="R71" s="43">
        <f t="shared" si="3"/>
        <v>0</v>
      </c>
      <c r="S71" s="43">
        <f t="shared" si="3"/>
        <v>0</v>
      </c>
      <c r="T71" s="43">
        <f t="shared" si="3"/>
        <v>0</v>
      </c>
      <c r="U71" s="43"/>
    </row>
    <row r="72" spans="7:21" ht="12">
      <c r="G72" s="1" t="s">
        <v>0</v>
      </c>
      <c r="H72" s="43">
        <f aca="true" t="shared" si="4" ref="H72:M72">SUM(H11:H14)-H10</f>
        <v>0</v>
      </c>
      <c r="I72" s="43">
        <f t="shared" si="4"/>
        <v>0</v>
      </c>
      <c r="J72" s="43">
        <f t="shared" si="4"/>
        <v>0</v>
      </c>
      <c r="K72" s="43">
        <f t="shared" si="4"/>
        <v>0</v>
      </c>
      <c r="L72" s="43">
        <f t="shared" si="4"/>
        <v>0</v>
      </c>
      <c r="M72" s="43">
        <f t="shared" si="4"/>
        <v>0</v>
      </c>
      <c r="O72" s="43">
        <f aca="true" t="shared" si="5" ref="O72:T72">SUM(O11:O14)-O10</f>
        <v>0</v>
      </c>
      <c r="P72" s="43">
        <f t="shared" si="5"/>
        <v>0</v>
      </c>
      <c r="Q72" s="43">
        <f t="shared" si="5"/>
        <v>0</v>
      </c>
      <c r="R72" s="43">
        <f t="shared" si="5"/>
        <v>0</v>
      </c>
      <c r="S72" s="43">
        <f t="shared" si="5"/>
        <v>0</v>
      </c>
      <c r="T72" s="43">
        <f t="shared" si="5"/>
        <v>0</v>
      </c>
      <c r="U72" s="43"/>
    </row>
    <row r="73" spans="7:21" ht="12">
      <c r="G73" s="1" t="s">
        <v>87</v>
      </c>
      <c r="H73" s="43">
        <f aca="true" t="shared" si="6" ref="H73:M73">SUM(H16:H19)-H15</f>
        <v>0</v>
      </c>
      <c r="I73" s="43">
        <f t="shared" si="6"/>
        <v>0</v>
      </c>
      <c r="J73" s="43">
        <f t="shared" si="6"/>
        <v>0</v>
      </c>
      <c r="K73" s="43">
        <f t="shared" si="6"/>
        <v>0</v>
      </c>
      <c r="L73" s="43">
        <f t="shared" si="6"/>
        <v>0</v>
      </c>
      <c r="M73" s="43">
        <f t="shared" si="6"/>
        <v>0</v>
      </c>
      <c r="N73" s="44"/>
      <c r="O73" s="43">
        <f aca="true" t="shared" si="7" ref="O73:T73">SUM(O16:O19)-O15</f>
        <v>0</v>
      </c>
      <c r="P73" s="43">
        <f t="shared" si="7"/>
        <v>0</v>
      </c>
      <c r="Q73" s="43">
        <f t="shared" si="7"/>
        <v>0</v>
      </c>
      <c r="R73" s="43">
        <f t="shared" si="7"/>
        <v>0</v>
      </c>
      <c r="S73" s="43">
        <f t="shared" si="7"/>
        <v>0</v>
      </c>
      <c r="T73" s="43">
        <f t="shared" si="7"/>
        <v>0</v>
      </c>
      <c r="U73" s="43"/>
    </row>
    <row r="74" spans="7:21" ht="12">
      <c r="G74" s="1" t="s">
        <v>88</v>
      </c>
      <c r="H74" s="43">
        <f aca="true" t="shared" si="8" ref="H74:M74">SUM(H23:H25,H27:H28)-H22</f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  <c r="L74" s="43">
        <f t="shared" si="8"/>
        <v>0</v>
      </c>
      <c r="M74" s="43">
        <f t="shared" si="8"/>
        <v>0</v>
      </c>
      <c r="N74" s="44"/>
      <c r="O74" s="43">
        <f aca="true" t="shared" si="9" ref="O74:T74">SUM(O23:O25,O27:O28)-O22</f>
        <v>0</v>
      </c>
      <c r="P74" s="43">
        <f t="shared" si="9"/>
        <v>0</v>
      </c>
      <c r="Q74" s="43">
        <f t="shared" si="9"/>
        <v>0</v>
      </c>
      <c r="R74" s="43">
        <f t="shared" si="9"/>
        <v>0</v>
      </c>
      <c r="S74" s="43">
        <f t="shared" si="9"/>
        <v>0</v>
      </c>
      <c r="T74" s="43">
        <f t="shared" si="9"/>
        <v>0</v>
      </c>
      <c r="U74" s="43"/>
    </row>
    <row r="75" spans="7:21" ht="12">
      <c r="G75" s="1" t="s">
        <v>89</v>
      </c>
      <c r="H75" s="43">
        <f aca="true" t="shared" si="10" ref="H75:M75">SUM(H30:H32)-H29</f>
        <v>0</v>
      </c>
      <c r="I75" s="43">
        <f t="shared" si="10"/>
        <v>0</v>
      </c>
      <c r="J75" s="43">
        <f t="shared" si="10"/>
        <v>0</v>
      </c>
      <c r="K75" s="43">
        <f t="shared" si="10"/>
        <v>0</v>
      </c>
      <c r="L75" s="43">
        <f t="shared" si="10"/>
        <v>0</v>
      </c>
      <c r="M75" s="43">
        <f t="shared" si="10"/>
        <v>0</v>
      </c>
      <c r="N75" s="44"/>
      <c r="O75" s="43">
        <f aca="true" t="shared" si="11" ref="O75:T75">SUM(O30:O32)-O29</f>
        <v>0</v>
      </c>
      <c r="P75" s="43">
        <f t="shared" si="11"/>
        <v>0</v>
      </c>
      <c r="Q75" s="43">
        <f t="shared" si="11"/>
        <v>0</v>
      </c>
      <c r="R75" s="43">
        <f t="shared" si="11"/>
        <v>0</v>
      </c>
      <c r="S75" s="43">
        <f t="shared" si="11"/>
        <v>0</v>
      </c>
      <c r="T75" s="43">
        <f t="shared" si="11"/>
        <v>0</v>
      </c>
      <c r="U75" s="43"/>
    </row>
    <row r="76" spans="7:21" ht="12">
      <c r="G76" s="1" t="s">
        <v>90</v>
      </c>
      <c r="H76" s="43">
        <f aca="true" t="shared" si="12" ref="H76:M76">SUM(H34:H35,H38,H44,H46:H47)-H33</f>
        <v>0</v>
      </c>
      <c r="I76" s="43">
        <f t="shared" si="12"/>
        <v>0</v>
      </c>
      <c r="J76" s="43">
        <f t="shared" si="12"/>
        <v>0</v>
      </c>
      <c r="K76" s="43">
        <f t="shared" si="12"/>
        <v>0</v>
      </c>
      <c r="L76" s="43">
        <f t="shared" si="12"/>
        <v>0</v>
      </c>
      <c r="M76" s="43">
        <f t="shared" si="12"/>
        <v>0</v>
      </c>
      <c r="N76" s="44"/>
      <c r="O76" s="43">
        <f aca="true" t="shared" si="13" ref="O76:T76">SUM(O34:O35,O38,O44,O46:O47)-O33</f>
        <v>0</v>
      </c>
      <c r="P76" s="43">
        <f t="shared" si="13"/>
        <v>0</v>
      </c>
      <c r="Q76" s="43">
        <f t="shared" si="13"/>
        <v>0</v>
      </c>
      <c r="R76" s="43">
        <f t="shared" si="13"/>
        <v>0</v>
      </c>
      <c r="S76" s="43">
        <f t="shared" si="13"/>
        <v>0</v>
      </c>
      <c r="T76" s="43">
        <f t="shared" si="13"/>
        <v>0</v>
      </c>
      <c r="U76" s="43"/>
    </row>
    <row r="77" spans="7:21" ht="12">
      <c r="G77" s="1" t="s">
        <v>91</v>
      </c>
      <c r="H77" s="43">
        <f aca="true" t="shared" si="14" ref="H77:M77">SUM(H36:H37)-H35</f>
        <v>0</v>
      </c>
      <c r="I77" s="43">
        <f t="shared" si="14"/>
        <v>0</v>
      </c>
      <c r="J77" s="43">
        <f t="shared" si="14"/>
        <v>0</v>
      </c>
      <c r="K77" s="43">
        <f t="shared" si="14"/>
        <v>0</v>
      </c>
      <c r="L77" s="43">
        <f t="shared" si="14"/>
        <v>0</v>
      </c>
      <c r="M77" s="43">
        <f t="shared" si="14"/>
        <v>0</v>
      </c>
      <c r="N77" s="44"/>
      <c r="O77" s="43">
        <f aca="true" t="shared" si="15" ref="O77:T77">SUM(O36:O37)-O35</f>
        <v>0</v>
      </c>
      <c r="P77" s="43">
        <f t="shared" si="15"/>
        <v>0</v>
      </c>
      <c r="Q77" s="43">
        <f t="shared" si="15"/>
        <v>0</v>
      </c>
      <c r="R77" s="43">
        <f t="shared" si="15"/>
        <v>0</v>
      </c>
      <c r="S77" s="43">
        <f t="shared" si="15"/>
        <v>0</v>
      </c>
      <c r="T77" s="43">
        <f t="shared" si="15"/>
        <v>0</v>
      </c>
      <c r="U77" s="43"/>
    </row>
    <row r="78" spans="7:21" ht="12">
      <c r="G78" s="1" t="s">
        <v>92</v>
      </c>
      <c r="H78" s="43">
        <f aca="true" t="shared" si="16" ref="H78:M78">SUM(H39:H43)-H38</f>
        <v>0</v>
      </c>
      <c r="I78" s="43">
        <f t="shared" si="16"/>
        <v>0</v>
      </c>
      <c r="J78" s="43">
        <f t="shared" si="16"/>
        <v>0</v>
      </c>
      <c r="K78" s="43">
        <f t="shared" si="16"/>
        <v>0</v>
      </c>
      <c r="L78" s="43">
        <f t="shared" si="16"/>
        <v>0</v>
      </c>
      <c r="M78" s="43">
        <f t="shared" si="16"/>
        <v>0</v>
      </c>
      <c r="N78" s="44"/>
      <c r="O78" s="43">
        <f aca="true" t="shared" si="17" ref="O78:T78">SUM(O39:O43)-O38</f>
        <v>0</v>
      </c>
      <c r="P78" s="43">
        <f t="shared" si="17"/>
        <v>0</v>
      </c>
      <c r="Q78" s="43">
        <f t="shared" si="17"/>
        <v>0</v>
      </c>
      <c r="R78" s="43">
        <f t="shared" si="17"/>
        <v>0</v>
      </c>
      <c r="S78" s="43">
        <f t="shared" si="17"/>
        <v>0</v>
      </c>
      <c r="T78" s="43">
        <f t="shared" si="17"/>
        <v>0</v>
      </c>
      <c r="U78" s="43"/>
    </row>
    <row r="79" spans="7:21" ht="12">
      <c r="G79" s="1" t="s">
        <v>93</v>
      </c>
      <c r="H79" s="43">
        <f aca="true" t="shared" si="18" ref="H79:M79">SUM(H50:H52)-H49</f>
        <v>0</v>
      </c>
      <c r="I79" s="43">
        <f t="shared" si="18"/>
        <v>0</v>
      </c>
      <c r="J79" s="43">
        <f t="shared" si="18"/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4"/>
      <c r="O79" s="43">
        <f aca="true" t="shared" si="19" ref="O79:T79">SUM(O50:O52)-O49</f>
        <v>0</v>
      </c>
      <c r="P79" s="43">
        <f t="shared" si="19"/>
        <v>0</v>
      </c>
      <c r="Q79" s="43">
        <f t="shared" si="19"/>
        <v>0</v>
      </c>
      <c r="R79" s="43">
        <f t="shared" si="19"/>
        <v>0</v>
      </c>
      <c r="S79" s="43">
        <f t="shared" si="19"/>
        <v>0</v>
      </c>
      <c r="T79" s="43">
        <f t="shared" si="19"/>
        <v>0</v>
      </c>
      <c r="U79" s="43"/>
    </row>
    <row r="80" spans="8:20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</sheetData>
  <sheetProtection/>
  <mergeCells count="144"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X13:Z13"/>
    <mergeCell ref="X14:Z14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L5:L7"/>
    <mergeCell ref="B8:G8"/>
    <mergeCell ref="B4:G7"/>
    <mergeCell ref="H5:H7"/>
    <mergeCell ref="I5:I7"/>
    <mergeCell ref="K5:K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2022-07-28T05:36:10Z</dcterms:created>
  <dcterms:modified xsi:type="dcterms:W3CDTF">2022-07-28T05:36:10Z</dcterms:modified>
  <cp:category/>
  <cp:version/>
  <cp:contentType/>
  <cp:contentStatus/>
</cp:coreProperties>
</file>