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2" sheetId="1" r:id="rId1"/>
  </sheets>
  <definedNames>
    <definedName name="_xlnm.Print_Area" localSheetId="0">'02'!$B$2:$S$61</definedName>
  </definedNames>
  <calcPr fullCalcOnLoad="1"/>
</workbook>
</file>

<file path=xl/sharedStrings.xml><?xml version="1.0" encoding="utf-8"?>
<sst xmlns="http://schemas.openxmlformats.org/spreadsheetml/2006/main" count="163" uniqueCount="85">
  <si>
    <t>総数</t>
  </si>
  <si>
    <t>既遂</t>
  </si>
  <si>
    <t>未遂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</si>
  <si>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</si>
  <si>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</si>
  <si>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</si>
  <si>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</si>
  <si>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</si>
  <si>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</si>
  <si>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</si>
  <si>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</si>
  <si>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</si>
  <si>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</si>
  <si>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</si>
  <si>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</si>
  <si>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</si>
  <si>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</si>
  <si>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</si>
  <si>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</si>
  <si>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</si>
  <si>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</si>
  <si>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</si>
  <si>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</si>
  <si>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</si>
  <si>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</si>
  <si>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</si>
  <si>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</si>
  <si>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</si>
  <si>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</si>
  <si>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</si>
  <si>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</si>
  <si>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</si>
  <si>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</si>
  <si>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</si>
  <si>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</si>
  <si>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</si>
  <si>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</si>
  <si>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</si>
  <si>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</si>
  <si>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</si>
  <si>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</si>
  <si>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</si>
  <si>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</si>
  <si>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うち)</t>
  </si>
  <si>
    <t>背任</t>
  </si>
  <si>
    <t>風俗犯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</si>
  <si>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</si>
  <si>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</si>
  <si>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</si>
  <si>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</si>
  <si>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</si>
  <si>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</si>
  <si>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</si>
  <si>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</si>
  <si>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</si>
  <si>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</si>
  <si>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</si>
  <si>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</si>
  <si>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</si>
  <si>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</si>
  <si>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</si>
  <si>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</si>
  <si>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</si>
  <si>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認知・検挙件数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</si>
  <si>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</si>
  <si>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</si>
  <si>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</si>
  <si>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</si>
  <si>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</si>
  <si>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</si>
  <si>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</si>
  <si>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総括－４</t>
  </si>
  <si>
    <t>凶悪犯</t>
  </si>
  <si>
    <t>強盗</t>
  </si>
  <si>
    <t>粗暴犯</t>
  </si>
  <si>
    <t>窃盗犯</t>
  </si>
  <si>
    <t>知能犯</t>
  </si>
  <si>
    <t>横領</t>
  </si>
  <si>
    <t>偽造</t>
  </si>
  <si>
    <t>風俗犯</t>
  </si>
  <si>
    <t>賭博</t>
  </si>
  <si>
    <t>認知</t>
  </si>
  <si>
    <t>検挙</t>
  </si>
  <si>
    <t>２　罪種別 既遂・未遂別</t>
  </si>
  <si>
    <t>総括－５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</si>
</sst>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6" fillId="0" borderId="19" xfId="81" applyNumberFormat="1" applyFont="1" applyFill="1" applyBorder="1" applyAlignment="1" applyProtection="1">
      <alignment/>
      <protection locked="0"/>
    </xf>
    <xf numFmtId="176" fontId="0" fillId="0" borderId="11" xfId="81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/>
      <protection locked="0"/>
    </xf>
    <xf numFmtId="176" fontId="6" fillId="0" borderId="11" xfId="81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6" fillId="0" borderId="22" xfId="81" applyNumberFormat="1" applyFont="1" applyFill="1" applyBorder="1" applyAlignment="1" applyProtection="1">
      <alignment/>
      <protection locked="0"/>
    </xf>
    <xf numFmtId="176" fontId="0" fillId="0" borderId="21" xfId="81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6" fillId="0" borderId="27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9" xfId="0" applyFont="1" applyFill="1" applyBorder="1" applyAlignment="1">
      <alignment horizontal="distributed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82"/>
  <sheetViews>
    <sheetView tabSelected="1" view="pageBreakPreview" zoomScaleSheetLayoutView="100" zoomScalePageLayoutView="0" workbookViewId="0" topLeftCell="A1">
      <selection activeCell="S2" sqref="S2"/>
    </sheetView>
  </sheetViews>
  <sheetFormatPr defaultColWidth="9.125" defaultRowHeight="12.75"/>
  <cols>
    <col min="1" max="6" width="2.625" style="1" customWidth="1"/>
    <col min="7" max="7" width="15.00390625" style="1" customWidth="1"/>
    <col min="8" max="9" width="15.50390625" style="55" customWidth="1"/>
    <col min="10" max="11" width="15.50390625" style="60" customWidth="1"/>
    <col min="12" max="13" width="15.50390625" style="55" customWidth="1"/>
    <col min="14" max="18" width="2.625" style="1" customWidth="1"/>
    <col min="19" max="19" width="15.00390625" style="1" customWidth="1"/>
    <col min="20" max="20" width="9.125" style="55" customWidth="1"/>
    <col min="21" max="21" width="10.625" style="55" bestFit="1" customWidth="1"/>
    <col min="22" max="16384" width="9.125" style="55" customWidth="1"/>
  </cols>
  <sheetData>
    <row r="1" spans="1:19" s="2" customFormat="1" ht="12">
      <c r="A1" s="1"/>
      <c r="B1" s="1" t="s">
        <v>71</v>
      </c>
      <c r="C1" s="1"/>
      <c r="D1" s="1"/>
      <c r="E1" s="1"/>
      <c r="F1" s="1"/>
      <c r="G1" s="1"/>
      <c r="J1" s="3"/>
      <c r="K1" s="3"/>
      <c r="N1" s="1"/>
      <c r="O1" s="1"/>
      <c r="P1" s="1"/>
      <c r="Q1" s="1"/>
      <c r="R1" s="1"/>
      <c r="S1" s="62" t="s">
        <v>84</v>
      </c>
    </row>
    <row r="2" spans="8:13" s="4" customFormat="1" ht="14.25" customHeight="1">
      <c r="H2" s="89" t="s">
        <v>83</v>
      </c>
      <c r="I2" s="89"/>
      <c r="J2" s="89"/>
      <c r="K2" s="89" t="s">
        <v>63</v>
      </c>
      <c r="L2" s="89"/>
      <c r="M2" s="89"/>
    </row>
    <row r="3" spans="1:19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2:23" s="7" customFormat="1" ht="18.75" customHeight="1">
      <c r="B4" s="67" t="s">
        <v>61</v>
      </c>
      <c r="C4" s="67"/>
      <c r="D4" s="67"/>
      <c r="E4" s="67"/>
      <c r="F4" s="67"/>
      <c r="G4" s="68"/>
      <c r="H4" s="90" t="s">
        <v>60</v>
      </c>
      <c r="I4" s="91"/>
      <c r="J4" s="91"/>
      <c r="K4" s="91" t="s">
        <v>59</v>
      </c>
      <c r="L4" s="91"/>
      <c r="M4" s="92"/>
      <c r="N4" s="84" t="s">
        <v>62</v>
      </c>
      <c r="O4" s="85"/>
      <c r="P4" s="85"/>
      <c r="Q4" s="85"/>
      <c r="R4" s="85"/>
      <c r="S4" s="85"/>
      <c r="T4" s="8" t="s">
        <v>81</v>
      </c>
      <c r="U4" s="8" t="s">
        <v>82</v>
      </c>
      <c r="W4" s="8"/>
    </row>
    <row r="5" spans="2:25" s="7" customFormat="1" ht="18.75" customHeight="1">
      <c r="B5" s="69"/>
      <c r="C5" s="69"/>
      <c r="D5" s="69"/>
      <c r="E5" s="69"/>
      <c r="F5" s="69"/>
      <c r="G5" s="70"/>
      <c r="H5" s="9" t="s">
        <v>0</v>
      </c>
      <c r="I5" s="9" t="s">
        <v>1</v>
      </c>
      <c r="J5" s="10" t="s">
        <v>2</v>
      </c>
      <c r="K5" s="11" t="s">
        <v>0</v>
      </c>
      <c r="L5" s="12" t="s">
        <v>1</v>
      </c>
      <c r="M5" s="13" t="s">
        <v>2</v>
      </c>
      <c r="N5" s="86"/>
      <c r="O5" s="87"/>
      <c r="P5" s="87"/>
      <c r="Q5" s="87"/>
      <c r="R5" s="87"/>
      <c r="S5" s="87"/>
      <c r="T5" s="8" t="s">
        <v>0</v>
      </c>
      <c r="U5" s="8" t="s">
        <v>0</v>
      </c>
      <c r="V5" s="8"/>
      <c r="W5" s="8"/>
      <c r="X5" s="8"/>
      <c r="Y5" s="8"/>
    </row>
    <row r="6" spans="1:22" s="21" customFormat="1" ht="15" customHeight="1">
      <c r="A6" s="14"/>
      <c r="B6" s="71" t="s">
        <v>57</v>
      </c>
      <c r="C6" s="71"/>
      <c r="D6" s="71"/>
      <c r="E6" s="71"/>
      <c r="F6" s="71"/>
      <c r="G6" s="72"/>
      <c r="H6" s="15">
        <f aca="true" t="shared" si="0" ref="H6:M6">SUM(H7,H20,H27,H31,H46,H54)</f>
        <v>1212163</v>
      </c>
      <c r="I6" s="15">
        <f t="shared" si="0"/>
        <v>1173009</v>
      </c>
      <c r="J6" s="16">
        <f t="shared" si="0"/>
        <v>39154</v>
      </c>
      <c r="K6" s="17">
        <f t="shared" si="0"/>
        <v>370568</v>
      </c>
      <c r="L6" s="15">
        <f t="shared" si="0"/>
        <v>351981</v>
      </c>
      <c r="M6" s="15">
        <f t="shared" si="0"/>
        <v>18587</v>
      </c>
      <c r="N6" s="88" t="s">
        <v>57</v>
      </c>
      <c r="O6" s="63"/>
      <c r="P6" s="63"/>
      <c r="Q6" s="63"/>
      <c r="R6" s="63"/>
      <c r="S6" s="63"/>
      <c r="T6" s="20">
        <f>SUM(I6:J6)-H6</f>
        <v>0</v>
      </c>
      <c r="U6" s="20">
        <f>SUM(L6:M6)-K6</f>
        <v>0</v>
      </c>
      <c r="V6" s="20"/>
    </row>
    <row r="7" spans="2:22" s="21" customFormat="1" ht="15" customHeight="1">
      <c r="B7" s="19"/>
      <c r="C7" s="63" t="s">
        <v>58</v>
      </c>
      <c r="D7" s="63"/>
      <c r="E7" s="63"/>
      <c r="F7" s="63"/>
      <c r="G7" s="64"/>
      <c r="H7" s="22">
        <f aca="true" t="shared" si="1" ref="H7:M7">SUM(H8,H13,H18,H19)</f>
        <v>6453</v>
      </c>
      <c r="I7" s="22">
        <f t="shared" si="1"/>
        <v>4838</v>
      </c>
      <c r="J7" s="23">
        <f t="shared" si="1"/>
        <v>1615</v>
      </c>
      <c r="K7" s="24">
        <f t="shared" si="1"/>
        <v>5101</v>
      </c>
      <c r="L7" s="22">
        <f t="shared" si="1"/>
        <v>3732</v>
      </c>
      <c r="M7" s="22">
        <f t="shared" si="1"/>
        <v>1369</v>
      </c>
      <c r="N7" s="18"/>
      <c r="O7" s="63" t="s">
        <v>58</v>
      </c>
      <c r="P7" s="63"/>
      <c r="Q7" s="63"/>
      <c r="R7" s="63"/>
      <c r="S7" s="63"/>
      <c r="T7" s="20">
        <f aca="true" t="shared" si="2" ref="T7:T61">SUM(I7:J7)-H7</f>
        <v>0</v>
      </c>
      <c r="U7" s="20">
        <f aca="true" t="shared" si="3" ref="U7:U61">SUM(L7:M7)-K7</f>
        <v>0</v>
      </c>
      <c r="V7" s="20"/>
    </row>
    <row r="8" spans="2:22" s="25" customFormat="1" ht="12">
      <c r="B8" s="26"/>
      <c r="C8" s="26"/>
      <c r="D8" s="65" t="s">
        <v>66</v>
      </c>
      <c r="E8" s="65"/>
      <c r="F8" s="65"/>
      <c r="G8" s="66"/>
      <c r="H8" s="22">
        <f aca="true" t="shared" si="4" ref="H8:M8">SUM(H9:H12)</f>
        <v>1054</v>
      </c>
      <c r="I8" s="28">
        <f t="shared" si="4"/>
        <v>399</v>
      </c>
      <c r="J8" s="29">
        <f t="shared" si="4"/>
        <v>655</v>
      </c>
      <c r="K8" s="24">
        <f t="shared" si="4"/>
        <v>1010</v>
      </c>
      <c r="L8" s="28">
        <f t="shared" si="4"/>
        <v>382</v>
      </c>
      <c r="M8" s="28">
        <f t="shared" si="4"/>
        <v>628</v>
      </c>
      <c r="N8" s="30"/>
      <c r="O8" s="26"/>
      <c r="P8" s="65" t="s">
        <v>66</v>
      </c>
      <c r="Q8" s="65"/>
      <c r="R8" s="65"/>
      <c r="S8" s="65"/>
      <c r="T8" s="20">
        <f t="shared" si="2"/>
        <v>0</v>
      </c>
      <c r="U8" s="20">
        <f t="shared" si="3"/>
        <v>0</v>
      </c>
      <c r="V8" s="31"/>
    </row>
    <row r="9" spans="2:22" s="25" customFormat="1" ht="12">
      <c r="B9" s="26"/>
      <c r="C9" s="26"/>
      <c r="D9" s="26"/>
      <c r="E9" s="65" t="s">
        <v>3</v>
      </c>
      <c r="F9" s="65"/>
      <c r="G9" s="66"/>
      <c r="H9" s="32">
        <f>SUM(I9:J9)</f>
        <v>993</v>
      </c>
      <c r="I9" s="61">
        <v>345</v>
      </c>
      <c r="J9" s="34">
        <v>648</v>
      </c>
      <c r="K9" s="35">
        <f>SUM(L9:M9)</f>
        <v>944</v>
      </c>
      <c r="L9" s="36">
        <v>322</v>
      </c>
      <c r="M9" s="36">
        <v>622</v>
      </c>
      <c r="N9" s="30"/>
      <c r="O9" s="26"/>
      <c r="P9" s="26"/>
      <c r="Q9" s="65" t="s">
        <v>3</v>
      </c>
      <c r="R9" s="65"/>
      <c r="S9" s="65"/>
      <c r="T9" s="20">
        <f t="shared" si="2"/>
        <v>0</v>
      </c>
      <c r="U9" s="20">
        <f t="shared" si="3"/>
        <v>0</v>
      </c>
      <c r="V9" s="20"/>
    </row>
    <row r="10" spans="2:22" s="25" customFormat="1" ht="12">
      <c r="B10" s="26"/>
      <c r="C10" s="26"/>
      <c r="D10" s="26"/>
      <c r="E10" s="65" t="s">
        <v>24</v>
      </c>
      <c r="F10" s="65"/>
      <c r="G10" s="66"/>
      <c r="H10" s="32">
        <f>SUM(I10:J10)</f>
        <v>12</v>
      </c>
      <c r="I10" s="33">
        <v>10</v>
      </c>
      <c r="J10" s="34">
        <v>2</v>
      </c>
      <c r="K10" s="35">
        <f>SUM(L10:M10)</f>
        <v>12</v>
      </c>
      <c r="L10" s="36">
        <v>10</v>
      </c>
      <c r="M10" s="36">
        <v>2</v>
      </c>
      <c r="N10" s="30"/>
      <c r="O10" s="26"/>
      <c r="P10" s="26"/>
      <c r="Q10" s="65" t="s">
        <v>24</v>
      </c>
      <c r="R10" s="65"/>
      <c r="S10" s="65"/>
      <c r="T10" s="20">
        <f t="shared" si="2"/>
        <v>0</v>
      </c>
      <c r="U10" s="20">
        <f t="shared" si="3"/>
        <v>0</v>
      </c>
      <c r="V10" s="20"/>
    </row>
    <row r="11" spans="2:22" s="25" customFormat="1" ht="12">
      <c r="B11" s="26"/>
      <c r="C11" s="26"/>
      <c r="D11" s="26"/>
      <c r="E11" s="65" t="s">
        <v>4</v>
      </c>
      <c r="F11" s="65"/>
      <c r="G11" s="66"/>
      <c r="H11" s="32">
        <f>SUM(I11:J11)</f>
        <v>31</v>
      </c>
      <c r="I11" s="33">
        <v>31</v>
      </c>
      <c r="J11" s="37">
        <v>0</v>
      </c>
      <c r="K11" s="35">
        <f>SUM(L11:M11)</f>
        <v>33</v>
      </c>
      <c r="L11" s="36">
        <v>33</v>
      </c>
      <c r="M11" s="36">
        <v>0</v>
      </c>
      <c r="N11" s="30"/>
      <c r="O11" s="26"/>
      <c r="P11" s="26"/>
      <c r="Q11" s="65" t="s">
        <v>4</v>
      </c>
      <c r="R11" s="65"/>
      <c r="S11" s="65"/>
      <c r="T11" s="20">
        <f t="shared" si="2"/>
        <v>0</v>
      </c>
      <c r="U11" s="20">
        <f t="shared" si="3"/>
        <v>0</v>
      </c>
      <c r="V11" s="20"/>
    </row>
    <row r="12" spans="2:22" s="25" customFormat="1" ht="12">
      <c r="B12" s="26"/>
      <c r="C12" s="26"/>
      <c r="D12" s="26"/>
      <c r="E12" s="65" t="s">
        <v>5</v>
      </c>
      <c r="F12" s="65"/>
      <c r="G12" s="66"/>
      <c r="H12" s="32">
        <f>SUM(I12:J12)</f>
        <v>18</v>
      </c>
      <c r="I12" s="33">
        <v>13</v>
      </c>
      <c r="J12" s="34">
        <v>5</v>
      </c>
      <c r="K12" s="35">
        <f>SUM(L12:M12)</f>
        <v>21</v>
      </c>
      <c r="L12" s="36">
        <v>17</v>
      </c>
      <c r="M12" s="36">
        <v>4</v>
      </c>
      <c r="N12" s="30"/>
      <c r="O12" s="26"/>
      <c r="P12" s="26"/>
      <c r="Q12" s="65" t="s">
        <v>5</v>
      </c>
      <c r="R12" s="65"/>
      <c r="S12" s="65"/>
      <c r="T12" s="20">
        <f t="shared" si="2"/>
        <v>0</v>
      </c>
      <c r="U12" s="20">
        <f t="shared" si="3"/>
        <v>0</v>
      </c>
      <c r="V12" s="20"/>
    </row>
    <row r="13" spans="2:22" s="25" customFormat="1" ht="12">
      <c r="B13" s="26"/>
      <c r="C13" s="26"/>
      <c r="D13" s="65" t="s">
        <v>67</v>
      </c>
      <c r="E13" s="65"/>
      <c r="F13" s="65"/>
      <c r="G13" s="66"/>
      <c r="H13" s="22">
        <f aca="true" t="shared" si="5" ref="H13:M13">SUM(H14:H17)</f>
        <v>3056</v>
      </c>
      <c r="I13" s="28">
        <f t="shared" si="5"/>
        <v>2587</v>
      </c>
      <c r="J13" s="29">
        <f>SUM(J14:J17)</f>
        <v>469</v>
      </c>
      <c r="K13" s="24">
        <f t="shared" si="5"/>
        <v>2154</v>
      </c>
      <c r="L13" s="28">
        <f t="shared" si="5"/>
        <v>1834</v>
      </c>
      <c r="M13" s="28">
        <f t="shared" si="5"/>
        <v>320</v>
      </c>
      <c r="N13" s="30"/>
      <c r="O13" s="26"/>
      <c r="P13" s="65" t="s">
        <v>67</v>
      </c>
      <c r="Q13" s="65"/>
      <c r="R13" s="65"/>
      <c r="S13" s="65"/>
      <c r="T13" s="20">
        <f t="shared" si="2"/>
        <v>0</v>
      </c>
      <c r="U13" s="20">
        <f t="shared" si="3"/>
        <v>0</v>
      </c>
      <c r="V13" s="31"/>
    </row>
    <row r="14" spans="2:22" s="25" customFormat="1" ht="12">
      <c r="B14" s="26"/>
      <c r="C14" s="26"/>
      <c r="D14" s="26"/>
      <c r="E14" s="65" t="s">
        <v>6</v>
      </c>
      <c r="F14" s="65"/>
      <c r="G14" s="66"/>
      <c r="H14" s="32">
        <f aca="true" t="shared" si="6" ref="H14:H19">SUM(I14:J14)</f>
        <v>17</v>
      </c>
      <c r="I14" s="33">
        <v>13</v>
      </c>
      <c r="J14" s="34">
        <v>4</v>
      </c>
      <c r="K14" s="35">
        <f aca="true" t="shared" si="7" ref="K14:K19">SUM(L14:M14)</f>
        <v>18</v>
      </c>
      <c r="L14" s="36">
        <v>11</v>
      </c>
      <c r="M14" s="36">
        <v>7</v>
      </c>
      <c r="N14" s="30"/>
      <c r="O14" s="26"/>
      <c r="P14" s="26"/>
      <c r="Q14" s="65" t="s">
        <v>6</v>
      </c>
      <c r="R14" s="65"/>
      <c r="S14" s="65"/>
      <c r="T14" s="20">
        <f t="shared" si="2"/>
        <v>0</v>
      </c>
      <c r="U14" s="20">
        <f t="shared" si="3"/>
        <v>0</v>
      </c>
      <c r="V14" s="20"/>
    </row>
    <row r="15" spans="2:22" s="25" customFormat="1" ht="12">
      <c r="B15" s="26"/>
      <c r="C15" s="26"/>
      <c r="D15" s="26"/>
      <c r="E15" s="65" t="s">
        <v>7</v>
      </c>
      <c r="F15" s="65"/>
      <c r="G15" s="66"/>
      <c r="H15" s="32">
        <f t="shared" si="6"/>
        <v>1085</v>
      </c>
      <c r="I15" s="33">
        <v>1085</v>
      </c>
      <c r="J15" s="34">
        <v>0</v>
      </c>
      <c r="K15" s="35">
        <f t="shared" si="7"/>
        <v>739</v>
      </c>
      <c r="L15" s="36">
        <v>739</v>
      </c>
      <c r="M15" s="36">
        <v>0</v>
      </c>
      <c r="N15" s="30"/>
      <c r="O15" s="26"/>
      <c r="P15" s="26"/>
      <c r="Q15" s="65" t="s">
        <v>7</v>
      </c>
      <c r="R15" s="65"/>
      <c r="S15" s="65"/>
      <c r="T15" s="20">
        <f t="shared" si="2"/>
        <v>0</v>
      </c>
      <c r="U15" s="20">
        <f t="shared" si="3"/>
        <v>0</v>
      </c>
      <c r="V15" s="20"/>
    </row>
    <row r="16" spans="2:22" s="25" customFormat="1" ht="12">
      <c r="B16" s="26"/>
      <c r="C16" s="26"/>
      <c r="D16" s="26"/>
      <c r="E16" s="65" t="s">
        <v>8</v>
      </c>
      <c r="F16" s="65"/>
      <c r="G16" s="66"/>
      <c r="H16" s="32">
        <f t="shared" si="6"/>
        <v>44</v>
      </c>
      <c r="I16" s="33">
        <v>25</v>
      </c>
      <c r="J16" s="34">
        <v>19</v>
      </c>
      <c r="K16" s="35">
        <f t="shared" si="7"/>
        <v>35</v>
      </c>
      <c r="L16" s="36">
        <v>25</v>
      </c>
      <c r="M16" s="36">
        <v>10</v>
      </c>
      <c r="N16" s="30"/>
      <c r="O16" s="26"/>
      <c r="P16" s="26"/>
      <c r="Q16" s="65" t="s">
        <v>8</v>
      </c>
      <c r="R16" s="65"/>
      <c r="S16" s="65"/>
      <c r="T16" s="20">
        <f t="shared" si="2"/>
        <v>0</v>
      </c>
      <c r="U16" s="20">
        <f t="shared" si="3"/>
        <v>0</v>
      </c>
      <c r="V16" s="20"/>
    </row>
    <row r="17" spans="2:22" s="25" customFormat="1" ht="12">
      <c r="B17" s="26"/>
      <c r="C17" s="26"/>
      <c r="D17" s="26"/>
      <c r="E17" s="65" t="s">
        <v>9</v>
      </c>
      <c r="F17" s="65"/>
      <c r="G17" s="66"/>
      <c r="H17" s="32">
        <f t="shared" si="6"/>
        <v>1910</v>
      </c>
      <c r="I17" s="33">
        <v>1464</v>
      </c>
      <c r="J17" s="34">
        <v>446</v>
      </c>
      <c r="K17" s="35">
        <f t="shared" si="7"/>
        <v>1362</v>
      </c>
      <c r="L17" s="36">
        <v>1059</v>
      </c>
      <c r="M17" s="36">
        <v>303</v>
      </c>
      <c r="N17" s="30"/>
      <c r="O17" s="26"/>
      <c r="P17" s="26"/>
      <c r="Q17" s="65" t="s">
        <v>9</v>
      </c>
      <c r="R17" s="65"/>
      <c r="S17" s="65"/>
      <c r="T17" s="20">
        <f t="shared" si="2"/>
        <v>0</v>
      </c>
      <c r="U17" s="20">
        <f t="shared" si="3"/>
        <v>0</v>
      </c>
      <c r="V17" s="20"/>
    </row>
    <row r="18" spans="2:22" s="25" customFormat="1" ht="12">
      <c r="B18" s="26"/>
      <c r="C18" s="26"/>
      <c r="D18" s="65" t="s">
        <v>25</v>
      </c>
      <c r="E18" s="65"/>
      <c r="F18" s="65"/>
      <c r="G18" s="66"/>
      <c r="H18" s="32">
        <f t="shared" si="6"/>
        <v>1093</v>
      </c>
      <c r="I18" s="33">
        <v>843</v>
      </c>
      <c r="J18" s="34">
        <v>250</v>
      </c>
      <c r="K18" s="35">
        <f t="shared" si="7"/>
        <v>837</v>
      </c>
      <c r="L18" s="36">
        <v>635</v>
      </c>
      <c r="M18" s="36">
        <v>202</v>
      </c>
      <c r="N18" s="30"/>
      <c r="O18" s="26"/>
      <c r="P18" s="65" t="s">
        <v>25</v>
      </c>
      <c r="Q18" s="65"/>
      <c r="R18" s="65"/>
      <c r="S18" s="65"/>
      <c r="T18" s="20">
        <f t="shared" si="2"/>
        <v>0</v>
      </c>
      <c r="U18" s="20">
        <f t="shared" si="3"/>
        <v>0</v>
      </c>
      <c r="V18" s="20"/>
    </row>
    <row r="19" spans="2:22" s="25" customFormat="1" ht="12">
      <c r="B19" s="26"/>
      <c r="C19" s="26"/>
      <c r="D19" s="65" t="s">
        <v>26</v>
      </c>
      <c r="E19" s="65"/>
      <c r="F19" s="65"/>
      <c r="G19" s="66"/>
      <c r="H19" s="32">
        <f t="shared" si="6"/>
        <v>1250</v>
      </c>
      <c r="I19" s="33">
        <v>1009</v>
      </c>
      <c r="J19" s="34">
        <v>241</v>
      </c>
      <c r="K19" s="35">
        <f t="shared" si="7"/>
        <v>1100</v>
      </c>
      <c r="L19" s="36">
        <v>881</v>
      </c>
      <c r="M19" s="36">
        <v>219</v>
      </c>
      <c r="N19" s="30"/>
      <c r="O19" s="26"/>
      <c r="P19" s="65" t="s">
        <v>26</v>
      </c>
      <c r="Q19" s="65"/>
      <c r="R19" s="65"/>
      <c r="S19" s="65"/>
      <c r="T19" s="20">
        <f t="shared" si="2"/>
        <v>0</v>
      </c>
      <c r="U19" s="20">
        <f t="shared" si="3"/>
        <v>0</v>
      </c>
      <c r="V19" s="20"/>
    </row>
    <row r="20" spans="1:22" s="21" customFormat="1" ht="15" customHeight="1">
      <c r="A20" s="25"/>
      <c r="B20" s="19"/>
      <c r="C20" s="63" t="s">
        <v>27</v>
      </c>
      <c r="D20" s="63"/>
      <c r="E20" s="63"/>
      <c r="F20" s="63"/>
      <c r="G20" s="64"/>
      <c r="H20" s="22">
        <f aca="true" t="shared" si="8" ref="H20:M20">SUM(H21:H23,H25:H26)</f>
        <v>65814</v>
      </c>
      <c r="I20" s="22">
        <f t="shared" si="8"/>
        <v>64571</v>
      </c>
      <c r="J20" s="23">
        <f t="shared" si="8"/>
        <v>1243</v>
      </c>
      <c r="K20" s="24">
        <f t="shared" si="8"/>
        <v>49990</v>
      </c>
      <c r="L20" s="22">
        <f t="shared" si="8"/>
        <v>49029</v>
      </c>
      <c r="M20" s="22">
        <f t="shared" si="8"/>
        <v>961</v>
      </c>
      <c r="N20" s="18"/>
      <c r="O20" s="63" t="s">
        <v>27</v>
      </c>
      <c r="P20" s="63"/>
      <c r="Q20" s="63"/>
      <c r="R20" s="63"/>
      <c r="S20" s="63"/>
      <c r="T20" s="20">
        <f t="shared" si="2"/>
        <v>0</v>
      </c>
      <c r="U20" s="20">
        <f t="shared" si="3"/>
        <v>0</v>
      </c>
      <c r="V20" s="20"/>
    </row>
    <row r="21" spans="1:22" s="25" customFormat="1" ht="12">
      <c r="A21" s="21"/>
      <c r="B21" s="26"/>
      <c r="C21" s="26"/>
      <c r="D21" s="65" t="s">
        <v>10</v>
      </c>
      <c r="E21" s="65"/>
      <c r="F21" s="65"/>
      <c r="G21" s="66"/>
      <c r="H21" s="32">
        <f aca="true" t="shared" si="9" ref="H21:H26">SUM(I21:J21)</f>
        <v>10</v>
      </c>
      <c r="I21" s="33">
        <v>10</v>
      </c>
      <c r="J21" s="34">
        <v>0</v>
      </c>
      <c r="K21" s="35">
        <f aca="true" t="shared" si="10" ref="K21:K26">SUM(L21:M21)</f>
        <v>11</v>
      </c>
      <c r="L21" s="36">
        <v>11</v>
      </c>
      <c r="M21" s="36">
        <v>0</v>
      </c>
      <c r="N21" s="30"/>
      <c r="O21" s="26"/>
      <c r="P21" s="65" t="s">
        <v>10</v>
      </c>
      <c r="Q21" s="65"/>
      <c r="R21" s="65"/>
      <c r="S21" s="65"/>
      <c r="T21" s="20">
        <f t="shared" si="2"/>
        <v>0</v>
      </c>
      <c r="U21" s="20">
        <f t="shared" si="3"/>
        <v>0</v>
      </c>
      <c r="V21" s="20"/>
    </row>
    <row r="22" spans="2:22" s="25" customFormat="1" ht="12">
      <c r="B22" s="26"/>
      <c r="C22" s="26"/>
      <c r="D22" s="65" t="s">
        <v>28</v>
      </c>
      <c r="E22" s="65"/>
      <c r="F22" s="65"/>
      <c r="G22" s="66"/>
      <c r="H22" s="32">
        <f t="shared" si="9"/>
        <v>32372</v>
      </c>
      <c r="I22" s="33">
        <v>32372</v>
      </c>
      <c r="J22" s="34">
        <v>0</v>
      </c>
      <c r="K22" s="35">
        <f t="shared" si="10"/>
        <v>24427</v>
      </c>
      <c r="L22" s="36">
        <v>24427</v>
      </c>
      <c r="M22" s="36">
        <v>0</v>
      </c>
      <c r="N22" s="30"/>
      <c r="O22" s="26"/>
      <c r="P22" s="65" t="s">
        <v>28</v>
      </c>
      <c r="Q22" s="65"/>
      <c r="R22" s="65"/>
      <c r="S22" s="65"/>
      <c r="T22" s="20">
        <f t="shared" si="2"/>
        <v>0</v>
      </c>
      <c r="U22" s="20">
        <f t="shared" si="3"/>
        <v>0</v>
      </c>
      <c r="V22" s="20"/>
    </row>
    <row r="23" spans="2:22" s="25" customFormat="1" ht="12">
      <c r="B23" s="26"/>
      <c r="C23" s="26"/>
      <c r="D23" s="65" t="s">
        <v>29</v>
      </c>
      <c r="E23" s="65"/>
      <c r="F23" s="65"/>
      <c r="G23" s="66"/>
      <c r="H23" s="32">
        <f t="shared" si="9"/>
        <v>26653</v>
      </c>
      <c r="I23" s="33">
        <v>26653</v>
      </c>
      <c r="J23" s="34">
        <v>0</v>
      </c>
      <c r="K23" s="35">
        <f t="shared" si="10"/>
        <v>20389</v>
      </c>
      <c r="L23" s="36">
        <v>20389</v>
      </c>
      <c r="M23" s="36">
        <v>0</v>
      </c>
      <c r="N23" s="30"/>
      <c r="O23" s="26"/>
      <c r="P23" s="65" t="s">
        <v>29</v>
      </c>
      <c r="Q23" s="65"/>
      <c r="R23" s="65"/>
      <c r="S23" s="65"/>
      <c r="T23" s="20">
        <f t="shared" si="2"/>
        <v>0</v>
      </c>
      <c r="U23" s="20">
        <f t="shared" si="3"/>
        <v>0</v>
      </c>
      <c r="V23" s="20"/>
    </row>
    <row r="24" spans="2:22" s="25" customFormat="1" ht="12">
      <c r="B24" s="26"/>
      <c r="C24" s="26"/>
      <c r="D24" s="26"/>
      <c r="E24" s="73" t="s">
        <v>30</v>
      </c>
      <c r="F24" s="73"/>
      <c r="G24" s="27" t="s">
        <v>11</v>
      </c>
      <c r="H24" s="32">
        <f t="shared" si="9"/>
        <v>92</v>
      </c>
      <c r="I24" s="33">
        <v>92</v>
      </c>
      <c r="J24" s="34">
        <v>0</v>
      </c>
      <c r="K24" s="35">
        <f t="shared" si="10"/>
        <v>96</v>
      </c>
      <c r="L24" s="36">
        <v>96</v>
      </c>
      <c r="M24" s="36">
        <v>0</v>
      </c>
      <c r="N24" s="30"/>
      <c r="O24" s="26"/>
      <c r="P24" s="26"/>
      <c r="Q24" s="73" t="s">
        <v>30</v>
      </c>
      <c r="R24" s="73"/>
      <c r="S24" s="26" t="s">
        <v>11</v>
      </c>
      <c r="T24" s="20">
        <f t="shared" si="2"/>
        <v>0</v>
      </c>
      <c r="U24" s="20">
        <f t="shared" si="3"/>
        <v>0</v>
      </c>
      <c r="V24" s="20"/>
    </row>
    <row r="25" spans="2:22" s="25" customFormat="1" ht="12">
      <c r="B25" s="26"/>
      <c r="C25" s="26"/>
      <c r="D25" s="65" t="s">
        <v>31</v>
      </c>
      <c r="E25" s="65"/>
      <c r="F25" s="65"/>
      <c r="G25" s="66"/>
      <c r="H25" s="32">
        <f t="shared" si="9"/>
        <v>3738</v>
      </c>
      <c r="I25" s="33">
        <v>3555</v>
      </c>
      <c r="J25" s="34">
        <v>183</v>
      </c>
      <c r="K25" s="35">
        <f t="shared" si="10"/>
        <v>3059</v>
      </c>
      <c r="L25" s="36">
        <v>2917</v>
      </c>
      <c r="M25" s="36">
        <v>142</v>
      </c>
      <c r="N25" s="30"/>
      <c r="O25" s="26"/>
      <c r="P25" s="65" t="s">
        <v>31</v>
      </c>
      <c r="Q25" s="65"/>
      <c r="R25" s="65"/>
      <c r="S25" s="65"/>
      <c r="T25" s="20">
        <f t="shared" si="2"/>
        <v>0</v>
      </c>
      <c r="U25" s="20">
        <f t="shared" si="3"/>
        <v>0</v>
      </c>
      <c r="V25" s="20"/>
    </row>
    <row r="26" spans="2:22" s="25" customFormat="1" ht="12">
      <c r="B26" s="26"/>
      <c r="C26" s="26"/>
      <c r="D26" s="65" t="s">
        <v>32</v>
      </c>
      <c r="E26" s="65"/>
      <c r="F26" s="65"/>
      <c r="G26" s="66"/>
      <c r="H26" s="32">
        <f t="shared" si="9"/>
        <v>3041</v>
      </c>
      <c r="I26" s="33">
        <v>1981</v>
      </c>
      <c r="J26" s="34">
        <v>1060</v>
      </c>
      <c r="K26" s="35">
        <f t="shared" si="10"/>
        <v>2104</v>
      </c>
      <c r="L26" s="36">
        <v>1285</v>
      </c>
      <c r="M26" s="36">
        <v>819</v>
      </c>
      <c r="N26" s="30"/>
      <c r="O26" s="26"/>
      <c r="P26" s="65" t="s">
        <v>32</v>
      </c>
      <c r="Q26" s="65"/>
      <c r="R26" s="65"/>
      <c r="S26" s="65"/>
      <c r="T26" s="20">
        <f t="shared" si="2"/>
        <v>0</v>
      </c>
      <c r="U26" s="20">
        <f t="shared" si="3"/>
        <v>0</v>
      </c>
      <c r="V26" s="20"/>
    </row>
    <row r="27" spans="1:22" s="21" customFormat="1" ht="15" customHeight="1">
      <c r="A27" s="25"/>
      <c r="B27" s="19"/>
      <c r="C27" s="63" t="s">
        <v>33</v>
      </c>
      <c r="D27" s="63"/>
      <c r="E27" s="63"/>
      <c r="F27" s="63"/>
      <c r="G27" s="64"/>
      <c r="H27" s="22">
        <f aca="true" t="shared" si="11" ref="H27:M27">SUM(H28:H30)</f>
        <v>897259</v>
      </c>
      <c r="I27" s="22">
        <f t="shared" si="11"/>
        <v>867300</v>
      </c>
      <c r="J27" s="23">
        <f t="shared" si="11"/>
        <v>29959</v>
      </c>
      <c r="K27" s="24">
        <f t="shared" si="11"/>
        <v>235519</v>
      </c>
      <c r="L27" s="22">
        <f t="shared" si="11"/>
        <v>222322</v>
      </c>
      <c r="M27" s="22">
        <f t="shared" si="11"/>
        <v>13197</v>
      </c>
      <c r="N27" s="18"/>
      <c r="O27" s="63" t="s">
        <v>33</v>
      </c>
      <c r="P27" s="63"/>
      <c r="Q27" s="63"/>
      <c r="R27" s="63"/>
      <c r="S27" s="63"/>
      <c r="T27" s="20">
        <f t="shared" si="2"/>
        <v>0</v>
      </c>
      <c r="U27" s="20">
        <f t="shared" si="3"/>
        <v>0</v>
      </c>
      <c r="V27" s="20"/>
    </row>
    <row r="28" spans="1:22" s="25" customFormat="1" ht="12">
      <c r="A28" s="21"/>
      <c r="B28" s="26"/>
      <c r="C28" s="26"/>
      <c r="D28" s="65" t="s">
        <v>34</v>
      </c>
      <c r="E28" s="65"/>
      <c r="F28" s="65"/>
      <c r="G28" s="66"/>
      <c r="H28" s="32">
        <f>SUM(I28:J28)</f>
        <v>93566</v>
      </c>
      <c r="I28" s="33">
        <v>78143</v>
      </c>
      <c r="J28" s="34">
        <v>15423</v>
      </c>
      <c r="K28" s="35">
        <f>SUM(L28:M28)</f>
        <v>50500</v>
      </c>
      <c r="L28" s="36">
        <v>41416</v>
      </c>
      <c r="M28" s="36">
        <v>9084</v>
      </c>
      <c r="N28" s="30"/>
      <c r="O28" s="26"/>
      <c r="P28" s="65" t="s">
        <v>34</v>
      </c>
      <c r="Q28" s="65"/>
      <c r="R28" s="65"/>
      <c r="S28" s="65"/>
      <c r="T28" s="20">
        <f t="shared" si="2"/>
        <v>0</v>
      </c>
      <c r="U28" s="20">
        <f t="shared" si="3"/>
        <v>0</v>
      </c>
      <c r="V28" s="20"/>
    </row>
    <row r="29" spans="2:22" s="25" customFormat="1" ht="12">
      <c r="B29" s="26"/>
      <c r="C29" s="26"/>
      <c r="D29" s="65" t="s">
        <v>35</v>
      </c>
      <c r="E29" s="65"/>
      <c r="F29" s="65"/>
      <c r="G29" s="66"/>
      <c r="H29" s="32">
        <f>SUM(I29:J29)</f>
        <v>352045</v>
      </c>
      <c r="I29" s="33">
        <v>349763</v>
      </c>
      <c r="J29" s="34">
        <v>2282</v>
      </c>
      <c r="K29" s="35">
        <f>SUM(L29:M29)</f>
        <v>27161</v>
      </c>
      <c r="L29" s="36">
        <v>26701</v>
      </c>
      <c r="M29" s="36">
        <v>460</v>
      </c>
      <c r="N29" s="30"/>
      <c r="O29" s="26"/>
      <c r="P29" s="65" t="s">
        <v>35</v>
      </c>
      <c r="Q29" s="65"/>
      <c r="R29" s="65"/>
      <c r="S29" s="65"/>
      <c r="T29" s="20">
        <f t="shared" si="2"/>
        <v>0</v>
      </c>
      <c r="U29" s="20">
        <f t="shared" si="3"/>
        <v>0</v>
      </c>
      <c r="V29" s="20"/>
    </row>
    <row r="30" spans="2:22" s="25" customFormat="1" ht="12">
      <c r="B30" s="26"/>
      <c r="C30" s="26"/>
      <c r="D30" s="65" t="s">
        <v>36</v>
      </c>
      <c r="E30" s="65"/>
      <c r="F30" s="65"/>
      <c r="G30" s="66"/>
      <c r="H30" s="32">
        <f>SUM(I30:J30)</f>
        <v>451648</v>
      </c>
      <c r="I30" s="33">
        <v>439394</v>
      </c>
      <c r="J30" s="34">
        <v>12254</v>
      </c>
      <c r="K30" s="35">
        <f>SUM(L30:M30)</f>
        <v>157858</v>
      </c>
      <c r="L30" s="36">
        <v>154205</v>
      </c>
      <c r="M30" s="36">
        <v>3653</v>
      </c>
      <c r="N30" s="30"/>
      <c r="O30" s="26"/>
      <c r="P30" s="65" t="s">
        <v>36</v>
      </c>
      <c r="Q30" s="65"/>
      <c r="R30" s="65"/>
      <c r="S30" s="65"/>
      <c r="T30" s="20">
        <f t="shared" si="2"/>
        <v>0</v>
      </c>
      <c r="U30" s="20">
        <f t="shared" si="3"/>
        <v>0</v>
      </c>
      <c r="V30" s="20"/>
    </row>
    <row r="31" spans="1:22" s="21" customFormat="1" ht="15" customHeight="1">
      <c r="A31" s="25"/>
      <c r="B31" s="19"/>
      <c r="C31" s="63" t="s">
        <v>37</v>
      </c>
      <c r="D31" s="63"/>
      <c r="E31" s="63"/>
      <c r="F31" s="63"/>
      <c r="G31" s="64"/>
      <c r="H31" s="22">
        <f aca="true" t="shared" si="12" ref="H31:M31">SUM(H32:H33,H36,H42,H44:H45)</f>
        <v>46027</v>
      </c>
      <c r="I31" s="22">
        <f t="shared" si="12"/>
        <v>43931</v>
      </c>
      <c r="J31" s="23">
        <f t="shared" si="12"/>
        <v>2096</v>
      </c>
      <c r="K31" s="24">
        <f t="shared" si="12"/>
        <v>20355</v>
      </c>
      <c r="L31" s="22">
        <f t="shared" si="12"/>
        <v>18563</v>
      </c>
      <c r="M31" s="22">
        <f t="shared" si="12"/>
        <v>1792</v>
      </c>
      <c r="N31" s="18"/>
      <c r="O31" s="63" t="s">
        <v>37</v>
      </c>
      <c r="P31" s="63"/>
      <c r="Q31" s="63"/>
      <c r="R31" s="63"/>
      <c r="S31" s="63"/>
      <c r="T31" s="20">
        <f t="shared" si="2"/>
        <v>0</v>
      </c>
      <c r="U31" s="20">
        <f t="shared" si="3"/>
        <v>0</v>
      </c>
      <c r="V31" s="20"/>
    </row>
    <row r="32" spans="1:22" s="25" customFormat="1" ht="12">
      <c r="A32" s="21"/>
      <c r="B32" s="26"/>
      <c r="C32" s="26"/>
      <c r="D32" s="65" t="s">
        <v>38</v>
      </c>
      <c r="E32" s="65"/>
      <c r="F32" s="65"/>
      <c r="G32" s="66"/>
      <c r="H32" s="32">
        <f>SUM(I32:J32)</f>
        <v>41523</v>
      </c>
      <c r="I32" s="33">
        <v>39450</v>
      </c>
      <c r="J32" s="34">
        <v>2073</v>
      </c>
      <c r="K32" s="35">
        <f>SUM(L32:M32)</f>
        <v>17165</v>
      </c>
      <c r="L32" s="36">
        <v>15390</v>
      </c>
      <c r="M32" s="36">
        <v>1775</v>
      </c>
      <c r="N32" s="30"/>
      <c r="O32" s="26"/>
      <c r="P32" s="65" t="s">
        <v>38</v>
      </c>
      <c r="Q32" s="65"/>
      <c r="R32" s="65"/>
      <c r="S32" s="65"/>
      <c r="T32" s="20">
        <f t="shared" si="2"/>
        <v>0</v>
      </c>
      <c r="U32" s="20">
        <f t="shared" si="3"/>
        <v>0</v>
      </c>
      <c r="V32" s="20"/>
    </row>
    <row r="33" spans="2:22" s="25" customFormat="1" ht="12">
      <c r="B33" s="26"/>
      <c r="C33" s="26"/>
      <c r="D33" s="65" t="s">
        <v>68</v>
      </c>
      <c r="E33" s="65"/>
      <c r="F33" s="65"/>
      <c r="G33" s="66"/>
      <c r="H33" s="22">
        <f>SUM(I33:J33)</f>
        <v>1723</v>
      </c>
      <c r="I33" s="28">
        <f>SUM(I34:I35)</f>
        <v>1723</v>
      </c>
      <c r="J33" s="29">
        <f>SUM(J34:J35)</f>
        <v>0</v>
      </c>
      <c r="K33" s="24">
        <f>SUM(L33:M33)</f>
        <v>1245</v>
      </c>
      <c r="L33" s="28">
        <f>SUM(L34:L35)</f>
        <v>1245</v>
      </c>
      <c r="M33" s="28">
        <f>SUM(M34:M35)</f>
        <v>0</v>
      </c>
      <c r="N33" s="30"/>
      <c r="O33" s="26"/>
      <c r="P33" s="65" t="s">
        <v>68</v>
      </c>
      <c r="Q33" s="65"/>
      <c r="R33" s="65"/>
      <c r="S33" s="65"/>
      <c r="T33" s="20">
        <f t="shared" si="2"/>
        <v>0</v>
      </c>
      <c r="U33" s="20">
        <f t="shared" si="3"/>
        <v>0</v>
      </c>
      <c r="V33" s="31"/>
    </row>
    <row r="34" spans="2:22" s="25" customFormat="1" ht="12">
      <c r="B34" s="26"/>
      <c r="C34" s="26"/>
      <c r="D34" s="26"/>
      <c r="E34" s="65" t="s">
        <v>39</v>
      </c>
      <c r="F34" s="65"/>
      <c r="G34" s="66"/>
      <c r="H34" s="32">
        <f>SUM(I34:J34)</f>
        <v>760</v>
      </c>
      <c r="I34" s="33">
        <v>760</v>
      </c>
      <c r="J34" s="34">
        <v>0</v>
      </c>
      <c r="K34" s="35">
        <f>SUM(L34:M34)</f>
        <v>454</v>
      </c>
      <c r="L34" s="36">
        <v>454</v>
      </c>
      <c r="M34" s="36">
        <v>0</v>
      </c>
      <c r="N34" s="30"/>
      <c r="O34" s="26"/>
      <c r="P34" s="26"/>
      <c r="Q34" s="65" t="s">
        <v>39</v>
      </c>
      <c r="R34" s="65"/>
      <c r="S34" s="65"/>
      <c r="T34" s="20">
        <f t="shared" si="2"/>
        <v>0</v>
      </c>
      <c r="U34" s="20">
        <f t="shared" si="3"/>
        <v>0</v>
      </c>
      <c r="V34" s="20"/>
    </row>
    <row r="35" spans="2:22" s="25" customFormat="1" ht="12">
      <c r="B35" s="26"/>
      <c r="C35" s="26"/>
      <c r="D35" s="26"/>
      <c r="E35" s="65" t="s">
        <v>40</v>
      </c>
      <c r="F35" s="65"/>
      <c r="G35" s="66"/>
      <c r="H35" s="32">
        <f>SUM(I35:J35)</f>
        <v>963</v>
      </c>
      <c r="I35" s="33">
        <v>963</v>
      </c>
      <c r="J35" s="34">
        <v>0</v>
      </c>
      <c r="K35" s="35">
        <f>SUM(L35:M35)</f>
        <v>791</v>
      </c>
      <c r="L35" s="36">
        <v>791</v>
      </c>
      <c r="M35" s="36">
        <v>0</v>
      </c>
      <c r="N35" s="30"/>
      <c r="O35" s="26"/>
      <c r="P35" s="26"/>
      <c r="Q35" s="65" t="s">
        <v>40</v>
      </c>
      <c r="R35" s="65"/>
      <c r="S35" s="65"/>
      <c r="T35" s="20">
        <f t="shared" si="2"/>
        <v>0</v>
      </c>
      <c r="U35" s="20">
        <f t="shared" si="3"/>
        <v>0</v>
      </c>
      <c r="V35" s="20"/>
    </row>
    <row r="36" spans="2:22" s="25" customFormat="1" ht="12">
      <c r="B36" s="26"/>
      <c r="C36" s="26"/>
      <c r="D36" s="65" t="s">
        <v>69</v>
      </c>
      <c r="E36" s="65"/>
      <c r="F36" s="65"/>
      <c r="G36" s="66"/>
      <c r="H36" s="22">
        <f aca="true" t="shared" si="13" ref="H36:M36">SUM(H37:H41)</f>
        <v>2665</v>
      </c>
      <c r="I36" s="28">
        <f t="shared" si="13"/>
        <v>2643</v>
      </c>
      <c r="J36" s="29">
        <f t="shared" si="13"/>
        <v>22</v>
      </c>
      <c r="K36" s="24">
        <f t="shared" si="13"/>
        <v>1853</v>
      </c>
      <c r="L36" s="28">
        <f t="shared" si="13"/>
        <v>1836</v>
      </c>
      <c r="M36" s="28">
        <f t="shared" si="13"/>
        <v>17</v>
      </c>
      <c r="N36" s="30"/>
      <c r="O36" s="26"/>
      <c r="P36" s="65" t="s">
        <v>69</v>
      </c>
      <c r="Q36" s="65"/>
      <c r="R36" s="65"/>
      <c r="S36" s="65"/>
      <c r="T36" s="20">
        <f t="shared" si="2"/>
        <v>0</v>
      </c>
      <c r="U36" s="20">
        <f t="shared" si="3"/>
        <v>0</v>
      </c>
      <c r="V36" s="31"/>
    </row>
    <row r="37" spans="2:22" s="25" customFormat="1" ht="12">
      <c r="B37" s="26"/>
      <c r="C37" s="26"/>
      <c r="D37" s="26"/>
      <c r="E37" s="74" t="s">
        <v>12</v>
      </c>
      <c r="F37" s="74"/>
      <c r="G37" s="75"/>
      <c r="H37" s="32">
        <f aca="true" t="shared" si="14" ref="H37:H45">SUM(I37:J37)</f>
        <v>613</v>
      </c>
      <c r="I37" s="33">
        <v>610</v>
      </c>
      <c r="J37" s="34">
        <v>3</v>
      </c>
      <c r="K37" s="35">
        <f aca="true" t="shared" si="15" ref="K37:K45">SUM(L37:M37)</f>
        <v>105</v>
      </c>
      <c r="L37" s="36">
        <v>102</v>
      </c>
      <c r="M37" s="36">
        <v>3</v>
      </c>
      <c r="N37" s="30"/>
      <c r="O37" s="26"/>
      <c r="P37" s="26"/>
      <c r="Q37" s="74" t="s">
        <v>12</v>
      </c>
      <c r="R37" s="74"/>
      <c r="S37" s="74"/>
      <c r="T37" s="20">
        <f t="shared" si="2"/>
        <v>0</v>
      </c>
      <c r="U37" s="20">
        <f t="shared" si="3"/>
        <v>0</v>
      </c>
      <c r="V37" s="20"/>
    </row>
    <row r="38" spans="2:22" s="25" customFormat="1" ht="12">
      <c r="B38" s="26"/>
      <c r="C38" s="26"/>
      <c r="D38" s="26"/>
      <c r="E38" s="65" t="s">
        <v>13</v>
      </c>
      <c r="F38" s="65"/>
      <c r="G38" s="66"/>
      <c r="H38" s="32">
        <f t="shared" si="14"/>
        <v>1768</v>
      </c>
      <c r="I38" s="33">
        <v>1750</v>
      </c>
      <c r="J38" s="34">
        <v>18</v>
      </c>
      <c r="K38" s="35">
        <f t="shared" si="15"/>
        <v>1535</v>
      </c>
      <c r="L38" s="36">
        <v>1522</v>
      </c>
      <c r="M38" s="36">
        <v>13</v>
      </c>
      <c r="N38" s="30"/>
      <c r="O38" s="26"/>
      <c r="P38" s="26"/>
      <c r="Q38" s="65" t="s">
        <v>13</v>
      </c>
      <c r="R38" s="65"/>
      <c r="S38" s="65"/>
      <c r="T38" s="20">
        <f t="shared" si="2"/>
        <v>0</v>
      </c>
      <c r="U38" s="20">
        <f t="shared" si="3"/>
        <v>0</v>
      </c>
      <c r="V38" s="20"/>
    </row>
    <row r="39" spans="2:22" s="25" customFormat="1" ht="12">
      <c r="B39" s="26"/>
      <c r="C39" s="26"/>
      <c r="D39" s="26"/>
      <c r="E39" s="65" t="s">
        <v>65</v>
      </c>
      <c r="F39" s="65"/>
      <c r="G39" s="66"/>
      <c r="H39" s="32">
        <f t="shared" si="14"/>
        <v>162</v>
      </c>
      <c r="I39" s="33">
        <v>162</v>
      </c>
      <c r="J39" s="34">
        <v>0</v>
      </c>
      <c r="K39" s="35">
        <f t="shared" si="15"/>
        <v>125</v>
      </c>
      <c r="L39" s="36">
        <v>125</v>
      </c>
      <c r="M39" s="36">
        <v>0</v>
      </c>
      <c r="N39" s="30"/>
      <c r="O39" s="26"/>
      <c r="P39" s="26"/>
      <c r="Q39" s="65" t="s">
        <v>23</v>
      </c>
      <c r="R39" s="65"/>
      <c r="S39" s="65"/>
      <c r="T39" s="20">
        <f t="shared" si="2"/>
        <v>0</v>
      </c>
      <c r="U39" s="20">
        <f t="shared" si="3"/>
        <v>0</v>
      </c>
      <c r="V39" s="20"/>
    </row>
    <row r="40" spans="2:22" s="25" customFormat="1" ht="12">
      <c r="B40" s="26"/>
      <c r="C40" s="26"/>
      <c r="D40" s="26"/>
      <c r="E40" s="65" t="s">
        <v>14</v>
      </c>
      <c r="F40" s="65"/>
      <c r="G40" s="66"/>
      <c r="H40" s="32">
        <f t="shared" si="14"/>
        <v>76</v>
      </c>
      <c r="I40" s="33">
        <v>75</v>
      </c>
      <c r="J40" s="34">
        <v>1</v>
      </c>
      <c r="K40" s="35">
        <f t="shared" si="15"/>
        <v>47</v>
      </c>
      <c r="L40" s="36">
        <v>46</v>
      </c>
      <c r="M40" s="36">
        <v>1</v>
      </c>
      <c r="N40" s="30"/>
      <c r="O40" s="26"/>
      <c r="P40" s="26"/>
      <c r="Q40" s="65" t="s">
        <v>14</v>
      </c>
      <c r="R40" s="65"/>
      <c r="S40" s="65"/>
      <c r="T40" s="20">
        <f t="shared" si="2"/>
        <v>0</v>
      </c>
      <c r="U40" s="20">
        <f t="shared" si="3"/>
        <v>0</v>
      </c>
      <c r="V40" s="20"/>
    </row>
    <row r="41" spans="2:22" s="25" customFormat="1" ht="12">
      <c r="B41" s="26"/>
      <c r="C41" s="26"/>
      <c r="D41" s="26"/>
      <c r="E41" s="76" t="s">
        <v>41</v>
      </c>
      <c r="F41" s="76"/>
      <c r="G41" s="77"/>
      <c r="H41" s="32">
        <f t="shared" si="14"/>
        <v>46</v>
      </c>
      <c r="I41" s="33">
        <v>46</v>
      </c>
      <c r="J41" s="34">
        <v>0</v>
      </c>
      <c r="K41" s="35">
        <f t="shared" si="15"/>
        <v>41</v>
      </c>
      <c r="L41" s="36">
        <v>41</v>
      </c>
      <c r="M41" s="36">
        <v>0</v>
      </c>
      <c r="N41" s="30"/>
      <c r="O41" s="26"/>
      <c r="P41" s="26"/>
      <c r="Q41" s="76" t="s">
        <v>41</v>
      </c>
      <c r="R41" s="76"/>
      <c r="S41" s="76"/>
      <c r="T41" s="20">
        <f t="shared" si="2"/>
        <v>0</v>
      </c>
      <c r="U41" s="20">
        <f t="shared" si="3"/>
        <v>0</v>
      </c>
      <c r="V41" s="20"/>
    </row>
    <row r="42" spans="2:22" s="25" customFormat="1" ht="12">
      <c r="B42" s="26"/>
      <c r="C42" s="26"/>
      <c r="D42" s="65" t="s">
        <v>42</v>
      </c>
      <c r="E42" s="65"/>
      <c r="F42" s="65"/>
      <c r="G42" s="66"/>
      <c r="H42" s="32">
        <f t="shared" si="14"/>
        <v>63</v>
      </c>
      <c r="I42" s="33">
        <v>63</v>
      </c>
      <c r="J42" s="34">
        <v>0</v>
      </c>
      <c r="K42" s="35">
        <f t="shared" si="15"/>
        <v>56</v>
      </c>
      <c r="L42" s="36">
        <v>56</v>
      </c>
      <c r="M42" s="36">
        <v>0</v>
      </c>
      <c r="N42" s="30"/>
      <c r="O42" s="26"/>
      <c r="P42" s="65" t="s">
        <v>42</v>
      </c>
      <c r="Q42" s="65"/>
      <c r="R42" s="65"/>
      <c r="S42" s="65"/>
      <c r="T42" s="20">
        <f t="shared" si="2"/>
        <v>0</v>
      </c>
      <c r="U42" s="20">
        <f t="shared" si="3"/>
        <v>0</v>
      </c>
      <c r="V42" s="20"/>
    </row>
    <row r="43" spans="2:22" s="25" customFormat="1" ht="12">
      <c r="B43" s="26"/>
      <c r="C43" s="26"/>
      <c r="D43" s="26"/>
      <c r="E43" s="73" t="s">
        <v>30</v>
      </c>
      <c r="F43" s="73"/>
      <c r="G43" s="27" t="s">
        <v>15</v>
      </c>
      <c r="H43" s="32">
        <f t="shared" si="14"/>
        <v>34</v>
      </c>
      <c r="I43" s="33">
        <v>34</v>
      </c>
      <c r="J43" s="34">
        <v>0</v>
      </c>
      <c r="K43" s="35">
        <f t="shared" si="15"/>
        <v>39</v>
      </c>
      <c r="L43" s="36">
        <v>39</v>
      </c>
      <c r="M43" s="36">
        <v>0</v>
      </c>
      <c r="N43" s="30"/>
      <c r="O43" s="26"/>
      <c r="P43" s="26"/>
      <c r="Q43" s="73" t="s">
        <v>43</v>
      </c>
      <c r="R43" s="73"/>
      <c r="S43" s="26" t="s">
        <v>15</v>
      </c>
      <c r="T43" s="20">
        <f t="shared" si="2"/>
        <v>0</v>
      </c>
      <c r="U43" s="20">
        <f t="shared" si="3"/>
        <v>0</v>
      </c>
      <c r="V43" s="20"/>
    </row>
    <row r="44" spans="2:22" s="25" customFormat="1" ht="12">
      <c r="B44" s="26"/>
      <c r="C44" s="26"/>
      <c r="D44" s="65" t="s">
        <v>22</v>
      </c>
      <c r="E44" s="65"/>
      <c r="F44" s="65"/>
      <c r="G44" s="66"/>
      <c r="H44" s="32">
        <f t="shared" si="14"/>
        <v>0</v>
      </c>
      <c r="I44" s="33">
        <v>0</v>
      </c>
      <c r="J44" s="34">
        <v>0</v>
      </c>
      <c r="K44" s="35">
        <f t="shared" si="15"/>
        <v>0</v>
      </c>
      <c r="L44" s="36">
        <v>0</v>
      </c>
      <c r="M44" s="36">
        <v>0</v>
      </c>
      <c r="N44" s="30"/>
      <c r="O44" s="26"/>
      <c r="P44" s="65" t="s">
        <v>22</v>
      </c>
      <c r="Q44" s="65"/>
      <c r="R44" s="65"/>
      <c r="S44" s="65"/>
      <c r="T44" s="20">
        <f t="shared" si="2"/>
        <v>0</v>
      </c>
      <c r="U44" s="20">
        <f t="shared" si="3"/>
        <v>0</v>
      </c>
      <c r="V44" s="20"/>
    </row>
    <row r="45" spans="2:22" s="25" customFormat="1" ht="12">
      <c r="B45" s="26"/>
      <c r="C45" s="26"/>
      <c r="D45" s="65" t="s">
        <v>44</v>
      </c>
      <c r="E45" s="65"/>
      <c r="F45" s="65"/>
      <c r="G45" s="66"/>
      <c r="H45" s="32">
        <f t="shared" si="14"/>
        <v>53</v>
      </c>
      <c r="I45" s="33">
        <v>52</v>
      </c>
      <c r="J45" s="34">
        <v>1</v>
      </c>
      <c r="K45" s="35">
        <f t="shared" si="15"/>
        <v>36</v>
      </c>
      <c r="L45" s="36">
        <v>36</v>
      </c>
      <c r="M45" s="36">
        <v>0</v>
      </c>
      <c r="N45" s="30"/>
      <c r="O45" s="26"/>
      <c r="P45" s="65" t="s">
        <v>44</v>
      </c>
      <c r="Q45" s="65"/>
      <c r="R45" s="65"/>
      <c r="S45" s="65"/>
      <c r="T45" s="20">
        <f t="shared" si="2"/>
        <v>0</v>
      </c>
      <c r="U45" s="20">
        <f t="shared" si="3"/>
        <v>0</v>
      </c>
      <c r="V45" s="20"/>
    </row>
    <row r="46" spans="1:22" s="21" customFormat="1" ht="15" customHeight="1">
      <c r="A46" s="25"/>
      <c r="B46" s="19"/>
      <c r="C46" s="63" t="s">
        <v>45</v>
      </c>
      <c r="D46" s="63"/>
      <c r="E46" s="63"/>
      <c r="F46" s="63"/>
      <c r="G46" s="64"/>
      <c r="H46" s="22">
        <f aca="true" t="shared" si="16" ref="H46:M46">SUM(H47,H51)</f>
        <v>11915</v>
      </c>
      <c r="I46" s="22">
        <f t="shared" si="16"/>
        <v>11364</v>
      </c>
      <c r="J46" s="23">
        <f t="shared" si="16"/>
        <v>551</v>
      </c>
      <c r="K46" s="24">
        <f t="shared" si="16"/>
        <v>7412</v>
      </c>
      <c r="L46" s="22">
        <f t="shared" si="16"/>
        <v>7076</v>
      </c>
      <c r="M46" s="22">
        <f t="shared" si="16"/>
        <v>336</v>
      </c>
      <c r="N46" s="18"/>
      <c r="O46" s="63" t="s">
        <v>45</v>
      </c>
      <c r="P46" s="63"/>
      <c r="Q46" s="63"/>
      <c r="R46" s="63"/>
      <c r="S46" s="63"/>
      <c r="T46" s="20">
        <f t="shared" si="2"/>
        <v>0</v>
      </c>
      <c r="U46" s="20">
        <f t="shared" si="3"/>
        <v>0</v>
      </c>
      <c r="V46" s="20"/>
    </row>
    <row r="47" spans="2:22" s="25" customFormat="1" ht="12">
      <c r="B47" s="26"/>
      <c r="C47" s="26"/>
      <c r="D47" s="65" t="s">
        <v>70</v>
      </c>
      <c r="E47" s="65"/>
      <c r="F47" s="65"/>
      <c r="G47" s="66"/>
      <c r="H47" s="22">
        <f aca="true" t="shared" si="17" ref="H47:M47">SUM(H48:H50)</f>
        <v>221</v>
      </c>
      <c r="I47" s="28">
        <f t="shared" si="17"/>
        <v>221</v>
      </c>
      <c r="J47" s="29">
        <f t="shared" si="17"/>
        <v>0</v>
      </c>
      <c r="K47" s="24">
        <f t="shared" si="17"/>
        <v>209</v>
      </c>
      <c r="L47" s="28">
        <f t="shared" si="17"/>
        <v>209</v>
      </c>
      <c r="M47" s="28">
        <f t="shared" si="17"/>
        <v>0</v>
      </c>
      <c r="N47" s="30"/>
      <c r="O47" s="26"/>
      <c r="P47" s="65" t="s">
        <v>70</v>
      </c>
      <c r="Q47" s="65"/>
      <c r="R47" s="65"/>
      <c r="S47" s="65"/>
      <c r="T47" s="20">
        <f t="shared" si="2"/>
        <v>0</v>
      </c>
      <c r="U47" s="20">
        <f t="shared" si="3"/>
        <v>0</v>
      </c>
      <c r="V47" s="31"/>
    </row>
    <row r="48" spans="1:22" s="25" customFormat="1" ht="12">
      <c r="A48" s="21"/>
      <c r="B48" s="26"/>
      <c r="C48" s="26"/>
      <c r="D48" s="26"/>
      <c r="E48" s="76" t="s">
        <v>46</v>
      </c>
      <c r="F48" s="65"/>
      <c r="G48" s="66"/>
      <c r="H48" s="32">
        <f aca="true" t="shared" si="18" ref="H48:H61">SUM(I48:J48)</f>
        <v>141</v>
      </c>
      <c r="I48" s="33">
        <v>141</v>
      </c>
      <c r="J48" s="34">
        <v>0</v>
      </c>
      <c r="K48" s="35">
        <f aca="true" t="shared" si="19" ref="K48:K61">SUM(L48:M48)</f>
        <v>139</v>
      </c>
      <c r="L48" s="36">
        <v>139</v>
      </c>
      <c r="M48" s="36">
        <v>0</v>
      </c>
      <c r="N48" s="30"/>
      <c r="O48" s="26"/>
      <c r="P48" s="26"/>
      <c r="Q48" s="76" t="s">
        <v>46</v>
      </c>
      <c r="R48" s="65"/>
      <c r="S48" s="65"/>
      <c r="T48" s="20">
        <f t="shared" si="2"/>
        <v>0</v>
      </c>
      <c r="U48" s="20">
        <f t="shared" si="3"/>
        <v>0</v>
      </c>
      <c r="V48" s="20"/>
    </row>
    <row r="49" spans="1:22" s="25" customFormat="1" ht="12">
      <c r="A49" s="21"/>
      <c r="B49" s="26"/>
      <c r="C49" s="26"/>
      <c r="D49" s="26"/>
      <c r="E49" s="76" t="s">
        <v>47</v>
      </c>
      <c r="F49" s="65"/>
      <c r="G49" s="66"/>
      <c r="H49" s="32">
        <f t="shared" si="18"/>
        <v>44</v>
      </c>
      <c r="I49" s="33">
        <v>44</v>
      </c>
      <c r="J49" s="34">
        <v>0</v>
      </c>
      <c r="K49" s="35">
        <f t="shared" si="19"/>
        <v>40</v>
      </c>
      <c r="L49" s="36">
        <v>40</v>
      </c>
      <c r="M49" s="36">
        <v>0</v>
      </c>
      <c r="N49" s="30"/>
      <c r="O49" s="26"/>
      <c r="P49" s="26"/>
      <c r="Q49" s="76" t="s">
        <v>47</v>
      </c>
      <c r="R49" s="65"/>
      <c r="S49" s="65"/>
      <c r="T49" s="20">
        <f t="shared" si="2"/>
        <v>0</v>
      </c>
      <c r="U49" s="20">
        <f t="shared" si="3"/>
        <v>0</v>
      </c>
      <c r="V49" s="20"/>
    </row>
    <row r="50" spans="1:22" s="25" customFormat="1" ht="12">
      <c r="A50" s="21"/>
      <c r="B50" s="26"/>
      <c r="C50" s="26"/>
      <c r="D50" s="26"/>
      <c r="E50" s="76" t="s">
        <v>21</v>
      </c>
      <c r="F50" s="65"/>
      <c r="G50" s="66"/>
      <c r="H50" s="32">
        <f t="shared" si="18"/>
        <v>36</v>
      </c>
      <c r="I50" s="33">
        <v>36</v>
      </c>
      <c r="J50" s="34">
        <v>0</v>
      </c>
      <c r="K50" s="35">
        <f t="shared" si="19"/>
        <v>30</v>
      </c>
      <c r="L50" s="36">
        <v>30</v>
      </c>
      <c r="M50" s="36">
        <v>0</v>
      </c>
      <c r="N50" s="30"/>
      <c r="O50" s="26"/>
      <c r="P50" s="26"/>
      <c r="Q50" s="76" t="s">
        <v>21</v>
      </c>
      <c r="R50" s="65"/>
      <c r="S50" s="65"/>
      <c r="T50" s="20">
        <f t="shared" si="2"/>
        <v>0</v>
      </c>
      <c r="U50" s="20">
        <f t="shared" si="3"/>
        <v>0</v>
      </c>
      <c r="V50" s="20"/>
    </row>
    <row r="51" spans="2:22" s="25" customFormat="1" ht="12">
      <c r="B51" s="26"/>
      <c r="C51" s="26"/>
      <c r="D51" s="65" t="s">
        <v>48</v>
      </c>
      <c r="E51" s="65"/>
      <c r="F51" s="65"/>
      <c r="G51" s="66"/>
      <c r="H51" s="32">
        <f t="shared" si="18"/>
        <v>11694</v>
      </c>
      <c r="I51" s="33">
        <v>11143</v>
      </c>
      <c r="J51" s="34">
        <v>551</v>
      </c>
      <c r="K51" s="35">
        <f t="shared" si="19"/>
        <v>7203</v>
      </c>
      <c r="L51" s="36">
        <v>6867</v>
      </c>
      <c r="M51" s="36">
        <v>336</v>
      </c>
      <c r="N51" s="30"/>
      <c r="O51" s="26"/>
      <c r="P51" s="65" t="s">
        <v>48</v>
      </c>
      <c r="Q51" s="65"/>
      <c r="R51" s="65"/>
      <c r="S51" s="65"/>
      <c r="T51" s="20">
        <f t="shared" si="2"/>
        <v>0</v>
      </c>
      <c r="U51" s="20">
        <f t="shared" si="3"/>
        <v>0</v>
      </c>
      <c r="V51" s="20"/>
    </row>
    <row r="52" spans="2:22" s="25" customFormat="1" ht="12">
      <c r="B52" s="38"/>
      <c r="C52" s="38"/>
      <c r="D52" s="38"/>
      <c r="E52" s="73" t="s">
        <v>49</v>
      </c>
      <c r="F52" s="73"/>
      <c r="G52" s="27" t="s">
        <v>16</v>
      </c>
      <c r="H52" s="32">
        <f t="shared" si="18"/>
        <v>7400</v>
      </c>
      <c r="I52" s="33">
        <v>6849</v>
      </c>
      <c r="J52" s="34">
        <v>551</v>
      </c>
      <c r="K52" s="35">
        <f t="shared" si="19"/>
        <v>4300</v>
      </c>
      <c r="L52" s="36">
        <v>3964</v>
      </c>
      <c r="M52" s="36">
        <v>336</v>
      </c>
      <c r="N52" s="39"/>
      <c r="O52" s="38"/>
      <c r="P52" s="38"/>
      <c r="Q52" s="73" t="s">
        <v>50</v>
      </c>
      <c r="R52" s="73"/>
      <c r="S52" s="26" t="s">
        <v>16</v>
      </c>
      <c r="T52" s="20">
        <f t="shared" si="2"/>
        <v>0</v>
      </c>
      <c r="U52" s="20">
        <f t="shared" si="3"/>
        <v>0</v>
      </c>
      <c r="V52" s="20"/>
    </row>
    <row r="53" spans="2:22" s="25" customFormat="1" ht="12">
      <c r="B53" s="38"/>
      <c r="C53" s="38"/>
      <c r="D53" s="38"/>
      <c r="E53" s="78" t="s">
        <v>50</v>
      </c>
      <c r="F53" s="78"/>
      <c r="G53" s="27" t="s">
        <v>17</v>
      </c>
      <c r="H53" s="32">
        <f t="shared" si="18"/>
        <v>3143</v>
      </c>
      <c r="I53" s="33">
        <v>3143</v>
      </c>
      <c r="J53" s="34">
        <v>0</v>
      </c>
      <c r="K53" s="35">
        <f t="shared" si="19"/>
        <v>1870</v>
      </c>
      <c r="L53" s="36">
        <v>1870</v>
      </c>
      <c r="M53" s="36">
        <v>0</v>
      </c>
      <c r="N53" s="39"/>
      <c r="O53" s="38"/>
      <c r="P53" s="38"/>
      <c r="Q53" s="78" t="s">
        <v>51</v>
      </c>
      <c r="R53" s="78"/>
      <c r="S53" s="26" t="s">
        <v>17</v>
      </c>
      <c r="T53" s="20">
        <f t="shared" si="2"/>
        <v>0</v>
      </c>
      <c r="U53" s="20">
        <f t="shared" si="3"/>
        <v>0</v>
      </c>
      <c r="V53" s="20"/>
    </row>
    <row r="54" spans="1:22" s="21" customFormat="1" ht="15" customHeight="1">
      <c r="A54" s="25"/>
      <c r="B54" s="40"/>
      <c r="C54" s="63" t="s">
        <v>52</v>
      </c>
      <c r="D54" s="63"/>
      <c r="E54" s="63"/>
      <c r="F54" s="63"/>
      <c r="G54" s="64"/>
      <c r="H54" s="32">
        <f t="shared" si="18"/>
        <v>184695</v>
      </c>
      <c r="I54" s="32">
        <v>181005</v>
      </c>
      <c r="J54" s="41">
        <v>3690</v>
      </c>
      <c r="K54" s="35">
        <f t="shared" si="19"/>
        <v>52191</v>
      </c>
      <c r="L54" s="42">
        <v>51259</v>
      </c>
      <c r="M54" s="42">
        <v>932</v>
      </c>
      <c r="N54" s="43"/>
      <c r="O54" s="63" t="s">
        <v>52</v>
      </c>
      <c r="P54" s="63"/>
      <c r="Q54" s="63"/>
      <c r="R54" s="63"/>
      <c r="S54" s="63"/>
      <c r="T54" s="20">
        <f t="shared" si="2"/>
        <v>0</v>
      </c>
      <c r="U54" s="20">
        <f t="shared" si="3"/>
        <v>0</v>
      </c>
      <c r="V54" s="20"/>
    </row>
    <row r="55" spans="1:22" s="25" customFormat="1" ht="12">
      <c r="A55" s="21"/>
      <c r="B55" s="38"/>
      <c r="C55" s="38"/>
      <c r="D55" s="73" t="s">
        <v>51</v>
      </c>
      <c r="E55" s="73"/>
      <c r="F55" s="65" t="s">
        <v>53</v>
      </c>
      <c r="G55" s="66"/>
      <c r="H55" s="32">
        <f t="shared" si="18"/>
        <v>29534</v>
      </c>
      <c r="I55" s="33">
        <v>29534</v>
      </c>
      <c r="J55" s="34">
        <v>0</v>
      </c>
      <c r="K55" s="35">
        <f t="shared" si="19"/>
        <v>26422</v>
      </c>
      <c r="L55" s="36">
        <v>26422</v>
      </c>
      <c r="M55" s="36">
        <v>0</v>
      </c>
      <c r="N55" s="39"/>
      <c r="O55" s="38"/>
      <c r="P55" s="73" t="s">
        <v>51</v>
      </c>
      <c r="Q55" s="73"/>
      <c r="R55" s="65" t="s">
        <v>53</v>
      </c>
      <c r="S55" s="65"/>
      <c r="T55" s="20">
        <f t="shared" si="2"/>
        <v>0</v>
      </c>
      <c r="U55" s="20">
        <f t="shared" si="3"/>
        <v>0</v>
      </c>
      <c r="V55" s="20"/>
    </row>
    <row r="56" spans="2:22" s="25" customFormat="1" ht="12">
      <c r="B56" s="38"/>
      <c r="C56" s="38"/>
      <c r="D56" s="73" t="s">
        <v>51</v>
      </c>
      <c r="E56" s="73"/>
      <c r="F56" s="65" t="s">
        <v>54</v>
      </c>
      <c r="G56" s="66"/>
      <c r="H56" s="32">
        <f t="shared" si="18"/>
        <v>2834</v>
      </c>
      <c r="I56" s="33">
        <v>2834</v>
      </c>
      <c r="J56" s="34">
        <v>0</v>
      </c>
      <c r="K56" s="35">
        <f t="shared" si="19"/>
        <v>2763</v>
      </c>
      <c r="L56" s="36">
        <v>2763</v>
      </c>
      <c r="M56" s="36">
        <v>0</v>
      </c>
      <c r="N56" s="39"/>
      <c r="O56" s="38"/>
      <c r="P56" s="73" t="s">
        <v>51</v>
      </c>
      <c r="Q56" s="73"/>
      <c r="R56" s="65" t="s">
        <v>54</v>
      </c>
      <c r="S56" s="65"/>
      <c r="T56" s="20">
        <f t="shared" si="2"/>
        <v>0</v>
      </c>
      <c r="U56" s="20">
        <f t="shared" si="3"/>
        <v>0</v>
      </c>
      <c r="V56" s="20"/>
    </row>
    <row r="57" spans="2:22" s="25" customFormat="1" ht="12">
      <c r="B57" s="38"/>
      <c r="C57" s="38"/>
      <c r="D57" s="73" t="s">
        <v>51</v>
      </c>
      <c r="E57" s="73"/>
      <c r="F57" s="65" t="s">
        <v>18</v>
      </c>
      <c r="G57" s="66"/>
      <c r="H57" s="32">
        <f t="shared" si="18"/>
        <v>17897</v>
      </c>
      <c r="I57" s="33">
        <v>14250</v>
      </c>
      <c r="J57" s="34">
        <v>3647</v>
      </c>
      <c r="K57" s="35">
        <f t="shared" si="19"/>
        <v>7464</v>
      </c>
      <c r="L57" s="36">
        <v>6562</v>
      </c>
      <c r="M57" s="36">
        <v>902</v>
      </c>
      <c r="N57" s="39"/>
      <c r="O57" s="38"/>
      <c r="P57" s="73" t="s">
        <v>55</v>
      </c>
      <c r="Q57" s="73"/>
      <c r="R57" s="65" t="s">
        <v>18</v>
      </c>
      <c r="S57" s="65"/>
      <c r="T57" s="20">
        <f t="shared" si="2"/>
        <v>0</v>
      </c>
      <c r="U57" s="20">
        <f t="shared" si="3"/>
        <v>0</v>
      </c>
      <c r="V57" s="20"/>
    </row>
    <row r="58" spans="2:22" s="25" customFormat="1" ht="12">
      <c r="B58" s="38"/>
      <c r="C58" s="38"/>
      <c r="D58" s="73" t="s">
        <v>55</v>
      </c>
      <c r="E58" s="73"/>
      <c r="F58" s="65" t="s">
        <v>56</v>
      </c>
      <c r="G58" s="66"/>
      <c r="H58" s="32">
        <f t="shared" si="18"/>
        <v>304</v>
      </c>
      <c r="I58" s="33">
        <v>304</v>
      </c>
      <c r="J58" s="34">
        <v>0</v>
      </c>
      <c r="K58" s="35">
        <f t="shared" si="19"/>
        <v>267</v>
      </c>
      <c r="L58" s="36">
        <v>267</v>
      </c>
      <c r="M58" s="36">
        <v>0</v>
      </c>
      <c r="N58" s="39"/>
      <c r="O58" s="38"/>
      <c r="P58" s="73" t="s">
        <v>55</v>
      </c>
      <c r="Q58" s="73"/>
      <c r="R58" s="65" t="s">
        <v>56</v>
      </c>
      <c r="S58" s="65"/>
      <c r="T58" s="20">
        <f t="shared" si="2"/>
        <v>0</v>
      </c>
      <c r="U58" s="20">
        <f t="shared" si="3"/>
        <v>0</v>
      </c>
      <c r="V58" s="20"/>
    </row>
    <row r="59" spans="2:22" s="25" customFormat="1" ht="12" customHeight="1">
      <c r="B59" s="38"/>
      <c r="C59" s="38"/>
      <c r="D59" s="73" t="s">
        <v>55</v>
      </c>
      <c r="E59" s="73"/>
      <c r="F59" s="82" t="s">
        <v>64</v>
      </c>
      <c r="G59" s="83"/>
      <c r="H59" s="32">
        <f t="shared" si="18"/>
        <v>198</v>
      </c>
      <c r="I59" s="33">
        <v>161</v>
      </c>
      <c r="J59" s="34">
        <v>37</v>
      </c>
      <c r="K59" s="35">
        <f t="shared" si="19"/>
        <v>178</v>
      </c>
      <c r="L59" s="36">
        <v>151</v>
      </c>
      <c r="M59" s="36">
        <v>27</v>
      </c>
      <c r="N59" s="39"/>
      <c r="O59" s="38"/>
      <c r="P59" s="73" t="s">
        <v>55</v>
      </c>
      <c r="Q59" s="73"/>
      <c r="R59" s="82" t="s">
        <v>64</v>
      </c>
      <c r="S59" s="82"/>
      <c r="T59" s="20">
        <f t="shared" si="2"/>
        <v>0</v>
      </c>
      <c r="U59" s="20">
        <f t="shared" si="3"/>
        <v>0</v>
      </c>
      <c r="V59" s="20"/>
    </row>
    <row r="60" spans="2:22" s="25" customFormat="1" ht="12">
      <c r="B60" s="38"/>
      <c r="C60" s="38"/>
      <c r="D60" s="73" t="s">
        <v>55</v>
      </c>
      <c r="E60" s="73"/>
      <c r="F60" s="65" t="s">
        <v>19</v>
      </c>
      <c r="G60" s="66"/>
      <c r="H60" s="32">
        <f t="shared" si="18"/>
        <v>1716</v>
      </c>
      <c r="I60" s="33">
        <v>1716</v>
      </c>
      <c r="J60" s="34">
        <v>0</v>
      </c>
      <c r="K60" s="35">
        <f t="shared" si="19"/>
        <v>1586</v>
      </c>
      <c r="L60" s="36">
        <v>1586</v>
      </c>
      <c r="M60" s="36">
        <v>0</v>
      </c>
      <c r="N60" s="39"/>
      <c r="O60" s="38"/>
      <c r="P60" s="73" t="s">
        <v>49</v>
      </c>
      <c r="Q60" s="73"/>
      <c r="R60" s="65" t="s">
        <v>19</v>
      </c>
      <c r="S60" s="65"/>
      <c r="T60" s="20">
        <f t="shared" si="2"/>
        <v>0</v>
      </c>
      <c r="U60" s="20">
        <f t="shared" si="3"/>
        <v>0</v>
      </c>
      <c r="V60" s="20"/>
    </row>
    <row r="61" spans="2:22" s="25" customFormat="1" ht="12" thickBot="1">
      <c r="B61" s="44"/>
      <c r="C61" s="44"/>
      <c r="D61" s="79" t="s">
        <v>49</v>
      </c>
      <c r="E61" s="79"/>
      <c r="F61" s="80" t="s">
        <v>20</v>
      </c>
      <c r="G61" s="81"/>
      <c r="H61" s="45">
        <f t="shared" si="18"/>
        <v>126818</v>
      </c>
      <c r="I61" s="46">
        <v>126818</v>
      </c>
      <c r="J61" s="47">
        <v>0</v>
      </c>
      <c r="K61" s="48">
        <f t="shared" si="19"/>
        <v>10509</v>
      </c>
      <c r="L61" s="49">
        <v>10509</v>
      </c>
      <c r="M61" s="49">
        <v>0</v>
      </c>
      <c r="N61" s="50"/>
      <c r="O61" s="44"/>
      <c r="P61" s="79" t="s">
        <v>50</v>
      </c>
      <c r="Q61" s="79"/>
      <c r="R61" s="80" t="s">
        <v>20</v>
      </c>
      <c r="S61" s="80"/>
      <c r="T61" s="20">
        <f t="shared" si="2"/>
        <v>0</v>
      </c>
      <c r="U61" s="20">
        <f t="shared" si="3"/>
        <v>0</v>
      </c>
      <c r="V61" s="20"/>
    </row>
    <row r="62" spans="1:42" ht="9.75" customHeight="1">
      <c r="A62" s="51"/>
      <c r="B62" s="52"/>
      <c r="C62" s="52"/>
      <c r="D62" s="52"/>
      <c r="E62" s="52"/>
      <c r="F62" s="52"/>
      <c r="G62" s="52"/>
      <c r="H62" s="53"/>
      <c r="I62" s="53"/>
      <c r="J62" s="54"/>
      <c r="K62" s="54"/>
      <c r="L62" s="53"/>
      <c r="M62" s="53"/>
      <c r="N62" s="52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ht="12">
      <c r="A63" s="52"/>
      <c r="B63" s="52"/>
      <c r="C63" s="52"/>
      <c r="D63" s="52"/>
      <c r="E63" s="52"/>
      <c r="F63" s="52"/>
      <c r="G63" s="52"/>
      <c r="H63" s="53"/>
      <c r="I63" s="53"/>
      <c r="J63" s="54"/>
      <c r="K63" s="54"/>
      <c r="L63" s="53"/>
      <c r="M63" s="53"/>
      <c r="N63" s="52"/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ht="12">
      <c r="A64" s="52"/>
      <c r="B64" s="52"/>
      <c r="C64" s="52"/>
      <c r="D64" s="52"/>
      <c r="E64" s="52"/>
      <c r="F64" s="52"/>
      <c r="G64" s="56" t="s">
        <v>0</v>
      </c>
      <c r="H64" s="57">
        <f aca="true" t="shared" si="20" ref="H64:M64">SUM(H7,H20,H27,H31,H46,H54)-H6</f>
        <v>0</v>
      </c>
      <c r="I64" s="57">
        <f t="shared" si="20"/>
        <v>0</v>
      </c>
      <c r="J64" s="57">
        <f t="shared" si="20"/>
        <v>0</v>
      </c>
      <c r="K64" s="57">
        <f t="shared" si="20"/>
        <v>0</v>
      </c>
      <c r="L64" s="57">
        <f t="shared" si="20"/>
        <v>0</v>
      </c>
      <c r="M64" s="57">
        <f t="shared" si="20"/>
        <v>0</v>
      </c>
      <c r="N64" s="52"/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 ht="12">
      <c r="A65" s="52"/>
      <c r="B65" s="52"/>
      <c r="C65" s="52"/>
      <c r="D65" s="52"/>
      <c r="E65" s="52"/>
      <c r="F65" s="52"/>
      <c r="G65" s="56" t="s">
        <v>72</v>
      </c>
      <c r="H65" s="57">
        <f aca="true" t="shared" si="21" ref="H65:M65">SUM(H8,H13,H18:H19)-H7</f>
        <v>0</v>
      </c>
      <c r="I65" s="57">
        <f t="shared" si="21"/>
        <v>0</v>
      </c>
      <c r="J65" s="57">
        <f t="shared" si="21"/>
        <v>0</v>
      </c>
      <c r="K65" s="57">
        <f t="shared" si="21"/>
        <v>0</v>
      </c>
      <c r="L65" s="57">
        <f t="shared" si="21"/>
        <v>0</v>
      </c>
      <c r="M65" s="57">
        <f t="shared" si="21"/>
        <v>0</v>
      </c>
      <c r="N65" s="52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ht="12">
      <c r="A66" s="52"/>
      <c r="B66" s="52"/>
      <c r="C66" s="52"/>
      <c r="D66" s="52"/>
      <c r="E66" s="52"/>
      <c r="F66" s="52"/>
      <c r="G66" s="56" t="s">
        <v>3</v>
      </c>
      <c r="H66" s="57">
        <f aca="true" t="shared" si="22" ref="H66:M66">SUM(H9:H12)-H8</f>
        <v>0</v>
      </c>
      <c r="I66" s="57">
        <f t="shared" si="22"/>
        <v>0</v>
      </c>
      <c r="J66" s="57">
        <f t="shared" si="22"/>
        <v>0</v>
      </c>
      <c r="K66" s="57">
        <f t="shared" si="22"/>
        <v>0</v>
      </c>
      <c r="L66" s="57">
        <f t="shared" si="22"/>
        <v>0</v>
      </c>
      <c r="M66" s="57">
        <f t="shared" si="22"/>
        <v>0</v>
      </c>
      <c r="N66" s="52"/>
      <c r="O66" s="52"/>
      <c r="P66" s="52"/>
      <c r="Q66" s="52"/>
      <c r="R66" s="52"/>
      <c r="S66" s="52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ht="12">
      <c r="A67" s="52"/>
      <c r="B67" s="52"/>
      <c r="C67" s="52"/>
      <c r="D67" s="52"/>
      <c r="E67" s="52"/>
      <c r="F67" s="52"/>
      <c r="G67" s="56" t="s">
        <v>73</v>
      </c>
      <c r="H67" s="57">
        <f aca="true" t="shared" si="23" ref="H67:M67">SUM(H14:H17)-H13</f>
        <v>0</v>
      </c>
      <c r="I67" s="57">
        <f t="shared" si="23"/>
        <v>0</v>
      </c>
      <c r="J67" s="57">
        <f t="shared" si="23"/>
        <v>0</v>
      </c>
      <c r="K67" s="57">
        <f t="shared" si="23"/>
        <v>0</v>
      </c>
      <c r="L67" s="57">
        <f t="shared" si="23"/>
        <v>0</v>
      </c>
      <c r="M67" s="57">
        <f t="shared" si="23"/>
        <v>0</v>
      </c>
      <c r="N67" s="52"/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1:42" ht="12">
      <c r="A68" s="52"/>
      <c r="B68" s="52"/>
      <c r="C68" s="52"/>
      <c r="D68" s="52"/>
      <c r="E68" s="52"/>
      <c r="F68" s="52"/>
      <c r="G68" s="56" t="s">
        <v>74</v>
      </c>
      <c r="H68" s="57">
        <f aca="true" t="shared" si="24" ref="H68:M68">SUM(H21:H23,H25:H26)-H20</f>
        <v>0</v>
      </c>
      <c r="I68" s="57">
        <f t="shared" si="24"/>
        <v>0</v>
      </c>
      <c r="J68" s="57">
        <f t="shared" si="24"/>
        <v>0</v>
      </c>
      <c r="K68" s="57">
        <f t="shared" si="24"/>
        <v>0</v>
      </c>
      <c r="L68" s="57">
        <f t="shared" si="24"/>
        <v>0</v>
      </c>
      <c r="M68" s="57">
        <f t="shared" si="24"/>
        <v>0</v>
      </c>
      <c r="N68" s="52"/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 ht="12">
      <c r="A69" s="52"/>
      <c r="B69" s="52"/>
      <c r="C69" s="52"/>
      <c r="D69" s="52"/>
      <c r="E69" s="52"/>
      <c r="F69" s="52"/>
      <c r="G69" s="56" t="s">
        <v>75</v>
      </c>
      <c r="H69" s="57">
        <f aca="true" t="shared" si="25" ref="H69:M69">SUM(H28:H30)-H27</f>
        <v>0</v>
      </c>
      <c r="I69" s="57">
        <f t="shared" si="25"/>
        <v>0</v>
      </c>
      <c r="J69" s="57">
        <f t="shared" si="25"/>
        <v>0</v>
      </c>
      <c r="K69" s="57">
        <f t="shared" si="25"/>
        <v>0</v>
      </c>
      <c r="L69" s="57">
        <f t="shared" si="25"/>
        <v>0</v>
      </c>
      <c r="M69" s="57">
        <f t="shared" si="25"/>
        <v>0</v>
      </c>
      <c r="N69" s="52"/>
      <c r="O69" s="52"/>
      <c r="P69" s="52"/>
      <c r="Q69" s="52"/>
      <c r="R69" s="52"/>
      <c r="S69" s="52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 ht="12">
      <c r="A70" s="52"/>
      <c r="B70" s="52"/>
      <c r="C70" s="52"/>
      <c r="D70" s="52"/>
      <c r="E70" s="52"/>
      <c r="F70" s="52"/>
      <c r="G70" s="56" t="s">
        <v>76</v>
      </c>
      <c r="H70" s="57">
        <f aca="true" t="shared" si="26" ref="H70:M70">SUM(H32:H33,H36,H42,H44:H45)-H31</f>
        <v>0</v>
      </c>
      <c r="I70" s="57">
        <f t="shared" si="26"/>
        <v>0</v>
      </c>
      <c r="J70" s="57">
        <f t="shared" si="26"/>
        <v>0</v>
      </c>
      <c r="K70" s="57">
        <f t="shared" si="26"/>
        <v>0</v>
      </c>
      <c r="L70" s="57">
        <f t="shared" si="26"/>
        <v>0</v>
      </c>
      <c r="M70" s="57">
        <f t="shared" si="26"/>
        <v>0</v>
      </c>
      <c r="N70" s="52"/>
      <c r="O70" s="52"/>
      <c r="P70" s="52"/>
      <c r="Q70" s="52"/>
      <c r="R70" s="52"/>
      <c r="S70" s="52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 ht="12">
      <c r="A71" s="52"/>
      <c r="B71" s="52"/>
      <c r="C71" s="52"/>
      <c r="D71" s="52"/>
      <c r="E71" s="52"/>
      <c r="F71" s="52"/>
      <c r="G71" s="56" t="s">
        <v>77</v>
      </c>
      <c r="H71" s="57">
        <f aca="true" t="shared" si="27" ref="H71:M71">SUM(H34:H35)-H33</f>
        <v>0</v>
      </c>
      <c r="I71" s="57">
        <f t="shared" si="27"/>
        <v>0</v>
      </c>
      <c r="J71" s="57">
        <f t="shared" si="27"/>
        <v>0</v>
      </c>
      <c r="K71" s="57">
        <f t="shared" si="27"/>
        <v>0</v>
      </c>
      <c r="L71" s="57">
        <f t="shared" si="27"/>
        <v>0</v>
      </c>
      <c r="M71" s="57">
        <f t="shared" si="27"/>
        <v>0</v>
      </c>
      <c r="N71" s="52"/>
      <c r="O71" s="52"/>
      <c r="P71" s="52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ht="12">
      <c r="A72" s="52"/>
      <c r="B72" s="52"/>
      <c r="C72" s="52"/>
      <c r="D72" s="52"/>
      <c r="E72" s="52"/>
      <c r="F72" s="52"/>
      <c r="G72" s="56" t="s">
        <v>78</v>
      </c>
      <c r="H72" s="57">
        <f aca="true" t="shared" si="28" ref="H72:M72">SUM(H37:H41)-H36</f>
        <v>0</v>
      </c>
      <c r="I72" s="57">
        <f t="shared" si="28"/>
        <v>0</v>
      </c>
      <c r="J72" s="57">
        <f t="shared" si="28"/>
        <v>0</v>
      </c>
      <c r="K72" s="57">
        <f t="shared" si="28"/>
        <v>0</v>
      </c>
      <c r="L72" s="57">
        <f t="shared" si="28"/>
        <v>0</v>
      </c>
      <c r="M72" s="57">
        <f t="shared" si="28"/>
        <v>0</v>
      </c>
      <c r="N72" s="52"/>
      <c r="O72" s="52"/>
      <c r="P72" s="52"/>
      <c r="Q72" s="52"/>
      <c r="R72" s="52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 ht="12">
      <c r="A73" s="52"/>
      <c r="B73" s="52"/>
      <c r="C73" s="52"/>
      <c r="D73" s="52"/>
      <c r="E73" s="52"/>
      <c r="F73" s="52"/>
      <c r="G73" s="56" t="s">
        <v>79</v>
      </c>
      <c r="H73" s="57">
        <f aca="true" t="shared" si="29" ref="H73:M73">SUM(H47,H51)-H46</f>
        <v>0</v>
      </c>
      <c r="I73" s="57">
        <f t="shared" si="29"/>
        <v>0</v>
      </c>
      <c r="J73" s="57">
        <f t="shared" si="29"/>
        <v>0</v>
      </c>
      <c r="K73" s="57">
        <f t="shared" si="29"/>
        <v>0</v>
      </c>
      <c r="L73" s="57">
        <f t="shared" si="29"/>
        <v>0</v>
      </c>
      <c r="M73" s="57">
        <f t="shared" si="29"/>
        <v>0</v>
      </c>
      <c r="N73" s="52"/>
      <c r="O73" s="52"/>
      <c r="P73" s="52"/>
      <c r="Q73" s="52"/>
      <c r="R73" s="52"/>
      <c r="S73" s="52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 ht="12">
      <c r="A74" s="52"/>
      <c r="B74" s="52"/>
      <c r="C74" s="52"/>
      <c r="D74" s="52"/>
      <c r="E74" s="52"/>
      <c r="F74" s="52"/>
      <c r="G74" s="56" t="s">
        <v>80</v>
      </c>
      <c r="H74" s="58">
        <f aca="true" t="shared" si="30" ref="H74:M74">SUM(H48:H50)-H47</f>
        <v>0</v>
      </c>
      <c r="I74" s="58">
        <f t="shared" si="30"/>
        <v>0</v>
      </c>
      <c r="J74" s="58">
        <f t="shared" si="30"/>
        <v>0</v>
      </c>
      <c r="K74" s="58">
        <f t="shared" si="30"/>
        <v>0</v>
      </c>
      <c r="L74" s="58">
        <f t="shared" si="30"/>
        <v>0</v>
      </c>
      <c r="M74" s="58">
        <f t="shared" si="30"/>
        <v>0</v>
      </c>
      <c r="N74" s="52"/>
      <c r="O74" s="52"/>
      <c r="P74" s="52"/>
      <c r="Q74" s="52"/>
      <c r="R74" s="52"/>
      <c r="S74" s="52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 ht="12">
      <c r="A75" s="52"/>
      <c r="B75" s="52"/>
      <c r="C75" s="52"/>
      <c r="D75" s="52"/>
      <c r="E75" s="52"/>
      <c r="F75" s="52"/>
      <c r="G75" s="52"/>
      <c r="H75" s="59"/>
      <c r="I75" s="53"/>
      <c r="J75" s="54"/>
      <c r="K75" s="54"/>
      <c r="L75" s="53"/>
      <c r="M75" s="53"/>
      <c r="N75" s="52"/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1:42" ht="12">
      <c r="A76" s="52"/>
      <c r="B76" s="52"/>
      <c r="C76" s="52"/>
      <c r="D76" s="52"/>
      <c r="E76" s="52"/>
      <c r="F76" s="52"/>
      <c r="G76" s="52"/>
      <c r="H76" s="59"/>
      <c r="I76" s="53"/>
      <c r="J76" s="54"/>
      <c r="K76" s="54"/>
      <c r="L76" s="53"/>
      <c r="M76" s="53"/>
      <c r="N76" s="52"/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 ht="12">
      <c r="A77" s="52"/>
      <c r="B77" s="52"/>
      <c r="C77" s="52"/>
      <c r="D77" s="52"/>
      <c r="E77" s="52"/>
      <c r="F77" s="52"/>
      <c r="G77" s="52"/>
      <c r="H77" s="53"/>
      <c r="I77" s="53"/>
      <c r="J77" s="54"/>
      <c r="K77" s="54"/>
      <c r="L77" s="53"/>
      <c r="M77" s="53"/>
      <c r="N77" s="52"/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 ht="12">
      <c r="A78" s="52"/>
      <c r="B78" s="52"/>
      <c r="C78" s="52"/>
      <c r="D78" s="52"/>
      <c r="E78" s="52"/>
      <c r="F78" s="52"/>
      <c r="G78" s="52"/>
      <c r="H78" s="53"/>
      <c r="I78" s="53"/>
      <c r="J78" s="54"/>
      <c r="K78" s="54"/>
      <c r="L78" s="53"/>
      <c r="M78" s="53"/>
      <c r="N78" s="52"/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 ht="12">
      <c r="A79" s="52"/>
      <c r="B79" s="52"/>
      <c r="C79" s="52"/>
      <c r="D79" s="52"/>
      <c r="E79" s="52"/>
      <c r="F79" s="52"/>
      <c r="G79" s="52"/>
      <c r="H79" s="53"/>
      <c r="I79" s="53"/>
      <c r="J79" s="54"/>
      <c r="K79" s="54"/>
      <c r="L79" s="53"/>
      <c r="M79" s="53"/>
      <c r="N79" s="52"/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ht="12">
      <c r="A80" s="52"/>
      <c r="B80" s="52"/>
      <c r="C80" s="52"/>
      <c r="D80" s="52"/>
      <c r="E80" s="52"/>
      <c r="F80" s="52"/>
      <c r="G80" s="52"/>
      <c r="H80" s="53"/>
      <c r="I80" s="53"/>
      <c r="J80" s="54"/>
      <c r="K80" s="54"/>
      <c r="L80" s="53"/>
      <c r="M80" s="53"/>
      <c r="N80" s="52"/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ht="12">
      <c r="A81" s="52"/>
      <c r="B81" s="52"/>
      <c r="C81" s="52"/>
      <c r="D81" s="52"/>
      <c r="E81" s="52"/>
      <c r="F81" s="52"/>
      <c r="G81" s="52"/>
      <c r="H81" s="53"/>
      <c r="I81" s="53"/>
      <c r="J81" s="54"/>
      <c r="K81" s="54"/>
      <c r="L81" s="53"/>
      <c r="M81" s="53"/>
      <c r="N81" s="52"/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ht="12">
      <c r="A82" s="52"/>
      <c r="B82" s="52"/>
      <c r="C82" s="52"/>
      <c r="D82" s="52"/>
      <c r="E82" s="52"/>
      <c r="F82" s="52"/>
      <c r="G82" s="52"/>
      <c r="H82" s="53"/>
      <c r="I82" s="53"/>
      <c r="J82" s="54"/>
      <c r="K82" s="54"/>
      <c r="L82" s="53"/>
      <c r="M82" s="53"/>
      <c r="N82" s="52"/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</sheetData>
  <sheetProtection/>
  <mergeCells count="132">
    <mergeCell ref="H2:J2"/>
    <mergeCell ref="K2:M2"/>
    <mergeCell ref="H4:J4"/>
    <mergeCell ref="K4:M4"/>
    <mergeCell ref="P58:Q58"/>
    <mergeCell ref="R58:S58"/>
    <mergeCell ref="O54:S54"/>
    <mergeCell ref="P55:Q55"/>
    <mergeCell ref="R55:S55"/>
    <mergeCell ref="P56:Q56"/>
    <mergeCell ref="P61:Q61"/>
    <mergeCell ref="R61:S61"/>
    <mergeCell ref="P59:Q59"/>
    <mergeCell ref="R59:S59"/>
    <mergeCell ref="P60:Q60"/>
    <mergeCell ref="R60:S60"/>
    <mergeCell ref="R56:S56"/>
    <mergeCell ref="P57:Q57"/>
    <mergeCell ref="R57:S57"/>
    <mergeCell ref="Q48:S48"/>
    <mergeCell ref="Q49:S49"/>
    <mergeCell ref="Q50:S50"/>
    <mergeCell ref="P51:S51"/>
    <mergeCell ref="Q52:R52"/>
    <mergeCell ref="Q53:R53"/>
    <mergeCell ref="P42:S42"/>
    <mergeCell ref="Q43:R43"/>
    <mergeCell ref="P45:S45"/>
    <mergeCell ref="O46:S46"/>
    <mergeCell ref="P44:S44"/>
    <mergeCell ref="P47:S47"/>
    <mergeCell ref="Q35:S35"/>
    <mergeCell ref="P36:S36"/>
    <mergeCell ref="Q37:S37"/>
    <mergeCell ref="Q38:S38"/>
    <mergeCell ref="Q40:S40"/>
    <mergeCell ref="Q41:S41"/>
    <mergeCell ref="Q39:S39"/>
    <mergeCell ref="P29:S29"/>
    <mergeCell ref="P30:S30"/>
    <mergeCell ref="O31:S31"/>
    <mergeCell ref="P32:S32"/>
    <mergeCell ref="P33:S33"/>
    <mergeCell ref="Q34:S34"/>
    <mergeCell ref="P23:S23"/>
    <mergeCell ref="Q24:R24"/>
    <mergeCell ref="P25:S25"/>
    <mergeCell ref="P26:S26"/>
    <mergeCell ref="O27:S27"/>
    <mergeCell ref="P28:S28"/>
    <mergeCell ref="Q17:S17"/>
    <mergeCell ref="P18:S18"/>
    <mergeCell ref="P19:S19"/>
    <mergeCell ref="O20:S20"/>
    <mergeCell ref="P21:S21"/>
    <mergeCell ref="P22:S22"/>
    <mergeCell ref="Q11:S11"/>
    <mergeCell ref="Q12:S12"/>
    <mergeCell ref="P13:S13"/>
    <mergeCell ref="Q14:S14"/>
    <mergeCell ref="Q15:S15"/>
    <mergeCell ref="Q16:S16"/>
    <mergeCell ref="N4:S5"/>
    <mergeCell ref="N6:S6"/>
    <mergeCell ref="O7:S7"/>
    <mergeCell ref="P8:S8"/>
    <mergeCell ref="Q9:S9"/>
    <mergeCell ref="Q10:S10"/>
    <mergeCell ref="D59:E59"/>
    <mergeCell ref="D60:E60"/>
    <mergeCell ref="D61:E61"/>
    <mergeCell ref="F61:G61"/>
    <mergeCell ref="F60:G60"/>
    <mergeCell ref="F59:G59"/>
    <mergeCell ref="D56:E56"/>
    <mergeCell ref="F56:G56"/>
    <mergeCell ref="D57:E57"/>
    <mergeCell ref="D58:E58"/>
    <mergeCell ref="F58:G58"/>
    <mergeCell ref="F57:G57"/>
    <mergeCell ref="C54:G54"/>
    <mergeCell ref="D55:E55"/>
    <mergeCell ref="F55:G55"/>
    <mergeCell ref="E52:F52"/>
    <mergeCell ref="D44:G44"/>
    <mergeCell ref="E53:F53"/>
    <mergeCell ref="D51:G51"/>
    <mergeCell ref="E50:G50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D30:G30"/>
    <mergeCell ref="C31:G31"/>
    <mergeCell ref="D32:G32"/>
    <mergeCell ref="D42:G42"/>
    <mergeCell ref="D33:G33"/>
    <mergeCell ref="E34:G34"/>
    <mergeCell ref="E35:G35"/>
    <mergeCell ref="D36:G36"/>
    <mergeCell ref="E37:G37"/>
    <mergeCell ref="E39:G39"/>
    <mergeCell ref="D21:G21"/>
    <mergeCell ref="D22:G22"/>
    <mergeCell ref="D23:G23"/>
    <mergeCell ref="D25:G25"/>
    <mergeCell ref="E24:F24"/>
    <mergeCell ref="D26:G26"/>
    <mergeCell ref="C27:G27"/>
    <mergeCell ref="D28:G28"/>
    <mergeCell ref="D29:G29"/>
    <mergeCell ref="D19:G19"/>
    <mergeCell ref="E9:G9"/>
    <mergeCell ref="E10:G10"/>
    <mergeCell ref="E11:G11"/>
    <mergeCell ref="D13:G13"/>
    <mergeCell ref="C20:G20"/>
    <mergeCell ref="D18:G18"/>
    <mergeCell ref="C7:G7"/>
    <mergeCell ref="D8:G8"/>
    <mergeCell ref="E12:G12"/>
    <mergeCell ref="E17:G17"/>
    <mergeCell ref="B4:G5"/>
    <mergeCell ref="E14:G14"/>
    <mergeCell ref="E15:G15"/>
    <mergeCell ref="E16:G16"/>
    <mergeCell ref="B6:G6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2022-07-28T05:28:58Z</dcterms:created>
  <dcterms:modified xsi:type="dcterms:W3CDTF">2022-07-28T05:28:58Z</dcterms:modified>
  <cp:category/>
  <cp:version/>
  <cp:contentType/>
  <cp:contentStatus/>
</cp:coreProperties>
</file>