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FC247766-FC4F-44AC-83BF-4078A0D2C778}" xr6:coauthVersionLast="36" xr6:coauthVersionMax="36" xr10:uidLastSave="{00000000-0000-0000-0000-000000000000}"/>
  <bookViews>
    <workbookView xWindow="12516" yWindow="32772" windowWidth="7728" windowHeight="8340" xr2:uid="{00000000-000D-0000-FFFF-FFFF00000000}"/>
  </bookViews>
  <sheets>
    <sheet name="102" sheetId="1" r:id="rId1"/>
  </sheets>
  <definedNames>
    <definedName name="_xlnm.Print_Area" localSheetId="0">'102'!$B$2:$P$64,'102'!$R$2:$AG$64</definedName>
  </definedNames>
  <calcPr calcId="191029"/>
</workbook>
</file>

<file path=xl/calcChain.xml><?xml version="1.0" encoding="utf-8"?>
<calcChain xmlns="http://schemas.openxmlformats.org/spreadsheetml/2006/main">
  <c r="J50" i="1" l="1"/>
  <c r="J16" i="1"/>
  <c r="I10" i="1"/>
  <c r="H50" i="1"/>
  <c r="H52" i="1"/>
  <c r="H56" i="1"/>
  <c r="J55" i="1"/>
  <c r="H55" i="1" s="1"/>
  <c r="J53" i="1"/>
  <c r="H53" i="1" s="1"/>
  <c r="J52" i="1"/>
  <c r="H25" i="1"/>
  <c r="H24" i="1" s="1"/>
  <c r="J54" i="1"/>
  <c r="J56" i="1" l="1"/>
  <c r="AI56" i="1" s="1"/>
  <c r="AH55" i="1"/>
  <c r="AI55" i="1" l="1"/>
  <c r="AH56" i="1"/>
  <c r="J42" i="1" l="1"/>
  <c r="J43" i="1"/>
  <c r="J44" i="1"/>
  <c r="J45" i="1"/>
  <c r="J46" i="1"/>
  <c r="J47" i="1"/>
  <c r="J48" i="1"/>
  <c r="J49" i="1"/>
  <c r="J51" i="1"/>
  <c r="J57" i="1"/>
  <c r="J58" i="1"/>
  <c r="J59" i="1"/>
  <c r="J60" i="1"/>
  <c r="J61" i="1"/>
  <c r="J62" i="1"/>
  <c r="J63" i="1"/>
  <c r="J64" i="1"/>
  <c r="J4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1" i="1"/>
  <c r="J72" i="1" l="1"/>
  <c r="J40" i="1"/>
  <c r="AI40" i="1" s="1"/>
  <c r="AI52" i="1"/>
  <c r="J10" i="1"/>
  <c r="J67" i="1" s="1"/>
  <c r="X75" i="1"/>
  <c r="X74" i="1"/>
  <c r="X73" i="1"/>
  <c r="X72" i="1"/>
  <c r="X71" i="1"/>
  <c r="X70" i="1"/>
  <c r="X69" i="1"/>
  <c r="X68" i="1"/>
  <c r="M10" i="1"/>
  <c r="M67" i="1" s="1"/>
  <c r="AI12" i="1"/>
  <c r="H13" i="1"/>
  <c r="AI14" i="1"/>
  <c r="H15" i="1"/>
  <c r="AH15" i="1" s="1"/>
  <c r="H16" i="1"/>
  <c r="AH16" i="1" s="1"/>
  <c r="AI17" i="1"/>
  <c r="H18" i="1"/>
  <c r="AH18" i="1" s="1"/>
  <c r="AI20" i="1"/>
  <c r="H22" i="1"/>
  <c r="AH22" i="1" s="1"/>
  <c r="H23" i="1"/>
  <c r="AH23" i="1" s="1"/>
  <c r="AI24" i="1"/>
  <c r="AH25" i="1"/>
  <c r="AI26" i="1"/>
  <c r="H27" i="1"/>
  <c r="AH27" i="1" s="1"/>
  <c r="H28" i="1"/>
  <c r="AH28" i="1" s="1"/>
  <c r="H29" i="1"/>
  <c r="AH29" i="1" s="1"/>
  <c r="AI30" i="1"/>
  <c r="AI31" i="1"/>
  <c r="H32" i="1"/>
  <c r="AH32" i="1" s="1"/>
  <c r="AI33" i="1"/>
  <c r="H34" i="1"/>
  <c r="AH34" i="1" s="1"/>
  <c r="H36" i="1"/>
  <c r="AH36" i="1" s="1"/>
  <c r="H37" i="1"/>
  <c r="AH37" i="1" s="1"/>
  <c r="H38" i="1"/>
  <c r="AH38" i="1" s="1"/>
  <c r="H39" i="1"/>
  <c r="AH39" i="1" s="1"/>
  <c r="AI41" i="1"/>
  <c r="H42" i="1"/>
  <c r="AH42" i="1" s="1"/>
  <c r="AI43" i="1"/>
  <c r="AI44" i="1"/>
  <c r="AI45" i="1"/>
  <c r="AI46" i="1"/>
  <c r="AI47" i="1"/>
  <c r="H48" i="1"/>
  <c r="AH48" i="1" s="1"/>
  <c r="AI49" i="1"/>
  <c r="AI50" i="1"/>
  <c r="H51" i="1"/>
  <c r="AH51" i="1" s="1"/>
  <c r="AH52" i="1"/>
  <c r="AH53" i="1"/>
  <c r="H54" i="1"/>
  <c r="AH54" i="1" s="1"/>
  <c r="AI57" i="1"/>
  <c r="H58" i="1"/>
  <c r="AH58" i="1" s="1"/>
  <c r="H59" i="1"/>
  <c r="AH59" i="1" s="1"/>
  <c r="AI60" i="1"/>
  <c r="H61" i="1"/>
  <c r="AH61" i="1" s="1"/>
  <c r="H62" i="1"/>
  <c r="AH62" i="1" s="1"/>
  <c r="AI63" i="1"/>
  <c r="H64" i="1"/>
  <c r="AH64" i="1" s="1"/>
  <c r="AI11" i="1"/>
  <c r="K73" i="1"/>
  <c r="L73" i="1"/>
  <c r="M73" i="1"/>
  <c r="N73" i="1"/>
  <c r="O75" i="1"/>
  <c r="P73" i="1"/>
  <c r="S73" i="1"/>
  <c r="T73" i="1"/>
  <c r="U73" i="1"/>
  <c r="V73" i="1"/>
  <c r="W73" i="1"/>
  <c r="Y73" i="1"/>
  <c r="Z73" i="1"/>
  <c r="I73" i="1"/>
  <c r="H21" i="1"/>
  <c r="AH21" i="1" s="1"/>
  <c r="X10" i="1"/>
  <c r="X67" i="1" s="1"/>
  <c r="H46" i="1"/>
  <c r="AH46" i="1" s="1"/>
  <c r="H44" i="1"/>
  <c r="AH44" i="1" s="1"/>
  <c r="H30" i="1"/>
  <c r="AH30" i="1" s="1"/>
  <c r="H19" i="1"/>
  <c r="AH19" i="1" s="1"/>
  <c r="I67" i="1"/>
  <c r="K10" i="1"/>
  <c r="K67" i="1" s="1"/>
  <c r="L10" i="1"/>
  <c r="L67" i="1" s="1"/>
  <c r="N10" i="1"/>
  <c r="N67" i="1" s="1"/>
  <c r="O10" i="1"/>
  <c r="O67" i="1" s="1"/>
  <c r="P10" i="1"/>
  <c r="P67" i="1" s="1"/>
  <c r="R10" i="1"/>
  <c r="R67" i="1" s="1"/>
  <c r="S10" i="1"/>
  <c r="S67" i="1" s="1"/>
  <c r="T10" i="1"/>
  <c r="T67" i="1" s="1"/>
  <c r="U10" i="1"/>
  <c r="U67" i="1" s="1"/>
  <c r="V10" i="1"/>
  <c r="V67" i="1" s="1"/>
  <c r="W10" i="1"/>
  <c r="W67" i="1" s="1"/>
  <c r="Y10" i="1"/>
  <c r="Y67" i="1" s="1"/>
  <c r="Z10" i="1"/>
  <c r="Z67" i="1" s="1"/>
  <c r="AA10" i="1"/>
  <c r="AA67" i="1" s="1"/>
  <c r="S68" i="1"/>
  <c r="T68" i="1"/>
  <c r="U68" i="1"/>
  <c r="V68" i="1"/>
  <c r="W68" i="1"/>
  <c r="Y68" i="1"/>
  <c r="Z68" i="1"/>
  <c r="AA68" i="1"/>
  <c r="R68" i="1"/>
  <c r="P68" i="1"/>
  <c r="I68" i="1"/>
  <c r="K68" i="1"/>
  <c r="L68" i="1"/>
  <c r="M68" i="1"/>
  <c r="N68" i="1"/>
  <c r="O68" i="1"/>
  <c r="AI19" i="1"/>
  <c r="AI21" i="1"/>
  <c r="AI35" i="1"/>
  <c r="AI37" i="1"/>
  <c r="AI42" i="1"/>
  <c r="AI58" i="1"/>
  <c r="S69" i="1"/>
  <c r="T69" i="1"/>
  <c r="U69" i="1"/>
  <c r="V69" i="1"/>
  <c r="W69" i="1"/>
  <c r="Y69" i="1"/>
  <c r="Z69" i="1"/>
  <c r="AA69" i="1"/>
  <c r="S70" i="1"/>
  <c r="T70" i="1"/>
  <c r="U70" i="1"/>
  <c r="V70" i="1"/>
  <c r="W70" i="1"/>
  <c r="Y70" i="1"/>
  <c r="Z70" i="1"/>
  <c r="AA70" i="1"/>
  <c r="S71" i="1"/>
  <c r="T71" i="1"/>
  <c r="U71" i="1"/>
  <c r="V71" i="1"/>
  <c r="W71" i="1"/>
  <c r="Y71" i="1"/>
  <c r="Z71" i="1"/>
  <c r="AA71" i="1"/>
  <c r="S72" i="1"/>
  <c r="T72" i="1"/>
  <c r="U72" i="1"/>
  <c r="V72" i="1"/>
  <c r="W72" i="1"/>
  <c r="Y72" i="1"/>
  <c r="Z72" i="1"/>
  <c r="AA72" i="1"/>
  <c r="AA73" i="1"/>
  <c r="S74" i="1"/>
  <c r="T74" i="1"/>
  <c r="U74" i="1"/>
  <c r="V74" i="1"/>
  <c r="W74" i="1"/>
  <c r="Y74" i="1"/>
  <c r="Z74" i="1"/>
  <c r="AA74" i="1"/>
  <c r="AA75" i="1"/>
  <c r="R75" i="1"/>
  <c r="R74" i="1"/>
  <c r="R73" i="1"/>
  <c r="R72" i="1"/>
  <c r="R71" i="1"/>
  <c r="R70" i="1"/>
  <c r="R69" i="1"/>
  <c r="I69" i="1"/>
  <c r="K69" i="1"/>
  <c r="L69" i="1"/>
  <c r="M69" i="1"/>
  <c r="N69" i="1"/>
  <c r="O69" i="1"/>
  <c r="P69" i="1"/>
  <c r="I70" i="1"/>
  <c r="K70" i="1"/>
  <c r="L70" i="1"/>
  <c r="M70" i="1"/>
  <c r="N70" i="1"/>
  <c r="O70" i="1"/>
  <c r="P70" i="1"/>
  <c r="I71" i="1"/>
  <c r="K71" i="1"/>
  <c r="L71" i="1"/>
  <c r="M71" i="1"/>
  <c r="N71" i="1"/>
  <c r="O71" i="1"/>
  <c r="P71" i="1"/>
  <c r="I72" i="1"/>
  <c r="K72" i="1"/>
  <c r="L72" i="1"/>
  <c r="M72" i="1"/>
  <c r="N72" i="1"/>
  <c r="O72" i="1"/>
  <c r="P72" i="1"/>
  <c r="O73" i="1"/>
  <c r="I74" i="1"/>
  <c r="K74" i="1"/>
  <c r="L74" i="1"/>
  <c r="M74" i="1"/>
  <c r="N74" i="1"/>
  <c r="O74" i="1"/>
  <c r="P74" i="1"/>
  <c r="L75" i="1"/>
  <c r="P75" i="1"/>
  <c r="M75" i="1"/>
  <c r="K75" i="1"/>
  <c r="AI62" i="1"/>
  <c r="AI54" i="1"/>
  <c r="H26" i="1"/>
  <c r="H41" i="1"/>
  <c r="AH41" i="1" s="1"/>
  <c r="H49" i="1"/>
  <c r="AH49" i="1" s="1"/>
  <c r="U75" i="1"/>
  <c r="AI59" i="1"/>
  <c r="AI51" i="1"/>
  <c r="AI32" i="1"/>
  <c r="AI22" i="1"/>
  <c r="I75" i="1"/>
  <c r="T75" i="1"/>
  <c r="AI48" i="1"/>
  <c r="AI15" i="1"/>
  <c r="N75" i="1"/>
  <c r="Z75" i="1"/>
  <c r="H43" i="1"/>
  <c r="AH43" i="1" s="1"/>
  <c r="H47" i="1"/>
  <c r="AH47" i="1" s="1"/>
  <c r="S75" i="1"/>
  <c r="AI13" i="1"/>
  <c r="AI64" i="1"/>
  <c r="V75" i="1"/>
  <c r="H63" i="1"/>
  <c r="AH63" i="1" s="1"/>
  <c r="AI61" i="1"/>
  <c r="Y75" i="1"/>
  <c r="J74" i="1"/>
  <c r="AI34" i="1"/>
  <c r="AI25" i="1"/>
  <c r="H14" i="1"/>
  <c r="AH14" i="1" s="1"/>
  <c r="H33" i="1"/>
  <c r="H60" i="1"/>
  <c r="AH60" i="1" s="1"/>
  <c r="AI38" i="1"/>
  <c r="H20" i="1"/>
  <c r="AH20" i="1" s="1"/>
  <c r="AI28" i="1"/>
  <c r="AI18" i="1"/>
  <c r="AI27" i="1"/>
  <c r="H45" i="1"/>
  <c r="AH45" i="1" s="1"/>
  <c r="AI36" i="1"/>
  <c r="J68" i="1"/>
  <c r="J70" i="1"/>
  <c r="H57" i="1"/>
  <c r="AH57" i="1" s="1"/>
  <c r="AI53" i="1"/>
  <c r="W75" i="1"/>
  <c r="AI23" i="1"/>
  <c r="J71" i="1"/>
  <c r="AI29" i="1"/>
  <c r="AI39" i="1"/>
  <c r="AI16" i="1"/>
  <c r="J69" i="1"/>
  <c r="J75" i="1" l="1"/>
  <c r="H40" i="1"/>
  <c r="AH40" i="1" s="1"/>
  <c r="J73" i="1"/>
  <c r="H31" i="1"/>
  <c r="AH31" i="1" s="1"/>
  <c r="H12" i="1"/>
  <c r="H69" i="1" s="1"/>
  <c r="AH50" i="1"/>
  <c r="AH13" i="1"/>
  <c r="AH33" i="1"/>
  <c r="AH24" i="1"/>
  <c r="AI10" i="1"/>
  <c r="H74" i="1"/>
  <c r="AH26" i="1"/>
  <c r="H17" i="1"/>
  <c r="H35" i="1" l="1"/>
  <c r="AH35" i="1" s="1"/>
  <c r="H75" i="1"/>
  <c r="AH12" i="1"/>
  <c r="H71" i="1"/>
  <c r="H72" i="1"/>
  <c r="H70" i="1"/>
  <c r="AH17" i="1"/>
  <c r="H11" i="1"/>
  <c r="H10" i="1" s="1"/>
  <c r="H73" i="1" l="1"/>
  <c r="H68" i="1"/>
  <c r="AH11" i="1"/>
  <c r="AH10" i="1" l="1"/>
  <c r="H67" i="1"/>
</calcChain>
</file>

<file path=xl/sharedStrings.xml><?xml version="1.0" encoding="utf-8"?>
<sst xmlns="http://schemas.openxmlformats.org/spreadsheetml/2006/main" count="182" uniqueCount="104">
  <si>
    <t>警察限り</t>
  </si>
  <si>
    <t>再犯者の前回処分別内訳</t>
    <phoneticPr fontId="1"/>
  </si>
  <si>
    <t>その他</t>
    <rPh sb="2" eb="3">
      <t>タ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</si>
  <si>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</si>
  <si>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</si>
  <si>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</si>
  <si>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</si>
  <si>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</si>
  <si>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</si>
  <si>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</si>
  <si>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</si>
  <si>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</si>
  <si>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</si>
  <si>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</si>
  <si>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</si>
  <si>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</si>
  <si>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</si>
  <si>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</si>
  <si>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</si>
  <si>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</si>
  <si>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</si>
  <si>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</si>
  <si>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</si>
  <si>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</si>
  <si>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</si>
  <si>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</si>
  <si>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</si>
  <si>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</si>
  <si>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</si>
  <si>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</si>
  <si>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</si>
  <si>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</si>
  <si>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</si>
  <si>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</si>
  <si>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</si>
  <si>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</si>
  <si>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</si>
  <si>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</si>
  <si>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</si>
  <si>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</si>
  <si>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</si>
  <si>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</si>
  <si>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</si>
  <si>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</si>
  <si>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</si>
  <si>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</si>
  <si>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</si>
  <si>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</si>
  <si>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</si>
  <si>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</si>
  <si>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</si>
  <si>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再犯者の前回処分別内訳</t>
    <phoneticPr fontId="1"/>
  </si>
  <si>
    <t>その他</t>
    <phoneticPr fontId="1"/>
  </si>
  <si>
    <t>審  判
不開始</t>
    <phoneticPr fontId="1"/>
  </si>
  <si>
    <t>不処分</t>
    <phoneticPr fontId="1"/>
  </si>
  <si>
    <t>児童相
談所等
通  告</t>
    <phoneticPr fontId="1"/>
  </si>
  <si>
    <t>その他</t>
    <phoneticPr fontId="1"/>
  </si>
  <si>
    <t>総数</t>
    <phoneticPr fontId="1"/>
  </si>
  <si>
    <t>初犯者</t>
    <phoneticPr fontId="1"/>
  </si>
  <si>
    <t>再犯者</t>
    <phoneticPr fontId="1"/>
  </si>
  <si>
    <t>仮出獄</t>
    <phoneticPr fontId="1"/>
  </si>
  <si>
    <t>その他</t>
    <phoneticPr fontId="1"/>
  </si>
  <si>
    <r>
      <t xml:space="preserve">前回処分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2">
      <t>ゼンカイ</t>
    </rPh>
    <rPh sb="2" eb="4">
      <t>ショブン</t>
    </rPh>
    <phoneticPr fontId="1"/>
  </si>
  <si>
    <t>凶悪犯</t>
    <phoneticPr fontId="1"/>
  </si>
  <si>
    <t>うち)</t>
    <phoneticPr fontId="1"/>
  </si>
  <si>
    <t>既決</t>
    <rPh sb="0" eb="1">
      <t>キ</t>
    </rPh>
    <rPh sb="1" eb="2">
      <t>ケツ</t>
    </rPh>
    <phoneticPr fontId="1"/>
  </si>
  <si>
    <t>未決</t>
    <rPh sb="0" eb="1">
      <t>ミ</t>
    </rPh>
    <rPh sb="1" eb="2">
      <t>ケツ</t>
    </rPh>
    <phoneticPr fontId="1"/>
  </si>
  <si>
    <t>執行終了</t>
    <phoneticPr fontId="1"/>
  </si>
  <si>
    <t>保護
観察</t>
    <rPh sb="3" eb="5">
      <t>カンサツ</t>
    </rPh>
    <phoneticPr fontId="1"/>
  </si>
  <si>
    <t>懲役
・
禁錮</t>
    <rPh sb="5" eb="7">
      <t>キンコ</t>
    </rPh>
    <phoneticPr fontId="1"/>
  </si>
  <si>
    <t>各種少
年院仮
退院中</t>
    <rPh sb="2" eb="3">
      <t>ショウ</t>
    </rPh>
    <rPh sb="4" eb="5">
      <t>トシ</t>
    </rPh>
    <rPh sb="5" eb="6">
      <t>イン</t>
    </rPh>
    <rPh sb="6" eb="7">
      <t>カリ</t>
    </rPh>
    <rPh sb="8" eb="10">
      <t>タイイン</t>
    </rPh>
    <rPh sb="10" eb="11">
      <t>チュウ</t>
    </rPh>
    <phoneticPr fontId="1"/>
  </si>
  <si>
    <t>保護
観察</t>
    <phoneticPr fontId="1"/>
  </si>
  <si>
    <t>児童施設
養護施設
収容中</t>
    <rPh sb="0" eb="2">
      <t>ジドウ</t>
    </rPh>
    <rPh sb="2" eb="4">
      <t>シセツ</t>
    </rPh>
    <rPh sb="5" eb="7">
      <t>ヨウゴ</t>
    </rPh>
    <rPh sb="7" eb="9">
      <t>シセツ</t>
    </rPh>
    <rPh sb="10" eb="12">
      <t>シュウヨウ</t>
    </rPh>
    <rPh sb="12" eb="13">
      <t>チュウ</t>
    </rPh>
    <phoneticPr fontId="1"/>
  </si>
  <si>
    <t xml:space="preserve">  </t>
    <phoneticPr fontId="1"/>
  </si>
  <si>
    <t>前回処分別　検挙人員　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</si>
  <si>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</si>
  <si>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</si>
  <si>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</si>
  <si>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</si>
  <si>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</si>
  <si>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</si>
  <si>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</si>
  <si>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</si>
  <si>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</si>
  <si>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</si>
  <si>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</si>
  <si>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</si>
  <si>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</si>
  <si>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</si>
  <si>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</si>
  <si>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横領</t>
    <phoneticPr fontId="1"/>
  </si>
  <si>
    <t>偽造</t>
    <phoneticPr fontId="1"/>
  </si>
  <si>
    <t>賭博</t>
    <phoneticPr fontId="1"/>
  </si>
  <si>
    <t>児　童
相談所
送　致</t>
    <rPh sb="8" eb="9">
      <t>ソウ</t>
    </rPh>
    <rPh sb="10" eb="11">
      <t>イタス</t>
    </rPh>
    <phoneticPr fontId="1"/>
  </si>
  <si>
    <t xml:space="preserve">             　   前回処分
  罪  種</t>
    <rPh sb="17" eb="19">
      <t>ゼンカイ</t>
    </rPh>
    <rPh sb="19" eb="21">
      <t>ショブン</t>
    </rPh>
    <phoneticPr fontId="1"/>
  </si>
  <si>
    <t>少年468</t>
    <rPh sb="0" eb="2">
      <t>ショウネン</t>
    </rPh>
    <phoneticPr fontId="1"/>
  </si>
  <si>
    <t>少年469</t>
    <rPh sb="0" eb="2">
      <t>ショウネン</t>
    </rPh>
    <phoneticPr fontId="1"/>
  </si>
  <si>
    <t>保釈中
勾　留
停止中</t>
    <rPh sb="4" eb="5">
      <t>コウ</t>
    </rPh>
    <phoneticPr fontId="1"/>
  </si>
  <si>
    <t xml:space="preserve">102　罪種別　初犯・再犯別　再犯者の  </t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</si>
  <si>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</si>
  <si>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</si>
  <si>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</si>
  <si>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</si>
  <si>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10">
      <t>セイテキシタイサツエイトウショバツホウ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</si>
</sst>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7">
    <xf numFmtId="0" fontId="0" fillId="0" borderId="0" xfId="0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Border="1" applyAlignment="1" applyProtection="1">
      <alignment horizontal="center"/>
    </xf>
    <xf numFmtId="176" fontId="6" fillId="0" borderId="1" xfId="0" applyNumberFormat="1" applyFont="1" applyFill="1" applyBorder="1" applyProtection="1"/>
    <xf numFmtId="0" fontId="6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Protection="1"/>
    <xf numFmtId="0" fontId="4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Protection="1">
      <protection locked="0"/>
    </xf>
    <xf numFmtId="0" fontId="4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Border="1" applyProtection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8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Protection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4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7" xfId="0" applyNumberFormat="1" applyFont="1" applyFill="1" applyBorder="1" applyProtection="1"/>
    <xf numFmtId="38" fontId="0" fillId="0" borderId="6" xfId="0" applyNumberFormat="1" applyFont="1" applyFill="1" applyBorder="1" applyProtection="1"/>
    <xf numFmtId="38" fontId="0" fillId="0" borderId="7" xfId="0" applyNumberFormat="1" applyFont="1" applyFill="1" applyBorder="1" applyProtection="1"/>
    <xf numFmtId="38" fontId="0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38" fontId="4" fillId="0" borderId="9" xfId="0" applyNumberFormat="1" applyFont="1" applyFill="1" applyBorder="1" applyProtection="1"/>
    <xf numFmtId="38" fontId="0" fillId="0" borderId="10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/>
    <xf numFmtId="38" fontId="4" fillId="0" borderId="8" xfId="0" applyNumberFormat="1" applyFont="1" applyFill="1" applyBorder="1" applyProtection="1"/>
    <xf numFmtId="38" fontId="0" fillId="0" borderId="8" xfId="0" applyNumberFormat="1" applyFont="1" applyFill="1" applyBorder="1" applyProtection="1"/>
    <xf numFmtId="38" fontId="0" fillId="0" borderId="8" xfId="0" applyNumberFormat="1" applyFont="1" applyFill="1" applyBorder="1" applyProtection="1">
      <protection locked="0"/>
    </xf>
    <xf numFmtId="38" fontId="0" fillId="0" borderId="6" xfId="0" applyNumberFormat="1" applyFont="1" applyFill="1" applyBorder="1" applyProtection="1">
      <protection locked="0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38" fontId="4" fillId="0" borderId="0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0" fillId="0" borderId="1" xfId="0" applyNumberFormat="1" applyFont="1" applyFill="1" applyBorder="1" applyProtection="1">
      <protection locked="0"/>
    </xf>
    <xf numFmtId="38" fontId="0" fillId="0" borderId="9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0" fillId="0" borderId="21" xfId="0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6" fillId="0" borderId="23" xfId="0" applyFont="1" applyFill="1" applyBorder="1" applyAlignment="1">
      <alignment vertical="distributed" wrapText="1"/>
    </xf>
    <xf numFmtId="0" fontId="6" fillId="0" borderId="24" xfId="0" applyFont="1" applyFill="1" applyBorder="1" applyAlignment="1">
      <alignment vertical="distributed" wrapText="1"/>
    </xf>
    <xf numFmtId="0" fontId="6" fillId="0" borderId="25" xfId="0" applyFont="1" applyFill="1" applyBorder="1" applyAlignment="1">
      <alignment vertical="distributed" wrapText="1"/>
    </xf>
    <xf numFmtId="0" fontId="6" fillId="0" borderId="26" xfId="0" applyFont="1" applyFill="1" applyBorder="1" applyAlignment="1">
      <alignment vertical="distributed" wrapText="1"/>
    </xf>
    <xf numFmtId="0" fontId="6" fillId="0" borderId="14" xfId="0" applyFont="1" applyFill="1" applyBorder="1" applyAlignment="1" applyProtection="1">
      <alignment horizontal="distributed" justifyLastLine="1"/>
    </xf>
    <xf numFmtId="0" fontId="6" fillId="0" borderId="27" xfId="0" applyFont="1" applyFill="1" applyBorder="1" applyAlignment="1" applyProtection="1">
      <alignment horizontal="distributed" justifyLastLine="1"/>
    </xf>
    <xf numFmtId="0" fontId="6" fillId="0" borderId="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vertical="distributed" wrapText="1"/>
    </xf>
    <xf numFmtId="0" fontId="6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>
      <alignment vertical="distributed" wrapText="1"/>
    </xf>
    <xf numFmtId="0" fontId="6" fillId="0" borderId="31" xfId="0" applyFont="1" applyFill="1" applyBorder="1" applyAlignment="1">
      <alignment vertical="distributed" wrapText="1"/>
    </xf>
    <xf numFmtId="0" fontId="6" fillId="0" borderId="32" xfId="0" applyFont="1" applyFill="1" applyBorder="1" applyAlignment="1">
      <alignment vertical="distributed" wrapText="1"/>
    </xf>
    <xf numFmtId="0" fontId="6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justifyLastLine="1"/>
    </xf>
    <xf numFmtId="0" fontId="6" fillId="0" borderId="16" xfId="0" applyFont="1" applyFill="1" applyBorder="1" applyAlignment="1" applyProtection="1">
      <alignment horizontal="distributed" justifyLastLine="1"/>
    </xf>
    <xf numFmtId="0" fontId="6" fillId="0" borderId="19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657626E2-2EEA-490E-9582-F07E9E36B9B1}"/>
            </a:ext>
          </a:extLst>
        </xdr:cNvPr>
        <xdr:cNvSpPr>
          <a:spLocks noChangeShapeType="1"/>
        </xdr:cNvSpPr>
      </xdr:nvSpPr>
      <xdr:spPr bwMode="auto">
        <a:xfrm>
          <a:off x="2133600" y="510540"/>
          <a:ext cx="0" cy="1005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9"/>
  <sheetViews>
    <sheetView tabSelected="1" view="pageBreakPreview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defaultColWidth="9.109375" defaultRowHeight="12" x14ac:dyDescent="0.15"/>
  <cols>
    <col min="1" max="6" width="2.6640625" style="3" customWidth="1"/>
    <col min="7" max="7" width="15.109375" style="3" customWidth="1"/>
    <col min="8" max="8" width="10" style="3" bestFit="1" customWidth="1"/>
    <col min="9" max="9" width="9.44140625" style="3" customWidth="1"/>
    <col min="10" max="10" width="8.44140625" style="3" customWidth="1"/>
    <col min="11" max="11" width="7.5546875" style="3" customWidth="1"/>
    <col min="12" max="12" width="7.44140625" style="3" customWidth="1"/>
    <col min="13" max="15" width="8" style="3" customWidth="1"/>
    <col min="16" max="16" width="8.109375" style="3" customWidth="1"/>
    <col min="17" max="17" width="2.6640625" style="3" customWidth="1"/>
    <col min="18" max="18" width="7.33203125" style="3" bestFit="1" customWidth="1"/>
    <col min="19" max="19" width="7.6640625" style="3" bestFit="1" customWidth="1"/>
    <col min="20" max="20" width="9.109375" style="3"/>
    <col min="21" max="21" width="7.33203125" style="3" bestFit="1" customWidth="1"/>
    <col min="22" max="27" width="7.44140625" style="3" customWidth="1"/>
    <col min="28" max="32" width="2.6640625" style="3" customWidth="1"/>
    <col min="33" max="33" width="15.109375" style="3" customWidth="1"/>
    <col min="34" max="34" width="8.6640625" style="3" customWidth="1"/>
    <col min="35" max="35" width="6.6640625" style="3" customWidth="1"/>
    <col min="36" max="16384" width="9.109375" style="3"/>
  </cols>
  <sheetData>
    <row r="1" spans="1:35" x14ac:dyDescent="0.15">
      <c r="B1" s="44" t="s">
        <v>95</v>
      </c>
      <c r="H1" s="1"/>
      <c r="I1" s="1"/>
      <c r="J1" s="1"/>
      <c r="K1" s="1"/>
      <c r="L1" s="1"/>
      <c r="M1" s="1"/>
      <c r="N1" s="1"/>
      <c r="O1" s="1"/>
      <c r="P1" s="1"/>
      <c r="Q1" s="2"/>
      <c r="R1" s="45" t="s">
        <v>96</v>
      </c>
      <c r="S1" s="1"/>
      <c r="T1" s="1"/>
      <c r="U1" s="1"/>
      <c r="V1" s="1"/>
      <c r="W1" s="1"/>
      <c r="X1" s="1"/>
      <c r="Y1" s="1"/>
      <c r="Z1" s="1"/>
      <c r="AA1" s="1"/>
      <c r="AH1" s="1"/>
      <c r="AI1" s="1"/>
    </row>
    <row r="2" spans="1:35" s="27" customFormat="1" ht="14.4" x14ac:dyDescent="0.2">
      <c r="A2" s="3"/>
      <c r="B2" s="4"/>
      <c r="C2" s="4"/>
      <c r="D2" s="4"/>
      <c r="E2" s="4"/>
      <c r="F2" s="4"/>
      <c r="G2" s="4"/>
      <c r="H2" s="115" t="s">
        <v>98</v>
      </c>
      <c r="I2" s="115"/>
      <c r="J2" s="115"/>
      <c r="K2" s="115"/>
      <c r="L2" s="115"/>
      <c r="M2" s="115"/>
      <c r="N2" s="115"/>
      <c r="O2" s="115"/>
      <c r="P2" s="4"/>
      <c r="Q2" s="5"/>
      <c r="R2" s="4" t="s">
        <v>73</v>
      </c>
      <c r="S2" s="115" t="s">
        <v>74</v>
      </c>
      <c r="T2" s="115"/>
      <c r="U2" s="115"/>
      <c r="V2" s="115"/>
      <c r="W2" s="115"/>
      <c r="X2" s="115"/>
      <c r="Y2" s="115"/>
      <c r="Z2" s="115"/>
      <c r="AA2" s="115"/>
      <c r="AB2" s="4"/>
      <c r="AC2" s="4"/>
      <c r="AD2" s="4"/>
      <c r="AE2" s="4"/>
      <c r="AF2" s="4"/>
      <c r="AG2" s="4"/>
      <c r="AH2" s="26"/>
      <c r="AI2" s="26"/>
    </row>
    <row r="3" spans="1:35" ht="14.25" customHeight="1" thickBot="1" x14ac:dyDescent="0.2">
      <c r="A3" s="28"/>
      <c r="H3" s="6"/>
      <c r="I3" s="7"/>
      <c r="J3" s="6"/>
      <c r="K3" s="7"/>
      <c r="L3" s="7"/>
      <c r="M3" s="7"/>
      <c r="N3" s="7"/>
      <c r="O3" s="7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H3" s="2"/>
      <c r="AI3" s="1"/>
    </row>
    <row r="4" spans="1:35" ht="13.5" customHeight="1" x14ac:dyDescent="0.15">
      <c r="A4" s="29"/>
      <c r="B4" s="100" t="s">
        <v>94</v>
      </c>
      <c r="C4" s="101"/>
      <c r="D4" s="101"/>
      <c r="E4" s="101"/>
      <c r="F4" s="101"/>
      <c r="G4" s="102"/>
      <c r="H4" s="74" t="s">
        <v>57</v>
      </c>
      <c r="I4" s="77" t="s">
        <v>58</v>
      </c>
      <c r="J4" s="77" t="s">
        <v>59</v>
      </c>
      <c r="K4" s="80" t="s">
        <v>51</v>
      </c>
      <c r="L4" s="81"/>
      <c r="M4" s="81"/>
      <c r="N4" s="81"/>
      <c r="O4" s="81"/>
      <c r="P4" s="81"/>
      <c r="Q4" s="8"/>
      <c r="R4" s="107" t="s">
        <v>1</v>
      </c>
      <c r="S4" s="107"/>
      <c r="T4" s="107"/>
      <c r="U4" s="107"/>
      <c r="V4" s="107"/>
      <c r="W4" s="107"/>
      <c r="X4" s="107"/>
      <c r="Y4" s="107"/>
      <c r="Z4" s="107"/>
      <c r="AA4" s="108"/>
      <c r="AB4" s="121" t="s">
        <v>62</v>
      </c>
      <c r="AC4" s="122"/>
      <c r="AD4" s="122"/>
      <c r="AE4" s="122"/>
      <c r="AF4" s="122"/>
      <c r="AG4" s="122"/>
      <c r="AH4" s="2"/>
      <c r="AI4" s="1"/>
    </row>
    <row r="5" spans="1:35" ht="13.5" customHeight="1" x14ac:dyDescent="0.15">
      <c r="A5" s="29"/>
      <c r="B5" s="103"/>
      <c r="C5" s="103"/>
      <c r="D5" s="103"/>
      <c r="E5" s="103"/>
      <c r="F5" s="103"/>
      <c r="G5" s="104"/>
      <c r="H5" s="75"/>
      <c r="I5" s="78"/>
      <c r="J5" s="78"/>
      <c r="K5" s="85" t="s">
        <v>66</v>
      </c>
      <c r="L5" s="129"/>
      <c r="M5" s="85" t="s">
        <v>65</v>
      </c>
      <c r="N5" s="86"/>
      <c r="O5" s="86"/>
      <c r="P5" s="86"/>
      <c r="Q5" s="8"/>
      <c r="R5" s="131" t="s">
        <v>65</v>
      </c>
      <c r="S5" s="131"/>
      <c r="T5" s="131"/>
      <c r="U5" s="132"/>
      <c r="V5" s="130" t="s">
        <v>2</v>
      </c>
      <c r="W5" s="131"/>
      <c r="X5" s="131"/>
      <c r="Y5" s="131"/>
      <c r="Z5" s="131"/>
      <c r="AA5" s="132"/>
      <c r="AB5" s="123"/>
      <c r="AC5" s="124"/>
      <c r="AD5" s="124"/>
      <c r="AE5" s="124"/>
      <c r="AF5" s="124"/>
      <c r="AG5" s="124"/>
      <c r="AH5" s="2"/>
      <c r="AI5" s="1"/>
    </row>
    <row r="6" spans="1:35" ht="13.5" customHeight="1" x14ac:dyDescent="0.15">
      <c r="A6" s="29"/>
      <c r="B6" s="103"/>
      <c r="C6" s="103"/>
      <c r="D6" s="103"/>
      <c r="E6" s="103"/>
      <c r="F6" s="103"/>
      <c r="G6" s="104"/>
      <c r="H6" s="75"/>
      <c r="I6" s="78"/>
      <c r="J6" s="78"/>
      <c r="K6" s="136" t="s">
        <v>97</v>
      </c>
      <c r="L6" s="135" t="s">
        <v>52</v>
      </c>
      <c r="M6" s="85" t="s">
        <v>67</v>
      </c>
      <c r="N6" s="86"/>
      <c r="O6" s="129"/>
      <c r="P6" s="9" t="s">
        <v>2</v>
      </c>
      <c r="Q6" s="10"/>
      <c r="R6" s="86" t="s">
        <v>2</v>
      </c>
      <c r="S6" s="86"/>
      <c r="T6" s="86"/>
      <c r="U6" s="129"/>
      <c r="V6" s="90" t="s">
        <v>53</v>
      </c>
      <c r="W6" s="135" t="s">
        <v>54</v>
      </c>
      <c r="X6" s="90" t="s">
        <v>93</v>
      </c>
      <c r="Y6" s="90" t="s">
        <v>55</v>
      </c>
      <c r="Z6" s="135" t="s">
        <v>0</v>
      </c>
      <c r="AA6" s="135" t="s">
        <v>56</v>
      </c>
      <c r="AB6" s="123"/>
      <c r="AC6" s="124"/>
      <c r="AD6" s="124"/>
      <c r="AE6" s="124"/>
      <c r="AF6" s="124"/>
      <c r="AG6" s="124"/>
      <c r="AH6" s="2"/>
      <c r="AI6" s="1"/>
    </row>
    <row r="7" spans="1:35" ht="13.5" customHeight="1" x14ac:dyDescent="0.15">
      <c r="A7" s="29"/>
      <c r="B7" s="103"/>
      <c r="C7" s="103"/>
      <c r="D7" s="103"/>
      <c r="E7" s="103"/>
      <c r="F7" s="103"/>
      <c r="G7" s="104"/>
      <c r="H7" s="75"/>
      <c r="I7" s="78"/>
      <c r="J7" s="78"/>
      <c r="K7" s="133"/>
      <c r="L7" s="78"/>
      <c r="M7" s="82" t="s">
        <v>69</v>
      </c>
      <c r="N7" s="82" t="s">
        <v>68</v>
      </c>
      <c r="O7" s="96" t="s">
        <v>56</v>
      </c>
      <c r="P7" s="97" t="s">
        <v>60</v>
      </c>
      <c r="Q7" s="10"/>
      <c r="R7" s="87" t="s">
        <v>70</v>
      </c>
      <c r="S7" s="90" t="s">
        <v>71</v>
      </c>
      <c r="T7" s="90" t="s">
        <v>72</v>
      </c>
      <c r="U7" s="135" t="s">
        <v>61</v>
      </c>
      <c r="V7" s="133"/>
      <c r="W7" s="78"/>
      <c r="X7" s="133"/>
      <c r="Y7" s="133"/>
      <c r="Z7" s="78"/>
      <c r="AA7" s="78"/>
      <c r="AB7" s="123"/>
      <c r="AC7" s="124"/>
      <c r="AD7" s="124"/>
      <c r="AE7" s="124"/>
      <c r="AF7" s="124"/>
      <c r="AG7" s="124"/>
      <c r="AH7" s="2"/>
      <c r="AI7" s="1"/>
    </row>
    <row r="8" spans="1:35" ht="13.5" customHeight="1" x14ac:dyDescent="0.15">
      <c r="A8" s="30"/>
      <c r="B8" s="103"/>
      <c r="C8" s="103"/>
      <c r="D8" s="103"/>
      <c r="E8" s="103"/>
      <c r="F8" s="103"/>
      <c r="G8" s="104"/>
      <c r="H8" s="75"/>
      <c r="I8" s="78"/>
      <c r="J8" s="78"/>
      <c r="K8" s="133"/>
      <c r="L8" s="78"/>
      <c r="M8" s="83"/>
      <c r="N8" s="83"/>
      <c r="O8" s="75"/>
      <c r="P8" s="98"/>
      <c r="Q8" s="10"/>
      <c r="R8" s="88"/>
      <c r="S8" s="133"/>
      <c r="T8" s="78"/>
      <c r="U8" s="78"/>
      <c r="V8" s="133"/>
      <c r="W8" s="78"/>
      <c r="X8" s="133"/>
      <c r="Y8" s="133"/>
      <c r="Z8" s="78"/>
      <c r="AA8" s="78"/>
      <c r="AB8" s="123"/>
      <c r="AC8" s="124"/>
      <c r="AD8" s="124"/>
      <c r="AE8" s="124"/>
      <c r="AF8" s="124"/>
      <c r="AG8" s="124"/>
      <c r="AH8" s="31" t="s">
        <v>75</v>
      </c>
      <c r="AI8" s="32"/>
    </row>
    <row r="9" spans="1:35" ht="13.5" customHeight="1" x14ac:dyDescent="0.15">
      <c r="A9" s="30"/>
      <c r="B9" s="105"/>
      <c r="C9" s="105"/>
      <c r="D9" s="105"/>
      <c r="E9" s="105"/>
      <c r="F9" s="105"/>
      <c r="G9" s="106"/>
      <c r="H9" s="76"/>
      <c r="I9" s="79"/>
      <c r="J9" s="79"/>
      <c r="K9" s="134"/>
      <c r="L9" s="79"/>
      <c r="M9" s="84"/>
      <c r="N9" s="84"/>
      <c r="O9" s="76"/>
      <c r="P9" s="99"/>
      <c r="Q9" s="10"/>
      <c r="R9" s="89"/>
      <c r="S9" s="134"/>
      <c r="T9" s="79"/>
      <c r="U9" s="79"/>
      <c r="V9" s="134"/>
      <c r="W9" s="79"/>
      <c r="X9" s="134"/>
      <c r="Y9" s="134"/>
      <c r="Z9" s="79"/>
      <c r="AA9" s="79"/>
      <c r="AB9" s="125"/>
      <c r="AC9" s="126"/>
      <c r="AD9" s="126"/>
      <c r="AE9" s="126"/>
      <c r="AF9" s="126"/>
      <c r="AG9" s="126"/>
      <c r="AH9" s="31" t="s">
        <v>84</v>
      </c>
      <c r="AI9" s="32" t="s">
        <v>85</v>
      </c>
    </row>
    <row r="10" spans="1:35" s="36" customFormat="1" x14ac:dyDescent="0.15">
      <c r="A10" s="29"/>
      <c r="B10" s="127" t="s">
        <v>19</v>
      </c>
      <c r="C10" s="127"/>
      <c r="D10" s="127"/>
      <c r="E10" s="127"/>
      <c r="F10" s="127"/>
      <c r="G10" s="128"/>
      <c r="H10" s="48">
        <f t="shared" ref="H10:P10" si="0">H11+H24+H31+H35+H50+H57</f>
        <v>18949</v>
      </c>
      <c r="I10" s="48">
        <f t="shared" si="0"/>
        <v>13228</v>
      </c>
      <c r="J10" s="48">
        <f t="shared" si="0"/>
        <v>5721</v>
      </c>
      <c r="K10" s="48">
        <f t="shared" si="0"/>
        <v>18</v>
      </c>
      <c r="L10" s="48">
        <f t="shared" si="0"/>
        <v>992</v>
      </c>
      <c r="M10" s="48">
        <f t="shared" si="0"/>
        <v>2</v>
      </c>
      <c r="N10" s="48">
        <f t="shared" si="0"/>
        <v>672</v>
      </c>
      <c r="O10" s="48">
        <f t="shared" si="0"/>
        <v>176</v>
      </c>
      <c r="P10" s="49">
        <f t="shared" si="0"/>
        <v>1</v>
      </c>
      <c r="Q10" s="11"/>
      <c r="R10" s="58">
        <f t="shared" ref="R10:AA10" si="1">R11+R24+R31+R35+R50+R57</f>
        <v>23</v>
      </c>
      <c r="S10" s="48">
        <f t="shared" si="1"/>
        <v>702</v>
      </c>
      <c r="T10" s="48">
        <f t="shared" si="1"/>
        <v>20</v>
      </c>
      <c r="U10" s="48">
        <f t="shared" si="1"/>
        <v>122</v>
      </c>
      <c r="V10" s="48">
        <f t="shared" si="1"/>
        <v>1166</v>
      </c>
      <c r="W10" s="48">
        <f t="shared" si="1"/>
        <v>570</v>
      </c>
      <c r="X10" s="48">
        <f t="shared" si="1"/>
        <v>28</v>
      </c>
      <c r="Y10" s="48">
        <f t="shared" si="1"/>
        <v>361</v>
      </c>
      <c r="Z10" s="48">
        <f t="shared" si="1"/>
        <v>236</v>
      </c>
      <c r="AA10" s="48">
        <f t="shared" si="1"/>
        <v>632</v>
      </c>
      <c r="AB10" s="120" t="s">
        <v>19</v>
      </c>
      <c r="AC10" s="95"/>
      <c r="AD10" s="95"/>
      <c r="AE10" s="95"/>
      <c r="AF10" s="95"/>
      <c r="AG10" s="95"/>
      <c r="AH10" s="34">
        <f t="shared" ref="AH10:AH16" si="2">SUM(I10:J10)-H10</f>
        <v>0</v>
      </c>
      <c r="AI10" s="35">
        <f t="shared" ref="AI10:AI16" si="3">SUM(K10:P10,R10:AA10)-J10</f>
        <v>0</v>
      </c>
    </row>
    <row r="11" spans="1:35" s="36" customFormat="1" x14ac:dyDescent="0.15">
      <c r="A11" s="29"/>
      <c r="B11" s="33"/>
      <c r="C11" s="95" t="s">
        <v>63</v>
      </c>
      <c r="D11" s="95"/>
      <c r="E11" s="95"/>
      <c r="F11" s="95"/>
      <c r="G11" s="114"/>
      <c r="H11" s="50">
        <f>H12+H17+H22+H23</f>
        <v>606</v>
      </c>
      <c r="I11" s="50">
        <v>333</v>
      </c>
      <c r="J11" s="50">
        <f>SUM(K11,L11,M11,N11,O11,P11,R11,S11,T11,U11,V11,W11,X11,Y11,Z11,AA11)</f>
        <v>273</v>
      </c>
      <c r="K11" s="50">
        <v>2</v>
      </c>
      <c r="L11" s="50">
        <v>65</v>
      </c>
      <c r="M11" s="50">
        <v>0</v>
      </c>
      <c r="N11" s="50">
        <v>43</v>
      </c>
      <c r="O11" s="50">
        <v>19</v>
      </c>
      <c r="P11" s="51">
        <v>0</v>
      </c>
      <c r="Q11" s="11"/>
      <c r="R11" s="59">
        <v>1</v>
      </c>
      <c r="S11" s="50">
        <v>40</v>
      </c>
      <c r="T11" s="50">
        <v>1</v>
      </c>
      <c r="U11" s="50">
        <v>5</v>
      </c>
      <c r="V11" s="50">
        <v>31</v>
      </c>
      <c r="W11" s="50">
        <v>22</v>
      </c>
      <c r="X11" s="50">
        <v>1</v>
      </c>
      <c r="Y11" s="50">
        <v>14</v>
      </c>
      <c r="Z11" s="50">
        <v>4</v>
      </c>
      <c r="AA11" s="50">
        <v>25</v>
      </c>
      <c r="AB11" s="12"/>
      <c r="AC11" s="95" t="s">
        <v>63</v>
      </c>
      <c r="AD11" s="95"/>
      <c r="AE11" s="95"/>
      <c r="AF11" s="95"/>
      <c r="AG11" s="95"/>
      <c r="AH11" s="34">
        <f t="shared" si="2"/>
        <v>0</v>
      </c>
      <c r="AI11" s="35">
        <f t="shared" si="3"/>
        <v>0</v>
      </c>
    </row>
    <row r="12" spans="1:35" s="40" customFormat="1" x14ac:dyDescent="0.15">
      <c r="A12" s="29"/>
      <c r="B12" s="14"/>
      <c r="C12" s="14"/>
      <c r="D12" s="93" t="s">
        <v>88</v>
      </c>
      <c r="E12" s="93"/>
      <c r="F12" s="93"/>
      <c r="G12" s="109"/>
      <c r="H12" s="50">
        <f>SUM(H13:H16)</f>
        <v>43</v>
      </c>
      <c r="I12" s="52">
        <v>34</v>
      </c>
      <c r="J12" s="50">
        <f t="shared" ref="J12:J64" si="4">SUM(K12,L12,M12,N12,O12,P12,R12,S12,T12,U12,V12,W12,X12,Y12,Z12,AA12)</f>
        <v>9</v>
      </c>
      <c r="K12" s="52">
        <v>0</v>
      </c>
      <c r="L12" s="52">
        <v>2</v>
      </c>
      <c r="M12" s="52">
        <v>0</v>
      </c>
      <c r="N12" s="52">
        <v>2</v>
      </c>
      <c r="O12" s="52">
        <v>0</v>
      </c>
      <c r="P12" s="53">
        <v>0</v>
      </c>
      <c r="Q12" s="46"/>
      <c r="R12" s="60">
        <v>0</v>
      </c>
      <c r="S12" s="52">
        <v>1</v>
      </c>
      <c r="T12" s="52">
        <v>0</v>
      </c>
      <c r="U12" s="52">
        <v>0</v>
      </c>
      <c r="V12" s="52">
        <v>1</v>
      </c>
      <c r="W12" s="52">
        <v>1</v>
      </c>
      <c r="X12" s="52">
        <v>0</v>
      </c>
      <c r="Y12" s="52">
        <v>0</v>
      </c>
      <c r="Z12" s="52">
        <v>1</v>
      </c>
      <c r="AA12" s="52">
        <v>1</v>
      </c>
      <c r="AB12" s="13"/>
      <c r="AC12" s="14"/>
      <c r="AD12" s="93" t="s">
        <v>88</v>
      </c>
      <c r="AE12" s="93"/>
      <c r="AF12" s="93"/>
      <c r="AG12" s="93"/>
      <c r="AH12" s="38">
        <f t="shared" si="2"/>
        <v>0</v>
      </c>
      <c r="AI12" s="39">
        <f t="shared" si="3"/>
        <v>0</v>
      </c>
    </row>
    <row r="13" spans="1:35" x14ac:dyDescent="0.15">
      <c r="A13" s="29"/>
      <c r="B13" s="14"/>
      <c r="C13" s="14"/>
      <c r="D13" s="14"/>
      <c r="E13" s="93" t="s">
        <v>3</v>
      </c>
      <c r="F13" s="93"/>
      <c r="G13" s="109"/>
      <c r="H13" s="50">
        <f>SUM(I13:J13)</f>
        <v>34</v>
      </c>
      <c r="I13" s="54">
        <v>25</v>
      </c>
      <c r="J13" s="50">
        <f t="shared" si="4"/>
        <v>9</v>
      </c>
      <c r="K13" s="54">
        <v>0</v>
      </c>
      <c r="L13" s="54">
        <v>2</v>
      </c>
      <c r="M13" s="54">
        <v>0</v>
      </c>
      <c r="N13" s="54">
        <v>2</v>
      </c>
      <c r="O13" s="54">
        <v>0</v>
      </c>
      <c r="P13" s="54">
        <v>0</v>
      </c>
      <c r="Q13" s="47"/>
      <c r="R13" s="61">
        <v>0</v>
      </c>
      <c r="S13" s="62">
        <v>1</v>
      </c>
      <c r="T13" s="62">
        <v>0</v>
      </c>
      <c r="U13" s="62">
        <v>0</v>
      </c>
      <c r="V13" s="62">
        <v>1</v>
      </c>
      <c r="W13" s="62">
        <v>1</v>
      </c>
      <c r="X13" s="62">
        <v>0</v>
      </c>
      <c r="Y13" s="62">
        <v>0</v>
      </c>
      <c r="Z13" s="62">
        <v>1</v>
      </c>
      <c r="AA13" s="62">
        <v>1</v>
      </c>
      <c r="AB13" s="13"/>
      <c r="AC13" s="14"/>
      <c r="AD13" s="14"/>
      <c r="AE13" s="93" t="s">
        <v>3</v>
      </c>
      <c r="AF13" s="93"/>
      <c r="AG13" s="93"/>
      <c r="AH13" s="34">
        <f t="shared" si="2"/>
        <v>0</v>
      </c>
      <c r="AI13" s="35">
        <f t="shared" si="3"/>
        <v>0</v>
      </c>
    </row>
    <row r="14" spans="1:35" x14ac:dyDescent="0.15">
      <c r="A14" s="29"/>
      <c r="B14" s="14"/>
      <c r="C14" s="14"/>
      <c r="D14" s="14"/>
      <c r="E14" s="93" t="s">
        <v>20</v>
      </c>
      <c r="F14" s="93"/>
      <c r="G14" s="109"/>
      <c r="H14" s="50">
        <f>SUM(I14:J14)</f>
        <v>1</v>
      </c>
      <c r="I14" s="54">
        <v>1</v>
      </c>
      <c r="J14" s="50">
        <f t="shared" si="4"/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47"/>
      <c r="R14" s="61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13"/>
      <c r="AC14" s="14"/>
      <c r="AD14" s="14"/>
      <c r="AE14" s="93" t="s">
        <v>20</v>
      </c>
      <c r="AF14" s="93"/>
      <c r="AG14" s="93"/>
      <c r="AH14" s="34">
        <f t="shared" si="2"/>
        <v>0</v>
      </c>
      <c r="AI14" s="35">
        <f t="shared" si="3"/>
        <v>0</v>
      </c>
    </row>
    <row r="15" spans="1:35" x14ac:dyDescent="0.15">
      <c r="A15" s="29"/>
      <c r="B15" s="14"/>
      <c r="C15" s="14"/>
      <c r="D15" s="14"/>
      <c r="E15" s="93" t="s">
        <v>4</v>
      </c>
      <c r="F15" s="93"/>
      <c r="G15" s="109"/>
      <c r="H15" s="50">
        <f>SUM(I15:J15)</f>
        <v>4</v>
      </c>
      <c r="I15" s="54">
        <v>4</v>
      </c>
      <c r="J15" s="50">
        <f t="shared" si="4"/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47"/>
      <c r="R15" s="61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13"/>
      <c r="AC15" s="14"/>
      <c r="AD15" s="14"/>
      <c r="AE15" s="93" t="s">
        <v>4</v>
      </c>
      <c r="AF15" s="93"/>
      <c r="AG15" s="93"/>
      <c r="AH15" s="34">
        <f t="shared" si="2"/>
        <v>0</v>
      </c>
      <c r="AI15" s="35">
        <f t="shared" si="3"/>
        <v>0</v>
      </c>
    </row>
    <row r="16" spans="1:35" x14ac:dyDescent="0.15">
      <c r="A16" s="29"/>
      <c r="B16" s="14"/>
      <c r="C16" s="14"/>
      <c r="D16" s="14"/>
      <c r="E16" s="93" t="s">
        <v>5</v>
      </c>
      <c r="F16" s="93"/>
      <c r="G16" s="109"/>
      <c r="H16" s="50">
        <f>SUM(I16:J16)</f>
        <v>4</v>
      </c>
      <c r="I16" s="54">
        <v>4</v>
      </c>
      <c r="J16" s="50">
        <f>SUM(K16,L16,M16,N16,O16,P16,R16,S16,T16,U16,V16,W16,X16,Y16,Z16,AA16)</f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47"/>
      <c r="R16" s="61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13"/>
      <c r="AC16" s="14"/>
      <c r="AD16" s="14"/>
      <c r="AE16" s="93" t="s">
        <v>5</v>
      </c>
      <c r="AF16" s="93"/>
      <c r="AG16" s="93"/>
      <c r="AH16" s="34">
        <f t="shared" si="2"/>
        <v>0</v>
      </c>
      <c r="AI16" s="35">
        <f t="shared" si="3"/>
        <v>0</v>
      </c>
    </row>
    <row r="17" spans="1:35" s="40" customFormat="1" x14ac:dyDescent="0.15">
      <c r="A17" s="41"/>
      <c r="B17" s="16"/>
      <c r="C17" s="16"/>
      <c r="D17" s="111" t="s">
        <v>89</v>
      </c>
      <c r="E17" s="111"/>
      <c r="F17" s="111"/>
      <c r="G17" s="112"/>
      <c r="H17" s="50">
        <f>SUM(H18:H21)</f>
        <v>329</v>
      </c>
      <c r="I17" s="52">
        <v>129</v>
      </c>
      <c r="J17" s="50">
        <f t="shared" si="4"/>
        <v>200</v>
      </c>
      <c r="K17" s="52">
        <v>2</v>
      </c>
      <c r="L17" s="52">
        <v>56</v>
      </c>
      <c r="M17" s="52">
        <v>0</v>
      </c>
      <c r="N17" s="52">
        <v>31</v>
      </c>
      <c r="O17" s="52">
        <v>15</v>
      </c>
      <c r="P17" s="53">
        <v>0</v>
      </c>
      <c r="Q17" s="46"/>
      <c r="R17" s="60">
        <v>1</v>
      </c>
      <c r="S17" s="52">
        <v>29</v>
      </c>
      <c r="T17" s="52">
        <v>0</v>
      </c>
      <c r="U17" s="52">
        <v>3</v>
      </c>
      <c r="V17" s="52">
        <v>23</v>
      </c>
      <c r="W17" s="52">
        <v>16</v>
      </c>
      <c r="X17" s="52">
        <v>0</v>
      </c>
      <c r="Y17" s="52">
        <v>6</v>
      </c>
      <c r="Z17" s="52">
        <v>1</v>
      </c>
      <c r="AA17" s="52">
        <v>17</v>
      </c>
      <c r="AB17" s="15"/>
      <c r="AC17" s="16"/>
      <c r="AD17" s="111" t="s">
        <v>89</v>
      </c>
      <c r="AE17" s="111"/>
      <c r="AF17" s="111"/>
      <c r="AG17" s="111"/>
      <c r="AH17" s="38">
        <f t="shared" ref="AH17:AH64" si="5">SUM(I17:J17)-H17</f>
        <v>0</v>
      </c>
      <c r="AI17" s="39">
        <f t="shared" ref="AI17:AI64" si="6">SUM(K17:P17,R17:AA17)-J17</f>
        <v>0</v>
      </c>
    </row>
    <row r="18" spans="1:35" x14ac:dyDescent="0.15">
      <c r="A18" s="29"/>
      <c r="B18" s="14"/>
      <c r="C18" s="14"/>
      <c r="D18" s="14"/>
      <c r="E18" s="93" t="s">
        <v>6</v>
      </c>
      <c r="F18" s="93"/>
      <c r="G18" s="109"/>
      <c r="H18" s="50">
        <f t="shared" ref="H18:H23" si="7">SUM(I18:J18)</f>
        <v>3</v>
      </c>
      <c r="I18" s="54">
        <v>0</v>
      </c>
      <c r="J18" s="50">
        <f t="shared" si="4"/>
        <v>3</v>
      </c>
      <c r="K18" s="54">
        <v>0</v>
      </c>
      <c r="L18" s="54">
        <v>1</v>
      </c>
      <c r="M18" s="54">
        <v>0</v>
      </c>
      <c r="N18" s="54">
        <v>1</v>
      </c>
      <c r="O18" s="54">
        <v>1</v>
      </c>
      <c r="P18" s="54">
        <v>0</v>
      </c>
      <c r="Q18" s="47"/>
      <c r="R18" s="61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13"/>
      <c r="AC18" s="14"/>
      <c r="AD18" s="14"/>
      <c r="AE18" s="93" t="s">
        <v>6</v>
      </c>
      <c r="AF18" s="93"/>
      <c r="AG18" s="93"/>
      <c r="AH18" s="34">
        <f>SUM(I18:J18)-H18</f>
        <v>0</v>
      </c>
      <c r="AI18" s="35">
        <f>SUM(K18:P18,R18:AA18)-J18</f>
        <v>0</v>
      </c>
    </row>
    <row r="19" spans="1:35" x14ac:dyDescent="0.15">
      <c r="A19" s="29"/>
      <c r="B19" s="14"/>
      <c r="C19" s="14"/>
      <c r="D19" s="14"/>
      <c r="E19" s="93" t="s">
        <v>7</v>
      </c>
      <c r="F19" s="93"/>
      <c r="G19" s="109"/>
      <c r="H19" s="50">
        <f t="shared" si="7"/>
        <v>241</v>
      </c>
      <c r="I19" s="54">
        <v>99</v>
      </c>
      <c r="J19" s="50">
        <f t="shared" si="4"/>
        <v>142</v>
      </c>
      <c r="K19" s="54">
        <v>2</v>
      </c>
      <c r="L19" s="54">
        <v>40</v>
      </c>
      <c r="M19" s="54">
        <v>0</v>
      </c>
      <c r="N19" s="54">
        <v>25</v>
      </c>
      <c r="O19" s="54">
        <v>10</v>
      </c>
      <c r="P19" s="54">
        <v>0</v>
      </c>
      <c r="Q19" s="47"/>
      <c r="R19" s="61">
        <v>0</v>
      </c>
      <c r="S19" s="62">
        <v>24</v>
      </c>
      <c r="T19" s="62">
        <v>0</v>
      </c>
      <c r="U19" s="62">
        <v>1</v>
      </c>
      <c r="V19" s="62">
        <v>17</v>
      </c>
      <c r="W19" s="62">
        <v>7</v>
      </c>
      <c r="X19" s="62">
        <v>0</v>
      </c>
      <c r="Y19" s="62">
        <v>3</v>
      </c>
      <c r="Z19" s="62">
        <v>1</v>
      </c>
      <c r="AA19" s="62">
        <v>12</v>
      </c>
      <c r="AB19" s="13"/>
      <c r="AC19" s="14"/>
      <c r="AD19" s="14"/>
      <c r="AE19" s="93" t="s">
        <v>7</v>
      </c>
      <c r="AF19" s="93"/>
      <c r="AG19" s="93"/>
      <c r="AH19" s="34">
        <f>SUM(I19:J19)-H19</f>
        <v>0</v>
      </c>
      <c r="AI19" s="35">
        <f>SUM(K19:P19,R19:AA19)-J19</f>
        <v>0</v>
      </c>
    </row>
    <row r="20" spans="1:35" ht="12" customHeight="1" x14ac:dyDescent="0.15">
      <c r="A20" s="29"/>
      <c r="B20" s="14"/>
      <c r="C20" s="14"/>
      <c r="D20" s="14"/>
      <c r="E20" s="113" t="s">
        <v>99</v>
      </c>
      <c r="F20" s="93"/>
      <c r="G20" s="109"/>
      <c r="H20" s="50">
        <f t="shared" si="7"/>
        <v>0</v>
      </c>
      <c r="I20" s="54">
        <v>0</v>
      </c>
      <c r="J20" s="50">
        <f t="shared" si="4"/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47"/>
      <c r="R20" s="61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13"/>
      <c r="AC20" s="14"/>
      <c r="AD20" s="14"/>
      <c r="AE20" s="113" t="s">
        <v>99</v>
      </c>
      <c r="AF20" s="93"/>
      <c r="AG20" s="93"/>
      <c r="AH20" s="34">
        <f>SUM(I20:J20)-H20</f>
        <v>0</v>
      </c>
      <c r="AI20" s="35">
        <f>SUM(K20:P20,R20:AA20)-J20</f>
        <v>0</v>
      </c>
    </row>
    <row r="21" spans="1:35" x14ac:dyDescent="0.15">
      <c r="A21" s="29"/>
      <c r="B21" s="14"/>
      <c r="C21" s="14"/>
      <c r="D21" s="14"/>
      <c r="E21" s="93" t="s">
        <v>8</v>
      </c>
      <c r="F21" s="93"/>
      <c r="G21" s="109"/>
      <c r="H21" s="50">
        <f t="shared" si="7"/>
        <v>85</v>
      </c>
      <c r="I21" s="54">
        <v>30</v>
      </c>
      <c r="J21" s="50">
        <f t="shared" si="4"/>
        <v>55</v>
      </c>
      <c r="K21" s="54">
        <v>0</v>
      </c>
      <c r="L21" s="54">
        <v>15</v>
      </c>
      <c r="M21" s="54">
        <v>0</v>
      </c>
      <c r="N21" s="54">
        <v>5</v>
      </c>
      <c r="O21" s="54">
        <v>4</v>
      </c>
      <c r="P21" s="54">
        <v>0</v>
      </c>
      <c r="Q21" s="47"/>
      <c r="R21" s="61">
        <v>1</v>
      </c>
      <c r="S21" s="62">
        <v>5</v>
      </c>
      <c r="T21" s="62">
        <v>0</v>
      </c>
      <c r="U21" s="62">
        <v>2</v>
      </c>
      <c r="V21" s="62">
        <v>6</v>
      </c>
      <c r="W21" s="62">
        <v>9</v>
      </c>
      <c r="X21" s="62">
        <v>0</v>
      </c>
      <c r="Y21" s="62">
        <v>3</v>
      </c>
      <c r="Z21" s="62">
        <v>0</v>
      </c>
      <c r="AA21" s="62">
        <v>5</v>
      </c>
      <c r="AB21" s="13"/>
      <c r="AC21" s="14"/>
      <c r="AD21" s="14"/>
      <c r="AE21" s="93" t="s">
        <v>8</v>
      </c>
      <c r="AF21" s="93"/>
      <c r="AG21" s="93"/>
      <c r="AH21" s="34">
        <f>SUM(I21:J21)-H21</f>
        <v>0</v>
      </c>
      <c r="AI21" s="35">
        <f>SUM(K21:P21,R21:AA21)-J21</f>
        <v>0</v>
      </c>
    </row>
    <row r="22" spans="1:35" x14ac:dyDescent="0.15">
      <c r="A22" s="30"/>
      <c r="B22" s="14"/>
      <c r="C22" s="14"/>
      <c r="D22" s="93" t="s">
        <v>21</v>
      </c>
      <c r="E22" s="93"/>
      <c r="F22" s="93"/>
      <c r="G22" s="109"/>
      <c r="H22" s="50">
        <f t="shared" si="7"/>
        <v>43</v>
      </c>
      <c r="I22" s="54">
        <v>34</v>
      </c>
      <c r="J22" s="50">
        <f t="shared" si="4"/>
        <v>9</v>
      </c>
      <c r="K22" s="54">
        <v>0</v>
      </c>
      <c r="L22" s="54">
        <v>0</v>
      </c>
      <c r="M22" s="54">
        <v>0</v>
      </c>
      <c r="N22" s="54">
        <v>1</v>
      </c>
      <c r="O22" s="54">
        <v>0</v>
      </c>
      <c r="P22" s="54">
        <v>0</v>
      </c>
      <c r="Q22" s="47"/>
      <c r="R22" s="61">
        <v>0</v>
      </c>
      <c r="S22" s="62">
        <v>3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1</v>
      </c>
      <c r="Z22" s="62">
        <v>1</v>
      </c>
      <c r="AA22" s="62">
        <v>3</v>
      </c>
      <c r="AB22" s="13"/>
      <c r="AC22" s="14"/>
      <c r="AD22" s="93" t="s">
        <v>21</v>
      </c>
      <c r="AE22" s="93"/>
      <c r="AF22" s="93"/>
      <c r="AG22" s="93"/>
      <c r="AH22" s="34">
        <f t="shared" si="5"/>
        <v>0</v>
      </c>
      <c r="AI22" s="35">
        <f t="shared" si="6"/>
        <v>0</v>
      </c>
    </row>
    <row r="23" spans="1:35" ht="12" customHeight="1" x14ac:dyDescent="0.15">
      <c r="A23" s="29"/>
      <c r="B23" s="14"/>
      <c r="C23" s="14"/>
      <c r="D23" s="113" t="s">
        <v>100</v>
      </c>
      <c r="E23" s="93"/>
      <c r="F23" s="93"/>
      <c r="G23" s="93"/>
      <c r="H23" s="50">
        <f t="shared" si="7"/>
        <v>191</v>
      </c>
      <c r="I23" s="54">
        <v>136</v>
      </c>
      <c r="J23" s="50">
        <f t="shared" si="4"/>
        <v>55</v>
      </c>
      <c r="K23" s="54">
        <v>0</v>
      </c>
      <c r="L23" s="54">
        <v>7</v>
      </c>
      <c r="M23" s="54">
        <v>0</v>
      </c>
      <c r="N23" s="54">
        <v>9</v>
      </c>
      <c r="O23" s="54">
        <v>4</v>
      </c>
      <c r="P23" s="54">
        <v>0</v>
      </c>
      <c r="Q23" s="47"/>
      <c r="R23" s="61">
        <v>0</v>
      </c>
      <c r="S23" s="62">
        <v>7</v>
      </c>
      <c r="T23" s="62">
        <v>1</v>
      </c>
      <c r="U23" s="62">
        <v>2</v>
      </c>
      <c r="V23" s="62">
        <v>7</v>
      </c>
      <c r="W23" s="62">
        <v>5</v>
      </c>
      <c r="X23" s="62">
        <v>1</v>
      </c>
      <c r="Y23" s="62">
        <v>7</v>
      </c>
      <c r="Z23" s="62">
        <v>1</v>
      </c>
      <c r="AA23" s="62">
        <v>4</v>
      </c>
      <c r="AB23" s="13"/>
      <c r="AC23" s="14"/>
      <c r="AD23" s="113" t="s">
        <v>100</v>
      </c>
      <c r="AE23" s="93"/>
      <c r="AF23" s="93"/>
      <c r="AG23" s="93"/>
      <c r="AH23" s="34">
        <f t="shared" si="5"/>
        <v>0</v>
      </c>
      <c r="AI23" s="35">
        <f t="shared" si="6"/>
        <v>0</v>
      </c>
    </row>
    <row r="24" spans="1:35" s="36" customFormat="1" x14ac:dyDescent="0.15">
      <c r="A24" s="29"/>
      <c r="B24" s="33"/>
      <c r="C24" s="95" t="s">
        <v>22</v>
      </c>
      <c r="D24" s="95"/>
      <c r="E24" s="95"/>
      <c r="F24" s="95"/>
      <c r="G24" s="114"/>
      <c r="H24" s="50">
        <f>H25+H26+H27+H29+H30</f>
        <v>3570</v>
      </c>
      <c r="I24" s="50">
        <v>2185</v>
      </c>
      <c r="J24" s="50">
        <f t="shared" si="4"/>
        <v>1385</v>
      </c>
      <c r="K24" s="50">
        <v>6</v>
      </c>
      <c r="L24" s="50">
        <v>185</v>
      </c>
      <c r="M24" s="50">
        <v>0</v>
      </c>
      <c r="N24" s="50">
        <v>190</v>
      </c>
      <c r="O24" s="50">
        <v>58</v>
      </c>
      <c r="P24" s="51">
        <v>0</v>
      </c>
      <c r="Q24" s="11"/>
      <c r="R24" s="59">
        <v>9</v>
      </c>
      <c r="S24" s="50">
        <v>214</v>
      </c>
      <c r="T24" s="50">
        <v>7</v>
      </c>
      <c r="U24" s="50">
        <v>29</v>
      </c>
      <c r="V24" s="50">
        <v>249</v>
      </c>
      <c r="W24" s="50">
        <v>158</v>
      </c>
      <c r="X24" s="50">
        <v>3</v>
      </c>
      <c r="Y24" s="50">
        <v>94</v>
      </c>
      <c r="Z24" s="50">
        <v>46</v>
      </c>
      <c r="AA24" s="50">
        <v>137</v>
      </c>
      <c r="AB24" s="12"/>
      <c r="AC24" s="95" t="s">
        <v>22</v>
      </c>
      <c r="AD24" s="95"/>
      <c r="AE24" s="95"/>
      <c r="AF24" s="95"/>
      <c r="AG24" s="95"/>
      <c r="AH24" s="34">
        <f t="shared" si="5"/>
        <v>0</v>
      </c>
      <c r="AI24" s="35">
        <f t="shared" si="6"/>
        <v>0</v>
      </c>
    </row>
    <row r="25" spans="1:35" x14ac:dyDescent="0.15">
      <c r="A25" s="29"/>
      <c r="B25" s="14"/>
      <c r="C25" s="14"/>
      <c r="D25" s="93" t="s">
        <v>9</v>
      </c>
      <c r="E25" s="93"/>
      <c r="F25" s="93"/>
      <c r="G25" s="109"/>
      <c r="H25" s="50">
        <f>SUM(I25:J25)</f>
        <v>8</v>
      </c>
      <c r="I25" s="54">
        <v>5</v>
      </c>
      <c r="J25" s="50">
        <f t="shared" si="4"/>
        <v>3</v>
      </c>
      <c r="K25" s="54">
        <v>0</v>
      </c>
      <c r="L25" s="54">
        <v>1</v>
      </c>
      <c r="M25" s="54">
        <v>0</v>
      </c>
      <c r="N25" s="54">
        <v>1</v>
      </c>
      <c r="O25" s="54">
        <v>0</v>
      </c>
      <c r="P25" s="54">
        <v>0</v>
      </c>
      <c r="Q25" s="47"/>
      <c r="R25" s="61">
        <v>0</v>
      </c>
      <c r="S25" s="62">
        <v>1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13"/>
      <c r="AC25" s="14"/>
      <c r="AD25" s="93" t="s">
        <v>9</v>
      </c>
      <c r="AE25" s="93"/>
      <c r="AF25" s="93"/>
      <c r="AG25" s="93"/>
      <c r="AH25" s="34">
        <f t="shared" si="5"/>
        <v>0</v>
      </c>
      <c r="AI25" s="35">
        <f t="shared" si="6"/>
        <v>0</v>
      </c>
    </row>
    <row r="26" spans="1:35" x14ac:dyDescent="0.15">
      <c r="A26" s="29"/>
      <c r="B26" s="14"/>
      <c r="C26" s="14"/>
      <c r="D26" s="93" t="s">
        <v>23</v>
      </c>
      <c r="E26" s="93"/>
      <c r="F26" s="93"/>
      <c r="G26" s="109"/>
      <c r="H26" s="50">
        <f t="shared" ref="H26:H30" si="8">SUM(I26:J26)</f>
        <v>875</v>
      </c>
      <c r="I26" s="54">
        <v>629</v>
      </c>
      <c r="J26" s="50">
        <f t="shared" si="4"/>
        <v>246</v>
      </c>
      <c r="K26" s="54">
        <v>0</v>
      </c>
      <c r="L26" s="54">
        <v>26</v>
      </c>
      <c r="M26" s="54">
        <v>0</v>
      </c>
      <c r="N26" s="54">
        <v>36</v>
      </c>
      <c r="O26" s="54">
        <v>7</v>
      </c>
      <c r="P26" s="54">
        <v>0</v>
      </c>
      <c r="Q26" s="47"/>
      <c r="R26" s="61">
        <v>0</v>
      </c>
      <c r="S26" s="62">
        <v>39</v>
      </c>
      <c r="T26" s="62">
        <v>1</v>
      </c>
      <c r="U26" s="62">
        <v>6</v>
      </c>
      <c r="V26" s="62">
        <v>43</v>
      </c>
      <c r="W26" s="62">
        <v>29</v>
      </c>
      <c r="X26" s="62">
        <v>1</v>
      </c>
      <c r="Y26" s="62">
        <v>24</v>
      </c>
      <c r="Z26" s="62">
        <v>10</v>
      </c>
      <c r="AA26" s="62">
        <v>24</v>
      </c>
      <c r="AB26" s="13"/>
      <c r="AC26" s="14"/>
      <c r="AD26" s="93" t="s">
        <v>23</v>
      </c>
      <c r="AE26" s="93"/>
      <c r="AF26" s="93"/>
      <c r="AG26" s="93"/>
      <c r="AH26" s="34">
        <f t="shared" si="5"/>
        <v>0</v>
      </c>
      <c r="AI26" s="35">
        <f t="shared" si="6"/>
        <v>0</v>
      </c>
    </row>
    <row r="27" spans="1:35" x14ac:dyDescent="0.15">
      <c r="A27" s="29"/>
      <c r="B27" s="14"/>
      <c r="C27" s="14"/>
      <c r="D27" s="93" t="s">
        <v>24</v>
      </c>
      <c r="E27" s="93"/>
      <c r="F27" s="93"/>
      <c r="G27" s="109"/>
      <c r="H27" s="50">
        <f t="shared" si="8"/>
        <v>2058</v>
      </c>
      <c r="I27" s="54">
        <v>1190</v>
      </c>
      <c r="J27" s="50">
        <f t="shared" si="4"/>
        <v>868</v>
      </c>
      <c r="K27" s="54">
        <v>3</v>
      </c>
      <c r="L27" s="54">
        <v>115</v>
      </c>
      <c r="M27" s="54">
        <v>0</v>
      </c>
      <c r="N27" s="54">
        <v>122</v>
      </c>
      <c r="O27" s="54">
        <v>33</v>
      </c>
      <c r="P27" s="54">
        <v>0</v>
      </c>
      <c r="Q27" s="47"/>
      <c r="R27" s="61">
        <v>7</v>
      </c>
      <c r="S27" s="62">
        <v>131</v>
      </c>
      <c r="T27" s="62">
        <v>5</v>
      </c>
      <c r="U27" s="62">
        <v>14</v>
      </c>
      <c r="V27" s="62">
        <v>163</v>
      </c>
      <c r="W27" s="62">
        <v>108</v>
      </c>
      <c r="X27" s="62">
        <v>2</v>
      </c>
      <c r="Y27" s="62">
        <v>57</v>
      </c>
      <c r="Z27" s="62">
        <v>29</v>
      </c>
      <c r="AA27" s="62">
        <v>79</v>
      </c>
      <c r="AB27" s="13"/>
      <c r="AC27" s="14"/>
      <c r="AD27" s="93" t="s">
        <v>24</v>
      </c>
      <c r="AE27" s="93"/>
      <c r="AF27" s="93"/>
      <c r="AG27" s="93"/>
      <c r="AH27" s="34">
        <f t="shared" si="5"/>
        <v>0</v>
      </c>
      <c r="AI27" s="35">
        <f t="shared" si="6"/>
        <v>0</v>
      </c>
    </row>
    <row r="28" spans="1:35" x14ac:dyDescent="0.15">
      <c r="A28" s="29"/>
      <c r="B28" s="14"/>
      <c r="C28" s="14"/>
      <c r="D28" s="14"/>
      <c r="E28" s="91" t="s">
        <v>25</v>
      </c>
      <c r="F28" s="91"/>
      <c r="G28" s="37" t="s">
        <v>10</v>
      </c>
      <c r="H28" s="50">
        <f t="shared" si="8"/>
        <v>0</v>
      </c>
      <c r="I28" s="54">
        <v>0</v>
      </c>
      <c r="J28" s="50">
        <f t="shared" si="4"/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47"/>
      <c r="R28" s="61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13"/>
      <c r="AC28" s="14"/>
      <c r="AD28" s="14"/>
      <c r="AE28" s="91" t="s">
        <v>25</v>
      </c>
      <c r="AF28" s="91"/>
      <c r="AG28" s="14" t="s">
        <v>10</v>
      </c>
      <c r="AH28" s="34">
        <f t="shared" si="5"/>
        <v>0</v>
      </c>
      <c r="AI28" s="35">
        <f t="shared" si="6"/>
        <v>0</v>
      </c>
    </row>
    <row r="29" spans="1:35" x14ac:dyDescent="0.15">
      <c r="A29" s="30"/>
      <c r="B29" s="14"/>
      <c r="C29" s="14"/>
      <c r="D29" s="93" t="s">
        <v>26</v>
      </c>
      <c r="E29" s="93"/>
      <c r="F29" s="93"/>
      <c r="G29" s="109"/>
      <c r="H29" s="50">
        <f t="shared" si="8"/>
        <v>215</v>
      </c>
      <c r="I29" s="54">
        <v>156</v>
      </c>
      <c r="J29" s="50">
        <f t="shared" si="4"/>
        <v>59</v>
      </c>
      <c r="K29" s="54">
        <v>1</v>
      </c>
      <c r="L29" s="54">
        <v>12</v>
      </c>
      <c r="M29" s="54">
        <v>0</v>
      </c>
      <c r="N29" s="54">
        <v>7</v>
      </c>
      <c r="O29" s="54">
        <v>5</v>
      </c>
      <c r="P29" s="54">
        <v>0</v>
      </c>
      <c r="Q29" s="47"/>
      <c r="R29" s="61">
        <v>1</v>
      </c>
      <c r="S29" s="62">
        <v>7</v>
      </c>
      <c r="T29" s="62">
        <v>0</v>
      </c>
      <c r="U29" s="62">
        <v>1</v>
      </c>
      <c r="V29" s="62">
        <v>13</v>
      </c>
      <c r="W29" s="62">
        <v>2</v>
      </c>
      <c r="X29" s="62">
        <v>0</v>
      </c>
      <c r="Y29" s="62">
        <v>3</v>
      </c>
      <c r="Z29" s="62">
        <v>2</v>
      </c>
      <c r="AA29" s="62">
        <v>5</v>
      </c>
      <c r="AB29" s="13"/>
      <c r="AC29" s="14"/>
      <c r="AD29" s="93" t="s">
        <v>26</v>
      </c>
      <c r="AE29" s="93"/>
      <c r="AF29" s="93"/>
      <c r="AG29" s="93"/>
      <c r="AH29" s="34">
        <f t="shared" si="5"/>
        <v>0</v>
      </c>
      <c r="AI29" s="35">
        <f t="shared" si="6"/>
        <v>0</v>
      </c>
    </row>
    <row r="30" spans="1:35" x14ac:dyDescent="0.15">
      <c r="A30" s="29"/>
      <c r="B30" s="14"/>
      <c r="C30" s="14"/>
      <c r="D30" s="93" t="s">
        <v>27</v>
      </c>
      <c r="E30" s="93"/>
      <c r="F30" s="93"/>
      <c r="G30" s="109"/>
      <c r="H30" s="50">
        <f t="shared" si="8"/>
        <v>414</v>
      </c>
      <c r="I30" s="54">
        <v>205</v>
      </c>
      <c r="J30" s="50">
        <f t="shared" si="4"/>
        <v>209</v>
      </c>
      <c r="K30" s="54">
        <v>2</v>
      </c>
      <c r="L30" s="54">
        <v>31</v>
      </c>
      <c r="M30" s="54">
        <v>0</v>
      </c>
      <c r="N30" s="54">
        <v>24</v>
      </c>
      <c r="O30" s="54">
        <v>13</v>
      </c>
      <c r="P30" s="54">
        <v>0</v>
      </c>
      <c r="Q30" s="47"/>
      <c r="R30" s="61">
        <v>1</v>
      </c>
      <c r="S30" s="62">
        <v>36</v>
      </c>
      <c r="T30" s="62">
        <v>1</v>
      </c>
      <c r="U30" s="62">
        <v>8</v>
      </c>
      <c r="V30" s="62">
        <v>30</v>
      </c>
      <c r="W30" s="62">
        <v>19</v>
      </c>
      <c r="X30" s="62">
        <v>0</v>
      </c>
      <c r="Y30" s="62">
        <v>10</v>
      </c>
      <c r="Z30" s="62">
        <v>5</v>
      </c>
      <c r="AA30" s="62">
        <v>29</v>
      </c>
      <c r="AB30" s="13"/>
      <c r="AC30" s="14"/>
      <c r="AD30" s="93" t="s">
        <v>27</v>
      </c>
      <c r="AE30" s="93"/>
      <c r="AF30" s="93"/>
      <c r="AG30" s="93"/>
      <c r="AH30" s="34">
        <f t="shared" si="5"/>
        <v>0</v>
      </c>
      <c r="AI30" s="35">
        <f t="shared" si="6"/>
        <v>0</v>
      </c>
    </row>
    <row r="31" spans="1:35" s="36" customFormat="1" x14ac:dyDescent="0.15">
      <c r="A31" s="29"/>
      <c r="B31" s="33"/>
      <c r="C31" s="95" t="s">
        <v>28</v>
      </c>
      <c r="D31" s="95"/>
      <c r="E31" s="95"/>
      <c r="F31" s="95"/>
      <c r="G31" s="114"/>
      <c r="H31" s="50">
        <f>SUM(H32:H34)</f>
        <v>9855</v>
      </c>
      <c r="I31" s="50">
        <v>7048</v>
      </c>
      <c r="J31" s="50">
        <f t="shared" si="4"/>
        <v>2807</v>
      </c>
      <c r="K31" s="50">
        <v>6</v>
      </c>
      <c r="L31" s="50">
        <v>540</v>
      </c>
      <c r="M31" s="50">
        <v>1</v>
      </c>
      <c r="N31" s="50">
        <v>279</v>
      </c>
      <c r="O31" s="50">
        <v>55</v>
      </c>
      <c r="P31" s="51">
        <v>0</v>
      </c>
      <c r="Q31" s="11"/>
      <c r="R31" s="59">
        <v>5</v>
      </c>
      <c r="S31" s="50">
        <v>304</v>
      </c>
      <c r="T31" s="50">
        <v>6</v>
      </c>
      <c r="U31" s="50">
        <v>48</v>
      </c>
      <c r="V31" s="50">
        <v>613</v>
      </c>
      <c r="W31" s="50">
        <v>268</v>
      </c>
      <c r="X31" s="50">
        <v>16</v>
      </c>
      <c r="Y31" s="50">
        <v>186</v>
      </c>
      <c r="Z31" s="50">
        <v>145</v>
      </c>
      <c r="AA31" s="50">
        <v>335</v>
      </c>
      <c r="AB31" s="12"/>
      <c r="AC31" s="95" t="s">
        <v>28</v>
      </c>
      <c r="AD31" s="95"/>
      <c r="AE31" s="95"/>
      <c r="AF31" s="95"/>
      <c r="AG31" s="95"/>
      <c r="AH31" s="34">
        <f t="shared" si="5"/>
        <v>0</v>
      </c>
      <c r="AI31" s="35">
        <f t="shared" si="6"/>
        <v>0</v>
      </c>
    </row>
    <row r="32" spans="1:35" x14ac:dyDescent="0.15">
      <c r="A32" s="29"/>
      <c r="B32" s="14"/>
      <c r="C32" s="14"/>
      <c r="D32" s="93" t="s">
        <v>29</v>
      </c>
      <c r="E32" s="93"/>
      <c r="F32" s="93"/>
      <c r="G32" s="109"/>
      <c r="H32" s="50">
        <f>SUM(I32:J32)</f>
        <v>358</v>
      </c>
      <c r="I32" s="54">
        <v>201</v>
      </c>
      <c r="J32" s="50">
        <f t="shared" si="4"/>
        <v>157</v>
      </c>
      <c r="K32" s="54">
        <v>1</v>
      </c>
      <c r="L32" s="54">
        <v>29</v>
      </c>
      <c r="M32" s="54">
        <v>0</v>
      </c>
      <c r="N32" s="54">
        <v>30</v>
      </c>
      <c r="O32" s="54">
        <v>11</v>
      </c>
      <c r="P32" s="54">
        <v>0</v>
      </c>
      <c r="Q32" s="47"/>
      <c r="R32" s="61">
        <v>1</v>
      </c>
      <c r="S32" s="62">
        <v>24</v>
      </c>
      <c r="T32" s="62">
        <v>0</v>
      </c>
      <c r="U32" s="62">
        <v>1</v>
      </c>
      <c r="V32" s="62">
        <v>19</v>
      </c>
      <c r="W32" s="62">
        <v>14</v>
      </c>
      <c r="X32" s="62">
        <v>2</v>
      </c>
      <c r="Y32" s="62">
        <v>6</v>
      </c>
      <c r="Z32" s="62">
        <v>4</v>
      </c>
      <c r="AA32" s="62">
        <v>15</v>
      </c>
      <c r="AB32" s="13"/>
      <c r="AC32" s="14"/>
      <c r="AD32" s="93" t="s">
        <v>29</v>
      </c>
      <c r="AE32" s="93"/>
      <c r="AF32" s="93"/>
      <c r="AG32" s="93"/>
      <c r="AH32" s="34">
        <f t="shared" si="5"/>
        <v>0</v>
      </c>
      <c r="AI32" s="35">
        <f t="shared" si="6"/>
        <v>0</v>
      </c>
    </row>
    <row r="33" spans="1:35" x14ac:dyDescent="0.15">
      <c r="A33" s="30"/>
      <c r="B33" s="14"/>
      <c r="C33" s="14"/>
      <c r="D33" s="93" t="s">
        <v>30</v>
      </c>
      <c r="E33" s="93"/>
      <c r="F33" s="93"/>
      <c r="G33" s="109"/>
      <c r="H33" s="50">
        <f>SUM(I33:J33)</f>
        <v>3281</v>
      </c>
      <c r="I33" s="54">
        <v>2369</v>
      </c>
      <c r="J33" s="50">
        <f t="shared" si="4"/>
        <v>912</v>
      </c>
      <c r="K33" s="54">
        <v>0</v>
      </c>
      <c r="L33" s="54">
        <v>191</v>
      </c>
      <c r="M33" s="54">
        <v>0</v>
      </c>
      <c r="N33" s="54">
        <v>79</v>
      </c>
      <c r="O33" s="54">
        <v>12</v>
      </c>
      <c r="P33" s="54">
        <v>0</v>
      </c>
      <c r="Q33" s="47"/>
      <c r="R33" s="61">
        <v>1</v>
      </c>
      <c r="S33" s="62">
        <v>92</v>
      </c>
      <c r="T33" s="62">
        <v>0</v>
      </c>
      <c r="U33" s="62">
        <v>10</v>
      </c>
      <c r="V33" s="62">
        <v>198</v>
      </c>
      <c r="W33" s="62">
        <v>73</v>
      </c>
      <c r="X33" s="62">
        <v>7</v>
      </c>
      <c r="Y33" s="62">
        <v>67</v>
      </c>
      <c r="Z33" s="62">
        <v>60</v>
      </c>
      <c r="AA33" s="62">
        <v>122</v>
      </c>
      <c r="AB33" s="13"/>
      <c r="AC33" s="14"/>
      <c r="AD33" s="93" t="s">
        <v>30</v>
      </c>
      <c r="AE33" s="93"/>
      <c r="AF33" s="93"/>
      <c r="AG33" s="93"/>
      <c r="AH33" s="34">
        <f t="shared" si="5"/>
        <v>0</v>
      </c>
      <c r="AI33" s="35">
        <f t="shared" si="6"/>
        <v>0</v>
      </c>
    </row>
    <row r="34" spans="1:35" x14ac:dyDescent="0.15">
      <c r="A34" s="29"/>
      <c r="B34" s="14"/>
      <c r="C34" s="14"/>
      <c r="D34" s="93" t="s">
        <v>31</v>
      </c>
      <c r="E34" s="93"/>
      <c r="F34" s="93"/>
      <c r="G34" s="109"/>
      <c r="H34" s="50">
        <f>SUM(I34:J34)</f>
        <v>6216</v>
      </c>
      <c r="I34" s="54">
        <v>4478</v>
      </c>
      <c r="J34" s="50">
        <f t="shared" si="4"/>
        <v>1738</v>
      </c>
      <c r="K34" s="54">
        <v>5</v>
      </c>
      <c r="L34" s="54">
        <v>320</v>
      </c>
      <c r="M34" s="54">
        <v>1</v>
      </c>
      <c r="N34" s="54">
        <v>170</v>
      </c>
      <c r="O34" s="54">
        <v>32</v>
      </c>
      <c r="P34" s="54">
        <v>0</v>
      </c>
      <c r="Q34" s="47"/>
      <c r="R34" s="61">
        <v>3</v>
      </c>
      <c r="S34" s="62">
        <v>188</v>
      </c>
      <c r="T34" s="62">
        <v>6</v>
      </c>
      <c r="U34" s="62">
        <v>37</v>
      </c>
      <c r="V34" s="62">
        <v>396</v>
      </c>
      <c r="W34" s="62">
        <v>181</v>
      </c>
      <c r="X34" s="62">
        <v>7</v>
      </c>
      <c r="Y34" s="62">
        <v>113</v>
      </c>
      <c r="Z34" s="62">
        <v>81</v>
      </c>
      <c r="AA34" s="62">
        <v>198</v>
      </c>
      <c r="AB34" s="13"/>
      <c r="AC34" s="14"/>
      <c r="AD34" s="93" t="s">
        <v>31</v>
      </c>
      <c r="AE34" s="93"/>
      <c r="AF34" s="93"/>
      <c r="AG34" s="93"/>
      <c r="AH34" s="34">
        <f t="shared" si="5"/>
        <v>0</v>
      </c>
      <c r="AI34" s="35">
        <f t="shared" si="6"/>
        <v>0</v>
      </c>
    </row>
    <row r="35" spans="1:35" s="36" customFormat="1" x14ac:dyDescent="0.15">
      <c r="A35" s="29"/>
      <c r="B35" s="33"/>
      <c r="C35" s="95" t="s">
        <v>32</v>
      </c>
      <c r="D35" s="95"/>
      <c r="E35" s="95"/>
      <c r="F35" s="95"/>
      <c r="G35" s="114"/>
      <c r="H35" s="50">
        <f>H36+H37+H40+H46+H48+H49</f>
        <v>796</v>
      </c>
      <c r="I35" s="50">
        <v>421</v>
      </c>
      <c r="J35" s="50">
        <f t="shared" si="4"/>
        <v>375</v>
      </c>
      <c r="K35" s="50">
        <v>2</v>
      </c>
      <c r="L35" s="50">
        <v>85</v>
      </c>
      <c r="M35" s="50">
        <v>1</v>
      </c>
      <c r="N35" s="50">
        <v>49</v>
      </c>
      <c r="O35" s="50">
        <v>23</v>
      </c>
      <c r="P35" s="51">
        <v>0</v>
      </c>
      <c r="Q35" s="11"/>
      <c r="R35" s="59">
        <v>4</v>
      </c>
      <c r="S35" s="50">
        <v>38</v>
      </c>
      <c r="T35" s="50">
        <v>2</v>
      </c>
      <c r="U35" s="50">
        <v>20</v>
      </c>
      <c r="V35" s="50">
        <v>52</v>
      </c>
      <c r="W35" s="50">
        <v>38</v>
      </c>
      <c r="X35" s="50">
        <v>0</v>
      </c>
      <c r="Y35" s="50">
        <v>7</v>
      </c>
      <c r="Z35" s="50">
        <v>4</v>
      </c>
      <c r="AA35" s="50">
        <v>50</v>
      </c>
      <c r="AB35" s="12"/>
      <c r="AC35" s="95" t="s">
        <v>32</v>
      </c>
      <c r="AD35" s="95"/>
      <c r="AE35" s="95"/>
      <c r="AF35" s="95"/>
      <c r="AG35" s="95"/>
      <c r="AH35" s="34">
        <f t="shared" si="5"/>
        <v>0</v>
      </c>
      <c r="AI35" s="35">
        <f t="shared" si="6"/>
        <v>0</v>
      </c>
    </row>
    <row r="36" spans="1:35" x14ac:dyDescent="0.15">
      <c r="A36" s="29"/>
      <c r="B36" s="14"/>
      <c r="C36" s="14"/>
      <c r="D36" s="93" t="s">
        <v>33</v>
      </c>
      <c r="E36" s="93"/>
      <c r="F36" s="93"/>
      <c r="G36" s="109"/>
      <c r="H36" s="50">
        <f t="shared" ref="H36:H49" si="9">SUM(I36:J36)</f>
        <v>723</v>
      </c>
      <c r="I36" s="54">
        <v>367</v>
      </c>
      <c r="J36" s="50">
        <f t="shared" si="4"/>
        <v>356</v>
      </c>
      <c r="K36" s="54">
        <v>2</v>
      </c>
      <c r="L36" s="54">
        <v>80</v>
      </c>
      <c r="M36" s="54">
        <v>1</v>
      </c>
      <c r="N36" s="54">
        <v>47</v>
      </c>
      <c r="O36" s="54">
        <v>22</v>
      </c>
      <c r="P36" s="54">
        <v>0</v>
      </c>
      <c r="Q36" s="47"/>
      <c r="R36" s="61">
        <v>3</v>
      </c>
      <c r="S36" s="62">
        <v>35</v>
      </c>
      <c r="T36" s="62">
        <v>2</v>
      </c>
      <c r="U36" s="62">
        <v>20</v>
      </c>
      <c r="V36" s="62">
        <v>51</v>
      </c>
      <c r="W36" s="62">
        <v>34</v>
      </c>
      <c r="X36" s="62">
        <v>0</v>
      </c>
      <c r="Y36" s="62">
        <v>7</v>
      </c>
      <c r="Z36" s="62">
        <v>4</v>
      </c>
      <c r="AA36" s="62">
        <v>48</v>
      </c>
      <c r="AB36" s="13"/>
      <c r="AC36" s="14"/>
      <c r="AD36" s="93" t="s">
        <v>33</v>
      </c>
      <c r="AE36" s="93"/>
      <c r="AF36" s="93"/>
      <c r="AG36" s="93"/>
      <c r="AH36" s="34">
        <f t="shared" si="5"/>
        <v>0</v>
      </c>
      <c r="AI36" s="35">
        <f t="shared" si="6"/>
        <v>0</v>
      </c>
    </row>
    <row r="37" spans="1:35" s="40" customFormat="1" x14ac:dyDescent="0.15">
      <c r="A37" s="41"/>
      <c r="B37" s="16"/>
      <c r="C37" s="16"/>
      <c r="D37" s="111" t="s">
        <v>90</v>
      </c>
      <c r="E37" s="111"/>
      <c r="F37" s="111"/>
      <c r="G37" s="112"/>
      <c r="H37" s="50">
        <f t="shared" si="9"/>
        <v>18</v>
      </c>
      <c r="I37" s="52">
        <v>10</v>
      </c>
      <c r="J37" s="50">
        <f t="shared" si="4"/>
        <v>8</v>
      </c>
      <c r="K37" s="52">
        <v>0</v>
      </c>
      <c r="L37" s="52">
        <v>0</v>
      </c>
      <c r="M37" s="52">
        <v>0</v>
      </c>
      <c r="N37" s="52">
        <v>1</v>
      </c>
      <c r="O37" s="52">
        <v>1</v>
      </c>
      <c r="P37" s="53">
        <v>0</v>
      </c>
      <c r="Q37" s="46"/>
      <c r="R37" s="60">
        <v>1</v>
      </c>
      <c r="S37" s="52">
        <v>0</v>
      </c>
      <c r="T37" s="52">
        <v>0</v>
      </c>
      <c r="U37" s="52">
        <v>0</v>
      </c>
      <c r="V37" s="52">
        <v>0</v>
      </c>
      <c r="W37" s="52">
        <v>4</v>
      </c>
      <c r="X37" s="52">
        <v>0</v>
      </c>
      <c r="Y37" s="52">
        <v>0</v>
      </c>
      <c r="Z37" s="52">
        <v>0</v>
      </c>
      <c r="AA37" s="52">
        <v>1</v>
      </c>
      <c r="AB37" s="15"/>
      <c r="AC37" s="16"/>
      <c r="AD37" s="111" t="s">
        <v>90</v>
      </c>
      <c r="AE37" s="111"/>
      <c r="AF37" s="111"/>
      <c r="AG37" s="111"/>
      <c r="AH37" s="38">
        <f t="shared" si="5"/>
        <v>0</v>
      </c>
      <c r="AI37" s="39">
        <f t="shared" si="6"/>
        <v>0</v>
      </c>
    </row>
    <row r="38" spans="1:35" x14ac:dyDescent="0.15">
      <c r="A38" s="29"/>
      <c r="B38" s="14"/>
      <c r="C38" s="14"/>
      <c r="D38" s="14"/>
      <c r="E38" s="93" t="s">
        <v>34</v>
      </c>
      <c r="F38" s="93"/>
      <c r="G38" s="109"/>
      <c r="H38" s="50">
        <f t="shared" si="9"/>
        <v>15</v>
      </c>
      <c r="I38" s="54">
        <v>8</v>
      </c>
      <c r="J38" s="50">
        <f t="shared" si="4"/>
        <v>7</v>
      </c>
      <c r="K38" s="54">
        <v>0</v>
      </c>
      <c r="L38" s="54">
        <v>0</v>
      </c>
      <c r="M38" s="54">
        <v>0</v>
      </c>
      <c r="N38" s="54">
        <v>1</v>
      </c>
      <c r="O38" s="54">
        <v>1</v>
      </c>
      <c r="P38" s="54">
        <v>0</v>
      </c>
      <c r="Q38" s="47"/>
      <c r="R38" s="61">
        <v>1</v>
      </c>
      <c r="S38" s="62">
        <v>0</v>
      </c>
      <c r="T38" s="62">
        <v>0</v>
      </c>
      <c r="U38" s="62">
        <v>0</v>
      </c>
      <c r="V38" s="62">
        <v>0</v>
      </c>
      <c r="W38" s="62">
        <v>4</v>
      </c>
      <c r="X38" s="62">
        <v>0</v>
      </c>
      <c r="Y38" s="62">
        <v>0</v>
      </c>
      <c r="Z38" s="62">
        <v>0</v>
      </c>
      <c r="AA38" s="62">
        <v>0</v>
      </c>
      <c r="AB38" s="13"/>
      <c r="AC38" s="14"/>
      <c r="AD38" s="14"/>
      <c r="AE38" s="93" t="s">
        <v>34</v>
      </c>
      <c r="AF38" s="93"/>
      <c r="AG38" s="93"/>
      <c r="AH38" s="34">
        <f t="shared" si="5"/>
        <v>0</v>
      </c>
      <c r="AI38" s="35">
        <f t="shared" si="6"/>
        <v>0</v>
      </c>
    </row>
    <row r="39" spans="1:35" x14ac:dyDescent="0.15">
      <c r="A39" s="29"/>
      <c r="B39" s="14"/>
      <c r="C39" s="14"/>
      <c r="D39" s="14"/>
      <c r="E39" s="93" t="s">
        <v>35</v>
      </c>
      <c r="F39" s="93"/>
      <c r="G39" s="109"/>
      <c r="H39" s="50">
        <f t="shared" si="9"/>
        <v>3</v>
      </c>
      <c r="I39" s="54">
        <v>2</v>
      </c>
      <c r="J39" s="50">
        <f t="shared" si="4"/>
        <v>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47"/>
      <c r="R39" s="61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1</v>
      </c>
      <c r="AB39" s="13"/>
      <c r="AC39" s="14"/>
      <c r="AD39" s="14"/>
      <c r="AE39" s="93" t="s">
        <v>35</v>
      </c>
      <c r="AF39" s="93"/>
      <c r="AG39" s="93"/>
      <c r="AH39" s="34">
        <f t="shared" si="5"/>
        <v>0</v>
      </c>
      <c r="AI39" s="35">
        <f t="shared" si="6"/>
        <v>0</v>
      </c>
    </row>
    <row r="40" spans="1:35" s="40" customFormat="1" x14ac:dyDescent="0.15">
      <c r="A40" s="41"/>
      <c r="B40" s="16"/>
      <c r="C40" s="16"/>
      <c r="D40" s="111" t="s">
        <v>91</v>
      </c>
      <c r="E40" s="111"/>
      <c r="F40" s="111"/>
      <c r="G40" s="112"/>
      <c r="H40" s="50">
        <f t="shared" si="9"/>
        <v>54</v>
      </c>
      <c r="I40" s="53">
        <v>43</v>
      </c>
      <c r="J40" s="52">
        <f>SUM(J41:J45)</f>
        <v>11</v>
      </c>
      <c r="K40" s="53">
        <v>0</v>
      </c>
      <c r="L40" s="53">
        <v>5</v>
      </c>
      <c r="M40" s="53">
        <v>0</v>
      </c>
      <c r="N40" s="53">
        <v>1</v>
      </c>
      <c r="O40" s="53">
        <v>0</v>
      </c>
      <c r="P40" s="53">
        <v>0</v>
      </c>
      <c r="Q40" s="46"/>
      <c r="R40" s="63">
        <v>0</v>
      </c>
      <c r="S40" s="53">
        <v>3</v>
      </c>
      <c r="T40" s="53">
        <v>0</v>
      </c>
      <c r="U40" s="53">
        <v>0</v>
      </c>
      <c r="V40" s="53">
        <v>1</v>
      </c>
      <c r="W40" s="53">
        <v>0</v>
      </c>
      <c r="X40" s="53">
        <v>0</v>
      </c>
      <c r="Y40" s="53">
        <v>0</v>
      </c>
      <c r="Z40" s="53">
        <v>0</v>
      </c>
      <c r="AA40" s="53">
        <v>1</v>
      </c>
      <c r="AB40" s="15"/>
      <c r="AC40" s="16"/>
      <c r="AD40" s="111" t="s">
        <v>91</v>
      </c>
      <c r="AE40" s="111"/>
      <c r="AF40" s="111"/>
      <c r="AG40" s="111"/>
      <c r="AH40" s="38">
        <f t="shared" si="5"/>
        <v>0</v>
      </c>
      <c r="AI40" s="39">
        <f t="shared" si="6"/>
        <v>0</v>
      </c>
    </row>
    <row r="41" spans="1:35" x14ac:dyDescent="0.15">
      <c r="A41" s="29"/>
      <c r="B41" s="14"/>
      <c r="C41" s="14"/>
      <c r="D41" s="14"/>
      <c r="E41" s="118" t="s">
        <v>11</v>
      </c>
      <c r="F41" s="118"/>
      <c r="G41" s="119"/>
      <c r="H41" s="50">
        <f t="shared" si="9"/>
        <v>0</v>
      </c>
      <c r="I41" s="54">
        <v>0</v>
      </c>
      <c r="J41" s="50">
        <f t="shared" si="4"/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47"/>
      <c r="R41" s="61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13"/>
      <c r="AC41" s="14"/>
      <c r="AD41" s="14"/>
      <c r="AE41" s="118" t="s">
        <v>11</v>
      </c>
      <c r="AF41" s="118"/>
      <c r="AG41" s="118"/>
      <c r="AH41" s="34">
        <f t="shared" si="5"/>
        <v>0</v>
      </c>
      <c r="AI41" s="35">
        <f t="shared" si="6"/>
        <v>0</v>
      </c>
    </row>
    <row r="42" spans="1:35" x14ac:dyDescent="0.15">
      <c r="A42" s="29"/>
      <c r="B42" s="14"/>
      <c r="C42" s="14"/>
      <c r="D42" s="14"/>
      <c r="E42" s="93" t="s">
        <v>12</v>
      </c>
      <c r="F42" s="93"/>
      <c r="G42" s="109"/>
      <c r="H42" s="50">
        <f t="shared" si="9"/>
        <v>50</v>
      </c>
      <c r="I42" s="54">
        <v>40</v>
      </c>
      <c r="J42" s="50">
        <f t="shared" si="4"/>
        <v>10</v>
      </c>
      <c r="K42" s="54">
        <v>0</v>
      </c>
      <c r="L42" s="54">
        <v>4</v>
      </c>
      <c r="M42" s="54">
        <v>0</v>
      </c>
      <c r="N42" s="54">
        <v>1</v>
      </c>
      <c r="O42" s="54">
        <v>0</v>
      </c>
      <c r="P42" s="54">
        <v>0</v>
      </c>
      <c r="Q42" s="47"/>
      <c r="R42" s="61">
        <v>0</v>
      </c>
      <c r="S42" s="62">
        <v>3</v>
      </c>
      <c r="T42" s="62">
        <v>0</v>
      </c>
      <c r="U42" s="62">
        <v>0</v>
      </c>
      <c r="V42" s="62">
        <v>1</v>
      </c>
      <c r="W42" s="62">
        <v>0</v>
      </c>
      <c r="X42" s="62">
        <v>0</v>
      </c>
      <c r="Y42" s="62">
        <v>0</v>
      </c>
      <c r="Z42" s="62">
        <v>0</v>
      </c>
      <c r="AA42" s="62">
        <v>1</v>
      </c>
      <c r="AB42" s="13"/>
      <c r="AC42" s="14"/>
      <c r="AD42" s="14"/>
      <c r="AE42" s="93" t="s">
        <v>12</v>
      </c>
      <c r="AF42" s="93"/>
      <c r="AG42" s="93"/>
      <c r="AH42" s="34">
        <f t="shared" si="5"/>
        <v>0</v>
      </c>
      <c r="AI42" s="35">
        <f t="shared" si="6"/>
        <v>0</v>
      </c>
    </row>
    <row r="43" spans="1:35" x14ac:dyDescent="0.15">
      <c r="A43" s="29"/>
      <c r="B43" s="14"/>
      <c r="C43" s="14"/>
      <c r="D43" s="14"/>
      <c r="E43" s="93" t="s">
        <v>87</v>
      </c>
      <c r="F43" s="93"/>
      <c r="G43" s="109"/>
      <c r="H43" s="50">
        <f t="shared" si="9"/>
        <v>0</v>
      </c>
      <c r="I43" s="54">
        <v>0</v>
      </c>
      <c r="J43" s="50">
        <f t="shared" si="4"/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47"/>
      <c r="R43" s="61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13"/>
      <c r="AC43" s="14"/>
      <c r="AD43" s="14"/>
      <c r="AE43" s="93" t="s">
        <v>87</v>
      </c>
      <c r="AF43" s="93"/>
      <c r="AG43" s="93"/>
      <c r="AH43" s="34">
        <f t="shared" si="5"/>
        <v>0</v>
      </c>
      <c r="AI43" s="35">
        <f t="shared" si="6"/>
        <v>0</v>
      </c>
    </row>
    <row r="44" spans="1:35" x14ac:dyDescent="0.15">
      <c r="A44" s="29"/>
      <c r="B44" s="14"/>
      <c r="C44" s="14"/>
      <c r="D44" s="14"/>
      <c r="E44" s="93" t="s">
        <v>13</v>
      </c>
      <c r="F44" s="93"/>
      <c r="G44" s="109"/>
      <c r="H44" s="50">
        <f t="shared" si="9"/>
        <v>0</v>
      </c>
      <c r="I44" s="54">
        <v>0</v>
      </c>
      <c r="J44" s="50">
        <f t="shared" si="4"/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47"/>
      <c r="R44" s="61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13"/>
      <c r="AC44" s="14"/>
      <c r="AD44" s="14"/>
      <c r="AE44" s="93" t="s">
        <v>13</v>
      </c>
      <c r="AF44" s="93"/>
      <c r="AG44" s="93"/>
      <c r="AH44" s="34">
        <f t="shared" si="5"/>
        <v>0</v>
      </c>
      <c r="AI44" s="35">
        <f t="shared" si="6"/>
        <v>0</v>
      </c>
    </row>
    <row r="45" spans="1:35" x14ac:dyDescent="0.15">
      <c r="A45" s="30"/>
      <c r="B45" s="14"/>
      <c r="C45" s="14"/>
      <c r="D45" s="14"/>
      <c r="E45" s="116" t="s">
        <v>36</v>
      </c>
      <c r="F45" s="116"/>
      <c r="G45" s="117"/>
      <c r="H45" s="50">
        <f t="shared" si="9"/>
        <v>4</v>
      </c>
      <c r="I45" s="54">
        <v>3</v>
      </c>
      <c r="J45" s="50">
        <f t="shared" si="4"/>
        <v>1</v>
      </c>
      <c r="K45" s="54">
        <v>0</v>
      </c>
      <c r="L45" s="54">
        <v>1</v>
      </c>
      <c r="M45" s="54">
        <v>0</v>
      </c>
      <c r="N45" s="54">
        <v>0</v>
      </c>
      <c r="O45" s="54">
        <v>0</v>
      </c>
      <c r="P45" s="54">
        <v>0</v>
      </c>
      <c r="Q45" s="47"/>
      <c r="R45" s="61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13"/>
      <c r="AC45" s="14"/>
      <c r="AD45" s="14"/>
      <c r="AE45" s="116" t="s">
        <v>36</v>
      </c>
      <c r="AF45" s="116"/>
      <c r="AG45" s="116"/>
      <c r="AH45" s="34">
        <f t="shared" si="5"/>
        <v>0</v>
      </c>
      <c r="AI45" s="35">
        <f t="shared" si="6"/>
        <v>0</v>
      </c>
    </row>
    <row r="46" spans="1:35" x14ac:dyDescent="0.15">
      <c r="A46" s="29"/>
      <c r="B46" s="14"/>
      <c r="C46" s="14"/>
      <c r="D46" s="93" t="s">
        <v>37</v>
      </c>
      <c r="E46" s="93"/>
      <c r="F46" s="93"/>
      <c r="G46" s="109"/>
      <c r="H46" s="50">
        <f t="shared" si="9"/>
        <v>0</v>
      </c>
      <c r="I46" s="54">
        <v>0</v>
      </c>
      <c r="J46" s="50">
        <f t="shared" si="4"/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47"/>
      <c r="R46" s="61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13"/>
      <c r="AC46" s="14"/>
      <c r="AD46" s="93" t="s">
        <v>37</v>
      </c>
      <c r="AE46" s="93"/>
      <c r="AF46" s="93"/>
      <c r="AG46" s="93"/>
      <c r="AH46" s="34">
        <f t="shared" si="5"/>
        <v>0</v>
      </c>
      <c r="AI46" s="35">
        <f t="shared" si="6"/>
        <v>0</v>
      </c>
    </row>
    <row r="47" spans="1:35" s="36" customFormat="1" x14ac:dyDescent="0.15">
      <c r="A47" s="29"/>
      <c r="B47" s="14"/>
      <c r="C47" s="14"/>
      <c r="D47" s="14"/>
      <c r="E47" s="91" t="s">
        <v>25</v>
      </c>
      <c r="F47" s="91"/>
      <c r="G47" s="37" t="s">
        <v>14</v>
      </c>
      <c r="H47" s="50">
        <f t="shared" si="9"/>
        <v>0</v>
      </c>
      <c r="I47" s="54">
        <v>0</v>
      </c>
      <c r="J47" s="50">
        <f t="shared" si="4"/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47"/>
      <c r="R47" s="61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13"/>
      <c r="AC47" s="14"/>
      <c r="AD47" s="14"/>
      <c r="AE47" s="91" t="s">
        <v>50</v>
      </c>
      <c r="AF47" s="91"/>
      <c r="AG47" s="14" t="s">
        <v>14</v>
      </c>
      <c r="AH47" s="34">
        <f t="shared" si="5"/>
        <v>0</v>
      </c>
      <c r="AI47" s="35">
        <f t="shared" si="6"/>
        <v>0</v>
      </c>
    </row>
    <row r="48" spans="1:35" x14ac:dyDescent="0.15">
      <c r="A48" s="29"/>
      <c r="B48" s="14"/>
      <c r="C48" s="14"/>
      <c r="D48" s="93" t="s">
        <v>38</v>
      </c>
      <c r="E48" s="93"/>
      <c r="F48" s="93"/>
      <c r="G48" s="109"/>
      <c r="H48" s="50">
        <f t="shared" si="9"/>
        <v>0</v>
      </c>
      <c r="I48" s="54">
        <v>0</v>
      </c>
      <c r="J48" s="50">
        <f t="shared" si="4"/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47"/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13"/>
      <c r="AC48" s="14"/>
      <c r="AD48" s="93" t="s">
        <v>38</v>
      </c>
      <c r="AE48" s="93"/>
      <c r="AF48" s="93"/>
      <c r="AG48" s="93"/>
      <c r="AH48" s="34">
        <f t="shared" si="5"/>
        <v>0</v>
      </c>
      <c r="AI48" s="35">
        <f t="shared" si="6"/>
        <v>0</v>
      </c>
    </row>
    <row r="49" spans="1:35" x14ac:dyDescent="0.15">
      <c r="A49" s="29"/>
      <c r="B49" s="14"/>
      <c r="C49" s="14"/>
      <c r="D49" s="93" t="s">
        <v>39</v>
      </c>
      <c r="E49" s="93"/>
      <c r="F49" s="93"/>
      <c r="G49" s="109"/>
      <c r="H49" s="50">
        <f t="shared" si="9"/>
        <v>1</v>
      </c>
      <c r="I49" s="54">
        <v>1</v>
      </c>
      <c r="J49" s="50">
        <f t="shared" si="4"/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47"/>
      <c r="R49" s="61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13"/>
      <c r="AC49" s="14"/>
      <c r="AD49" s="93" t="s">
        <v>39</v>
      </c>
      <c r="AE49" s="93"/>
      <c r="AF49" s="93"/>
      <c r="AG49" s="93"/>
      <c r="AH49" s="34">
        <f t="shared" si="5"/>
        <v>0</v>
      </c>
      <c r="AI49" s="35">
        <f t="shared" si="6"/>
        <v>0</v>
      </c>
    </row>
    <row r="50" spans="1:35" x14ac:dyDescent="0.15">
      <c r="A50" s="30"/>
      <c r="B50" s="33"/>
      <c r="C50" s="95" t="s">
        <v>40</v>
      </c>
      <c r="D50" s="95"/>
      <c r="E50" s="95"/>
      <c r="F50" s="95"/>
      <c r="G50" s="114"/>
      <c r="H50" s="50">
        <f>H51+H52+H56</f>
        <v>636</v>
      </c>
      <c r="I50" s="50">
        <v>540</v>
      </c>
      <c r="J50" s="50">
        <f>SUM(K50,L50,M50,N50,O50,P50,R50,S50,T50,U50,V50,W50,X50,Y50,Z50,AA50)</f>
        <v>96</v>
      </c>
      <c r="K50" s="50">
        <v>0</v>
      </c>
      <c r="L50" s="50">
        <v>18</v>
      </c>
      <c r="M50" s="50">
        <v>0</v>
      </c>
      <c r="N50" s="50">
        <v>20</v>
      </c>
      <c r="O50" s="50">
        <v>4</v>
      </c>
      <c r="P50" s="51">
        <v>0</v>
      </c>
      <c r="Q50" s="11"/>
      <c r="R50" s="59">
        <v>1</v>
      </c>
      <c r="S50" s="50">
        <v>10</v>
      </c>
      <c r="T50" s="50">
        <v>0</v>
      </c>
      <c r="U50" s="50">
        <v>2</v>
      </c>
      <c r="V50" s="50">
        <v>16</v>
      </c>
      <c r="W50" s="50">
        <v>12</v>
      </c>
      <c r="X50" s="50">
        <v>2</v>
      </c>
      <c r="Y50" s="50">
        <v>4</v>
      </c>
      <c r="Z50" s="50">
        <v>1</v>
      </c>
      <c r="AA50" s="50">
        <v>6</v>
      </c>
      <c r="AB50" s="12"/>
      <c r="AC50" s="95" t="s">
        <v>40</v>
      </c>
      <c r="AD50" s="95"/>
      <c r="AE50" s="95"/>
      <c r="AF50" s="95"/>
      <c r="AG50" s="95"/>
      <c r="AH50" s="34">
        <f t="shared" si="5"/>
        <v>0</v>
      </c>
      <c r="AI50" s="35">
        <f t="shared" si="6"/>
        <v>0</v>
      </c>
    </row>
    <row r="51" spans="1:35" s="40" customFormat="1" x14ac:dyDescent="0.15">
      <c r="A51" s="41"/>
      <c r="B51" s="16"/>
      <c r="C51" s="16"/>
      <c r="D51" s="111" t="s">
        <v>92</v>
      </c>
      <c r="E51" s="111"/>
      <c r="F51" s="111"/>
      <c r="G51" s="112"/>
      <c r="H51" s="50">
        <f t="shared" ref="H51:H54" si="10">SUM(I51:J51)</f>
        <v>3</v>
      </c>
      <c r="I51" s="52">
        <v>1</v>
      </c>
      <c r="J51" s="50">
        <f t="shared" si="4"/>
        <v>2</v>
      </c>
      <c r="K51" s="52">
        <v>0</v>
      </c>
      <c r="L51" s="52">
        <v>0</v>
      </c>
      <c r="M51" s="52">
        <v>0</v>
      </c>
      <c r="N51" s="52">
        <v>1</v>
      </c>
      <c r="O51" s="52">
        <v>0</v>
      </c>
      <c r="P51" s="53">
        <v>0</v>
      </c>
      <c r="Q51" s="46"/>
      <c r="R51" s="60">
        <v>0</v>
      </c>
      <c r="S51" s="52">
        <v>0</v>
      </c>
      <c r="T51" s="52">
        <v>0</v>
      </c>
      <c r="U51" s="52">
        <v>0</v>
      </c>
      <c r="V51" s="52">
        <v>0</v>
      </c>
      <c r="W51" s="52">
        <v>1</v>
      </c>
      <c r="X51" s="52">
        <v>0</v>
      </c>
      <c r="Y51" s="52">
        <v>0</v>
      </c>
      <c r="Z51" s="52">
        <v>0</v>
      </c>
      <c r="AA51" s="52">
        <v>0</v>
      </c>
      <c r="AB51" s="15"/>
      <c r="AC51" s="16"/>
      <c r="AD51" s="111" t="s">
        <v>92</v>
      </c>
      <c r="AE51" s="111"/>
      <c r="AF51" s="111"/>
      <c r="AG51" s="111"/>
      <c r="AH51" s="38">
        <f t="shared" si="5"/>
        <v>0</v>
      </c>
      <c r="AI51" s="39">
        <f t="shared" si="6"/>
        <v>0</v>
      </c>
    </row>
    <row r="52" spans="1:35" x14ac:dyDescent="0.15">
      <c r="A52" s="29"/>
      <c r="B52" s="14"/>
      <c r="C52" s="14"/>
      <c r="D52" s="93" t="s">
        <v>41</v>
      </c>
      <c r="E52" s="93"/>
      <c r="F52" s="93"/>
      <c r="G52" s="109"/>
      <c r="H52" s="50">
        <f>SUM(I52:J52)</f>
        <v>522</v>
      </c>
      <c r="I52" s="54">
        <v>441</v>
      </c>
      <c r="J52" s="50">
        <f>SUM(K52,L52,M52,N52,O52,P52,R52,S52,T52,U52,V52,W52,X52,Y52,Z52,AA52)</f>
        <v>81</v>
      </c>
      <c r="K52" s="54">
        <v>0</v>
      </c>
      <c r="L52" s="54">
        <v>14</v>
      </c>
      <c r="M52" s="54">
        <v>0</v>
      </c>
      <c r="N52" s="54">
        <v>17</v>
      </c>
      <c r="O52" s="54">
        <v>4</v>
      </c>
      <c r="P52" s="54">
        <v>0</v>
      </c>
      <c r="Q52" s="47"/>
      <c r="R52" s="64">
        <v>1</v>
      </c>
      <c r="S52" s="54">
        <v>9</v>
      </c>
      <c r="T52" s="54">
        <v>0</v>
      </c>
      <c r="U52" s="54">
        <v>2</v>
      </c>
      <c r="V52" s="54">
        <v>15</v>
      </c>
      <c r="W52" s="54">
        <v>7</v>
      </c>
      <c r="X52" s="54">
        <v>2</v>
      </c>
      <c r="Y52" s="54">
        <v>4</v>
      </c>
      <c r="Z52" s="54">
        <v>1</v>
      </c>
      <c r="AA52" s="62">
        <v>5</v>
      </c>
      <c r="AB52" s="13"/>
      <c r="AC52" s="14"/>
      <c r="AD52" s="93" t="s">
        <v>41</v>
      </c>
      <c r="AE52" s="93"/>
      <c r="AF52" s="93"/>
      <c r="AG52" s="93"/>
      <c r="AH52" s="34">
        <f t="shared" si="5"/>
        <v>0</v>
      </c>
      <c r="AI52" s="35">
        <f t="shared" si="6"/>
        <v>0</v>
      </c>
    </row>
    <row r="53" spans="1:35" x14ac:dyDescent="0.15">
      <c r="A53" s="29"/>
      <c r="B53" s="18"/>
      <c r="C53" s="18"/>
      <c r="D53" s="18"/>
      <c r="E53" s="91" t="s">
        <v>42</v>
      </c>
      <c r="F53" s="91"/>
      <c r="G53" s="37" t="s">
        <v>101</v>
      </c>
      <c r="H53" s="50">
        <f>SUM(I53:J53)</f>
        <v>349</v>
      </c>
      <c r="I53" s="54">
        <v>284</v>
      </c>
      <c r="J53" s="50">
        <f>SUM(K53,L53,M53,N53,O53,P53,R53,S53,T53,U53,V53,W53,X53,Y53,Z53,AA53)</f>
        <v>65</v>
      </c>
      <c r="K53" s="54">
        <v>0</v>
      </c>
      <c r="L53" s="54">
        <v>11</v>
      </c>
      <c r="M53" s="54">
        <v>0</v>
      </c>
      <c r="N53" s="54">
        <v>12</v>
      </c>
      <c r="O53" s="54">
        <v>4</v>
      </c>
      <c r="P53" s="54">
        <v>0</v>
      </c>
      <c r="Q53" s="47"/>
      <c r="R53" s="64">
        <v>1</v>
      </c>
      <c r="S53" s="54">
        <v>8</v>
      </c>
      <c r="T53" s="54">
        <v>0</v>
      </c>
      <c r="U53" s="54">
        <v>2</v>
      </c>
      <c r="V53" s="54">
        <v>11</v>
      </c>
      <c r="W53" s="54">
        <v>6</v>
      </c>
      <c r="X53" s="54">
        <v>1</v>
      </c>
      <c r="Y53" s="54">
        <v>3</v>
      </c>
      <c r="Z53" s="54">
        <v>1</v>
      </c>
      <c r="AA53" s="62">
        <v>5</v>
      </c>
      <c r="AB53" s="17"/>
      <c r="AC53" s="18"/>
      <c r="AD53" s="18"/>
      <c r="AE53" s="91" t="s">
        <v>43</v>
      </c>
      <c r="AF53" s="91"/>
      <c r="AG53" s="14" t="s">
        <v>101</v>
      </c>
      <c r="AH53" s="34">
        <f t="shared" si="5"/>
        <v>0</v>
      </c>
      <c r="AI53" s="35">
        <f t="shared" si="6"/>
        <v>0</v>
      </c>
    </row>
    <row r="54" spans="1:35" x14ac:dyDescent="0.15">
      <c r="A54" s="29"/>
      <c r="B54" s="18"/>
      <c r="C54" s="18"/>
      <c r="D54" s="18"/>
      <c r="E54" s="94" t="s">
        <v>43</v>
      </c>
      <c r="F54" s="94"/>
      <c r="G54" s="37" t="s">
        <v>15</v>
      </c>
      <c r="H54" s="50">
        <f t="shared" si="10"/>
        <v>111</v>
      </c>
      <c r="I54" s="54">
        <v>97</v>
      </c>
      <c r="J54" s="50">
        <f>SUM(K54,L54,M54,N54,O54,P54,R54,S54,T54,U54,V54,W54,X54,Y54,Z54,AA54)</f>
        <v>14</v>
      </c>
      <c r="K54" s="54">
        <v>0</v>
      </c>
      <c r="L54" s="54">
        <v>3</v>
      </c>
      <c r="M54" s="54">
        <v>0</v>
      </c>
      <c r="N54" s="54">
        <v>4</v>
      </c>
      <c r="O54" s="54">
        <v>0</v>
      </c>
      <c r="P54" s="54">
        <v>0</v>
      </c>
      <c r="Q54" s="47"/>
      <c r="R54" s="64">
        <v>0</v>
      </c>
      <c r="S54" s="54">
        <v>1</v>
      </c>
      <c r="T54" s="54">
        <v>0</v>
      </c>
      <c r="U54" s="54">
        <v>0</v>
      </c>
      <c r="V54" s="54">
        <v>3</v>
      </c>
      <c r="W54" s="54">
        <v>1</v>
      </c>
      <c r="X54" s="54">
        <v>1</v>
      </c>
      <c r="Y54" s="54">
        <v>1</v>
      </c>
      <c r="Z54" s="54">
        <v>0</v>
      </c>
      <c r="AA54" s="62">
        <v>0</v>
      </c>
      <c r="AB54" s="17"/>
      <c r="AC54" s="18"/>
      <c r="AD54" s="18"/>
      <c r="AE54" s="94" t="s">
        <v>45</v>
      </c>
      <c r="AF54" s="94"/>
      <c r="AG54" s="14" t="s">
        <v>15</v>
      </c>
      <c r="AH54" s="34">
        <f t="shared" si="5"/>
        <v>0</v>
      </c>
      <c r="AI54" s="35">
        <f t="shared" si="6"/>
        <v>0</v>
      </c>
    </row>
    <row r="55" spans="1:35" x14ac:dyDescent="0.15">
      <c r="A55" s="29"/>
      <c r="B55" s="70"/>
      <c r="C55" s="70"/>
      <c r="D55" s="70"/>
      <c r="E55" s="94" t="s">
        <v>25</v>
      </c>
      <c r="F55" s="94"/>
      <c r="G55" s="71" t="s">
        <v>102</v>
      </c>
      <c r="H55" s="50">
        <f>SUM(I55:J55)</f>
        <v>2</v>
      </c>
      <c r="I55" s="54">
        <v>2</v>
      </c>
      <c r="J55" s="50">
        <f>SUM(K55,L55,M55,N55,O55,P55,R55,S55,T55,U55,V55,W55,X55,Y55,Z55,AA55)</f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47"/>
      <c r="R55" s="6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62">
        <v>0</v>
      </c>
      <c r="AB55" s="17"/>
      <c r="AC55" s="70"/>
      <c r="AD55" s="70"/>
      <c r="AE55" s="94" t="s">
        <v>25</v>
      </c>
      <c r="AF55" s="94"/>
      <c r="AG55" s="69" t="s">
        <v>102</v>
      </c>
      <c r="AH55" s="34">
        <f t="shared" ref="AH55:AH56" si="11">SUM(I55:J55)-H55</f>
        <v>0</v>
      </c>
      <c r="AI55" s="35">
        <f t="shared" ref="AI55:AI56" si="12">SUM(K55:P55,R55:AA55)-J55</f>
        <v>0</v>
      </c>
    </row>
    <row r="56" spans="1:35" x14ac:dyDescent="0.15">
      <c r="A56" s="29"/>
      <c r="B56" s="69"/>
      <c r="C56" s="69"/>
      <c r="D56" s="113" t="s">
        <v>103</v>
      </c>
      <c r="E56" s="93"/>
      <c r="F56" s="93"/>
      <c r="G56" s="109"/>
      <c r="H56" s="50">
        <f>SUM(I56:J56)</f>
        <v>111</v>
      </c>
      <c r="I56" s="54">
        <v>98</v>
      </c>
      <c r="J56" s="50">
        <f t="shared" ref="J56" si="13">SUM(K56,L56,M56,N56,O56,P56,R56,S56,T56,U56,V56,W56,X56,Y56,Z56,AA56)</f>
        <v>13</v>
      </c>
      <c r="K56" s="54">
        <v>0</v>
      </c>
      <c r="L56" s="54">
        <v>4</v>
      </c>
      <c r="M56" s="54">
        <v>0</v>
      </c>
      <c r="N56" s="54">
        <v>2</v>
      </c>
      <c r="O56" s="54">
        <v>0</v>
      </c>
      <c r="P56" s="54">
        <v>0</v>
      </c>
      <c r="Q56" s="47"/>
      <c r="R56" s="64">
        <v>0</v>
      </c>
      <c r="S56" s="54">
        <v>1</v>
      </c>
      <c r="T56" s="54">
        <v>0</v>
      </c>
      <c r="U56" s="54">
        <v>0</v>
      </c>
      <c r="V56" s="54">
        <v>1</v>
      </c>
      <c r="W56" s="54">
        <v>4</v>
      </c>
      <c r="X56" s="54">
        <v>0</v>
      </c>
      <c r="Y56" s="54">
        <v>0</v>
      </c>
      <c r="Z56" s="54">
        <v>0</v>
      </c>
      <c r="AA56" s="62">
        <v>1</v>
      </c>
      <c r="AB56" s="13"/>
      <c r="AC56" s="69"/>
      <c r="AD56" s="93" t="s">
        <v>103</v>
      </c>
      <c r="AE56" s="93"/>
      <c r="AF56" s="93"/>
      <c r="AG56" s="93"/>
      <c r="AH56" s="34">
        <f t="shared" si="11"/>
        <v>0</v>
      </c>
      <c r="AI56" s="35">
        <f t="shared" si="12"/>
        <v>0</v>
      </c>
    </row>
    <row r="57" spans="1:35" x14ac:dyDescent="0.15">
      <c r="B57" s="42"/>
      <c r="C57" s="95" t="s">
        <v>44</v>
      </c>
      <c r="D57" s="95"/>
      <c r="E57" s="95"/>
      <c r="F57" s="95"/>
      <c r="G57" s="114"/>
      <c r="H57" s="50">
        <f t="shared" ref="H57:H64" si="14">SUM(I57:J57)</f>
        <v>3486</v>
      </c>
      <c r="I57" s="55">
        <v>2701</v>
      </c>
      <c r="J57" s="50">
        <f t="shared" si="4"/>
        <v>785</v>
      </c>
      <c r="K57" s="55">
        <v>2</v>
      </c>
      <c r="L57" s="55">
        <v>99</v>
      </c>
      <c r="M57" s="55">
        <v>0</v>
      </c>
      <c r="N57" s="55">
        <v>91</v>
      </c>
      <c r="O57" s="55">
        <v>17</v>
      </c>
      <c r="P57" s="55">
        <v>1</v>
      </c>
      <c r="Q57" s="19"/>
      <c r="R57" s="65">
        <v>3</v>
      </c>
      <c r="S57" s="55">
        <v>96</v>
      </c>
      <c r="T57" s="55">
        <v>4</v>
      </c>
      <c r="U57" s="55">
        <v>18</v>
      </c>
      <c r="V57" s="55">
        <v>205</v>
      </c>
      <c r="W57" s="55">
        <v>72</v>
      </c>
      <c r="X57" s="55">
        <v>6</v>
      </c>
      <c r="Y57" s="55">
        <v>56</v>
      </c>
      <c r="Z57" s="55">
        <v>36</v>
      </c>
      <c r="AA57" s="66">
        <v>79</v>
      </c>
      <c r="AB57" s="20"/>
      <c r="AC57" s="95" t="s">
        <v>44</v>
      </c>
      <c r="AD57" s="95"/>
      <c r="AE57" s="95"/>
      <c r="AF57" s="95"/>
      <c r="AG57" s="95"/>
      <c r="AH57" s="34">
        <f t="shared" si="5"/>
        <v>0</v>
      </c>
      <c r="AI57" s="35">
        <f t="shared" si="6"/>
        <v>0</v>
      </c>
    </row>
    <row r="58" spans="1:35" x14ac:dyDescent="0.15">
      <c r="B58" s="18"/>
      <c r="C58" s="18"/>
      <c r="D58" s="91" t="s">
        <v>45</v>
      </c>
      <c r="E58" s="91"/>
      <c r="F58" s="93" t="s">
        <v>46</v>
      </c>
      <c r="G58" s="109"/>
      <c r="H58" s="50">
        <f t="shared" si="14"/>
        <v>1427</v>
      </c>
      <c r="I58" s="54">
        <v>1209</v>
      </c>
      <c r="J58" s="50">
        <f t="shared" si="4"/>
        <v>218</v>
      </c>
      <c r="K58" s="54">
        <v>0</v>
      </c>
      <c r="L58" s="54">
        <v>29</v>
      </c>
      <c r="M58" s="54">
        <v>0</v>
      </c>
      <c r="N58" s="54">
        <v>18</v>
      </c>
      <c r="O58" s="54">
        <v>0</v>
      </c>
      <c r="P58" s="54">
        <v>1</v>
      </c>
      <c r="Q58" s="47"/>
      <c r="R58" s="64">
        <v>1</v>
      </c>
      <c r="S58" s="54">
        <v>23</v>
      </c>
      <c r="T58" s="54">
        <v>1</v>
      </c>
      <c r="U58" s="54">
        <v>2</v>
      </c>
      <c r="V58" s="54">
        <v>63</v>
      </c>
      <c r="W58" s="54">
        <v>23</v>
      </c>
      <c r="X58" s="54">
        <v>2</v>
      </c>
      <c r="Y58" s="54">
        <v>19</v>
      </c>
      <c r="Z58" s="54">
        <v>8</v>
      </c>
      <c r="AA58" s="62">
        <v>28</v>
      </c>
      <c r="AB58" s="17"/>
      <c r="AC58" s="18"/>
      <c r="AD58" s="91" t="s">
        <v>45</v>
      </c>
      <c r="AE58" s="91"/>
      <c r="AF58" s="93" t="s">
        <v>46</v>
      </c>
      <c r="AG58" s="93"/>
      <c r="AH58" s="34">
        <f t="shared" si="5"/>
        <v>0</v>
      </c>
      <c r="AI58" s="35">
        <f t="shared" si="6"/>
        <v>0</v>
      </c>
    </row>
    <row r="59" spans="1:35" x14ac:dyDescent="0.15">
      <c r="B59" s="18"/>
      <c r="C59" s="18"/>
      <c r="D59" s="91" t="s">
        <v>45</v>
      </c>
      <c r="E59" s="91"/>
      <c r="F59" s="93" t="s">
        <v>47</v>
      </c>
      <c r="G59" s="109"/>
      <c r="H59" s="50">
        <f t="shared" si="14"/>
        <v>78</v>
      </c>
      <c r="I59" s="54">
        <v>30</v>
      </c>
      <c r="J59" s="50">
        <f t="shared" si="4"/>
        <v>48</v>
      </c>
      <c r="K59" s="54">
        <v>0</v>
      </c>
      <c r="L59" s="54">
        <v>7</v>
      </c>
      <c r="M59" s="54">
        <v>0</v>
      </c>
      <c r="N59" s="54">
        <v>10</v>
      </c>
      <c r="O59" s="54">
        <v>3</v>
      </c>
      <c r="P59" s="54">
        <v>0</v>
      </c>
      <c r="Q59" s="47"/>
      <c r="R59" s="64">
        <v>1</v>
      </c>
      <c r="S59" s="54">
        <v>4</v>
      </c>
      <c r="T59" s="54">
        <v>0</v>
      </c>
      <c r="U59" s="54">
        <v>0</v>
      </c>
      <c r="V59" s="54">
        <v>7</v>
      </c>
      <c r="W59" s="54">
        <v>6</v>
      </c>
      <c r="X59" s="54">
        <v>1</v>
      </c>
      <c r="Y59" s="54">
        <v>1</v>
      </c>
      <c r="Z59" s="54">
        <v>1</v>
      </c>
      <c r="AA59" s="62">
        <v>7</v>
      </c>
      <c r="AB59" s="17"/>
      <c r="AC59" s="18"/>
      <c r="AD59" s="91" t="s">
        <v>45</v>
      </c>
      <c r="AE59" s="91"/>
      <c r="AF59" s="93" t="s">
        <v>47</v>
      </c>
      <c r="AG59" s="93"/>
      <c r="AH59" s="34">
        <f t="shared" si="5"/>
        <v>0</v>
      </c>
      <c r="AI59" s="35">
        <f t="shared" si="6"/>
        <v>0</v>
      </c>
    </row>
    <row r="60" spans="1:35" x14ac:dyDescent="0.15">
      <c r="B60" s="18"/>
      <c r="C60" s="18"/>
      <c r="D60" s="91" t="s">
        <v>45</v>
      </c>
      <c r="E60" s="91"/>
      <c r="F60" s="93" t="s">
        <v>16</v>
      </c>
      <c r="G60" s="109"/>
      <c r="H60" s="50">
        <f t="shared" si="14"/>
        <v>804</v>
      </c>
      <c r="I60" s="54">
        <v>626</v>
      </c>
      <c r="J60" s="50">
        <f t="shared" si="4"/>
        <v>178</v>
      </c>
      <c r="K60" s="54">
        <v>1</v>
      </c>
      <c r="L60" s="54">
        <v>15</v>
      </c>
      <c r="M60" s="54">
        <v>0</v>
      </c>
      <c r="N60" s="54">
        <v>22</v>
      </c>
      <c r="O60" s="54">
        <v>2</v>
      </c>
      <c r="P60" s="54">
        <v>0</v>
      </c>
      <c r="Q60" s="47"/>
      <c r="R60" s="64">
        <v>0</v>
      </c>
      <c r="S60" s="54">
        <v>19</v>
      </c>
      <c r="T60" s="54">
        <v>1</v>
      </c>
      <c r="U60" s="54">
        <v>5</v>
      </c>
      <c r="V60" s="54">
        <v>55</v>
      </c>
      <c r="W60" s="54">
        <v>18</v>
      </c>
      <c r="X60" s="54">
        <v>0</v>
      </c>
      <c r="Y60" s="54">
        <v>16</v>
      </c>
      <c r="Z60" s="54">
        <v>12</v>
      </c>
      <c r="AA60" s="62">
        <v>12</v>
      </c>
      <c r="AB60" s="17"/>
      <c r="AC60" s="18"/>
      <c r="AD60" s="91" t="s">
        <v>48</v>
      </c>
      <c r="AE60" s="91"/>
      <c r="AF60" s="93" t="s">
        <v>16</v>
      </c>
      <c r="AG60" s="93"/>
      <c r="AH60" s="34">
        <f t="shared" si="5"/>
        <v>0</v>
      </c>
      <c r="AI60" s="35">
        <f t="shared" si="6"/>
        <v>0</v>
      </c>
    </row>
    <row r="61" spans="1:35" x14ac:dyDescent="0.15">
      <c r="B61" s="18"/>
      <c r="C61" s="18"/>
      <c r="D61" s="91" t="s">
        <v>48</v>
      </c>
      <c r="E61" s="91"/>
      <c r="F61" s="93" t="s">
        <v>49</v>
      </c>
      <c r="G61" s="109"/>
      <c r="H61" s="50">
        <f t="shared" si="14"/>
        <v>68</v>
      </c>
      <c r="I61" s="54">
        <v>38</v>
      </c>
      <c r="J61" s="50">
        <f t="shared" si="4"/>
        <v>30</v>
      </c>
      <c r="K61" s="54">
        <v>0</v>
      </c>
      <c r="L61" s="54">
        <v>4</v>
      </c>
      <c r="M61" s="54">
        <v>0</v>
      </c>
      <c r="N61" s="54">
        <v>5</v>
      </c>
      <c r="O61" s="54">
        <v>1</v>
      </c>
      <c r="P61" s="54">
        <v>0</v>
      </c>
      <c r="Q61" s="47"/>
      <c r="R61" s="64">
        <v>1</v>
      </c>
      <c r="S61" s="54">
        <v>8</v>
      </c>
      <c r="T61" s="54">
        <v>0</v>
      </c>
      <c r="U61" s="54">
        <v>0</v>
      </c>
      <c r="V61" s="54">
        <v>4</v>
      </c>
      <c r="W61" s="54">
        <v>2</v>
      </c>
      <c r="X61" s="54">
        <v>0</v>
      </c>
      <c r="Y61" s="54">
        <v>1</v>
      </c>
      <c r="Z61" s="54">
        <v>0</v>
      </c>
      <c r="AA61" s="62">
        <v>4</v>
      </c>
      <c r="AB61" s="17"/>
      <c r="AC61" s="18"/>
      <c r="AD61" s="91" t="s">
        <v>48</v>
      </c>
      <c r="AE61" s="91"/>
      <c r="AF61" s="93" t="s">
        <v>49</v>
      </c>
      <c r="AG61" s="93"/>
      <c r="AH61" s="34">
        <f t="shared" si="5"/>
        <v>0</v>
      </c>
      <c r="AI61" s="35">
        <f t="shared" si="6"/>
        <v>0</v>
      </c>
    </row>
    <row r="62" spans="1:35" ht="12" customHeight="1" x14ac:dyDescent="0.15">
      <c r="B62" s="18"/>
      <c r="C62" s="18"/>
      <c r="D62" s="91" t="s">
        <v>48</v>
      </c>
      <c r="E62" s="91"/>
      <c r="F62" s="92" t="s">
        <v>86</v>
      </c>
      <c r="G62" s="92"/>
      <c r="H62" s="50">
        <f t="shared" si="14"/>
        <v>36</v>
      </c>
      <c r="I62" s="54">
        <v>15</v>
      </c>
      <c r="J62" s="50">
        <f t="shared" si="4"/>
        <v>21</v>
      </c>
      <c r="K62" s="54">
        <v>0</v>
      </c>
      <c r="L62" s="54">
        <v>3</v>
      </c>
      <c r="M62" s="54">
        <v>0</v>
      </c>
      <c r="N62" s="54">
        <v>3</v>
      </c>
      <c r="O62" s="54">
        <v>1</v>
      </c>
      <c r="P62" s="54">
        <v>0</v>
      </c>
      <c r="Q62" s="47"/>
      <c r="R62" s="64">
        <v>0</v>
      </c>
      <c r="S62" s="54">
        <v>6</v>
      </c>
      <c r="T62" s="54">
        <v>0</v>
      </c>
      <c r="U62" s="54">
        <v>0</v>
      </c>
      <c r="V62" s="54">
        <v>2</v>
      </c>
      <c r="W62" s="54">
        <v>3</v>
      </c>
      <c r="X62" s="54">
        <v>0</v>
      </c>
      <c r="Y62" s="54">
        <v>1</v>
      </c>
      <c r="Z62" s="54">
        <v>1</v>
      </c>
      <c r="AA62" s="62">
        <v>1</v>
      </c>
      <c r="AB62" s="17"/>
      <c r="AC62" s="18"/>
      <c r="AD62" s="91" t="s">
        <v>48</v>
      </c>
      <c r="AE62" s="91"/>
      <c r="AF62" s="92" t="s">
        <v>86</v>
      </c>
      <c r="AG62" s="92"/>
      <c r="AH62" s="34">
        <f t="shared" si="5"/>
        <v>0</v>
      </c>
      <c r="AI62" s="35">
        <f t="shared" si="6"/>
        <v>0</v>
      </c>
    </row>
    <row r="63" spans="1:35" x14ac:dyDescent="0.15">
      <c r="B63" s="18"/>
      <c r="C63" s="18"/>
      <c r="D63" s="91" t="s">
        <v>48</v>
      </c>
      <c r="E63" s="91"/>
      <c r="F63" s="93" t="s">
        <v>17</v>
      </c>
      <c r="G63" s="109"/>
      <c r="H63" s="50">
        <f t="shared" si="14"/>
        <v>328</v>
      </c>
      <c r="I63" s="54">
        <v>249</v>
      </c>
      <c r="J63" s="50">
        <f t="shared" si="4"/>
        <v>79</v>
      </c>
      <c r="K63" s="54">
        <v>1</v>
      </c>
      <c r="L63" s="54">
        <v>10</v>
      </c>
      <c r="M63" s="54">
        <v>0</v>
      </c>
      <c r="N63" s="54">
        <v>8</v>
      </c>
      <c r="O63" s="54">
        <v>2</v>
      </c>
      <c r="P63" s="54">
        <v>0</v>
      </c>
      <c r="Q63" s="47"/>
      <c r="R63" s="64">
        <v>0</v>
      </c>
      <c r="S63" s="54">
        <v>11</v>
      </c>
      <c r="T63" s="54">
        <v>1</v>
      </c>
      <c r="U63" s="54">
        <v>1</v>
      </c>
      <c r="V63" s="54">
        <v>21</v>
      </c>
      <c r="W63" s="54">
        <v>5</v>
      </c>
      <c r="X63" s="54">
        <v>1</v>
      </c>
      <c r="Y63" s="54">
        <v>6</v>
      </c>
      <c r="Z63" s="54">
        <v>4</v>
      </c>
      <c r="AA63" s="62">
        <v>8</v>
      </c>
      <c r="AB63" s="17"/>
      <c r="AC63" s="18"/>
      <c r="AD63" s="91" t="s">
        <v>42</v>
      </c>
      <c r="AE63" s="91"/>
      <c r="AF63" s="93" t="s">
        <v>17</v>
      </c>
      <c r="AG63" s="93"/>
      <c r="AH63" s="34">
        <f t="shared" si="5"/>
        <v>0</v>
      </c>
      <c r="AI63" s="35">
        <f t="shared" si="6"/>
        <v>0</v>
      </c>
    </row>
    <row r="64" spans="1:35" ht="12.6" thickBot="1" x14ac:dyDescent="0.2">
      <c r="B64" s="22"/>
      <c r="C64" s="22"/>
      <c r="D64" s="72" t="s">
        <v>42</v>
      </c>
      <c r="E64" s="72"/>
      <c r="F64" s="73" t="s">
        <v>18</v>
      </c>
      <c r="G64" s="110"/>
      <c r="H64" s="56">
        <f t="shared" si="14"/>
        <v>438</v>
      </c>
      <c r="I64" s="57">
        <v>317</v>
      </c>
      <c r="J64" s="56">
        <f t="shared" si="4"/>
        <v>121</v>
      </c>
      <c r="K64" s="57">
        <v>0</v>
      </c>
      <c r="L64" s="57">
        <v>17</v>
      </c>
      <c r="M64" s="57">
        <v>0</v>
      </c>
      <c r="N64" s="57">
        <v>14</v>
      </c>
      <c r="O64" s="57">
        <v>6</v>
      </c>
      <c r="P64" s="57">
        <v>0</v>
      </c>
      <c r="Q64" s="47"/>
      <c r="R64" s="67">
        <v>0</v>
      </c>
      <c r="S64" s="57">
        <v>14</v>
      </c>
      <c r="T64" s="57">
        <v>1</v>
      </c>
      <c r="U64" s="57">
        <v>5</v>
      </c>
      <c r="V64" s="57">
        <v>30</v>
      </c>
      <c r="W64" s="57">
        <v>7</v>
      </c>
      <c r="X64" s="57">
        <v>2</v>
      </c>
      <c r="Y64" s="57">
        <v>6</v>
      </c>
      <c r="Z64" s="57">
        <v>9</v>
      </c>
      <c r="AA64" s="68">
        <v>10</v>
      </c>
      <c r="AB64" s="21"/>
      <c r="AC64" s="22"/>
      <c r="AD64" s="72" t="s">
        <v>64</v>
      </c>
      <c r="AE64" s="72"/>
      <c r="AF64" s="73" t="s">
        <v>18</v>
      </c>
      <c r="AG64" s="73"/>
      <c r="AH64" s="34">
        <f t="shared" si="5"/>
        <v>0</v>
      </c>
      <c r="AI64" s="35">
        <f t="shared" si="6"/>
        <v>0</v>
      </c>
    </row>
    <row r="65" spans="7:27" x14ac:dyDescent="0.15"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7:27" x14ac:dyDescent="0.15">
      <c r="G66" s="43" t="s">
        <v>75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7:27" x14ac:dyDescent="0.15">
      <c r="G67" s="43" t="s">
        <v>76</v>
      </c>
      <c r="H67" s="24">
        <f t="shared" ref="H67:P67" si="15">SUM(H11,H24,H31,H35,H50,H57)-H10</f>
        <v>0</v>
      </c>
      <c r="I67" s="24">
        <f t="shared" si="15"/>
        <v>0</v>
      </c>
      <c r="J67" s="24">
        <f t="shared" si="15"/>
        <v>0</v>
      </c>
      <c r="K67" s="24">
        <f t="shared" si="15"/>
        <v>0</v>
      </c>
      <c r="L67" s="24">
        <f t="shared" si="15"/>
        <v>0</v>
      </c>
      <c r="M67" s="24">
        <f t="shared" si="15"/>
        <v>0</v>
      </c>
      <c r="N67" s="24">
        <f t="shared" si="15"/>
        <v>0</v>
      </c>
      <c r="O67" s="24">
        <f t="shared" si="15"/>
        <v>0</v>
      </c>
      <c r="P67" s="24">
        <f t="shared" si="15"/>
        <v>0</v>
      </c>
      <c r="Q67" s="1"/>
      <c r="R67" s="24">
        <f t="shared" ref="R67:AA67" si="16">SUM(R11,R24,R31,R35,R50,R57)-R10</f>
        <v>0</v>
      </c>
      <c r="S67" s="24">
        <f t="shared" si="16"/>
        <v>0</v>
      </c>
      <c r="T67" s="24">
        <f t="shared" si="16"/>
        <v>0</v>
      </c>
      <c r="U67" s="24">
        <f t="shared" si="16"/>
        <v>0</v>
      </c>
      <c r="V67" s="24">
        <f t="shared" si="16"/>
        <v>0</v>
      </c>
      <c r="W67" s="24">
        <f t="shared" si="16"/>
        <v>0</v>
      </c>
      <c r="X67" s="24">
        <f t="shared" si="16"/>
        <v>0</v>
      </c>
      <c r="Y67" s="24">
        <f t="shared" si="16"/>
        <v>0</v>
      </c>
      <c r="Z67" s="24">
        <f t="shared" si="16"/>
        <v>0</v>
      </c>
      <c r="AA67" s="24">
        <f t="shared" si="16"/>
        <v>0</v>
      </c>
    </row>
    <row r="68" spans="7:27" x14ac:dyDescent="0.15">
      <c r="G68" s="43" t="s">
        <v>77</v>
      </c>
      <c r="H68" s="24">
        <f t="shared" ref="H68:P68" si="17">SUM(H12,H17,H22,H23)-H11</f>
        <v>0</v>
      </c>
      <c r="I68" s="24">
        <f t="shared" si="17"/>
        <v>0</v>
      </c>
      <c r="J68" s="24">
        <f t="shared" si="17"/>
        <v>0</v>
      </c>
      <c r="K68" s="24">
        <f t="shared" si="17"/>
        <v>0</v>
      </c>
      <c r="L68" s="24">
        <f t="shared" si="17"/>
        <v>0</v>
      </c>
      <c r="M68" s="24">
        <f t="shared" si="17"/>
        <v>0</v>
      </c>
      <c r="N68" s="24">
        <f t="shared" si="17"/>
        <v>0</v>
      </c>
      <c r="O68" s="24">
        <f t="shared" si="17"/>
        <v>0</v>
      </c>
      <c r="P68" s="24">
        <f t="shared" si="17"/>
        <v>0</v>
      </c>
      <c r="Q68" s="1"/>
      <c r="R68" s="24">
        <f t="shared" ref="R68:AA68" si="18">SUM(R12,R17,R22,R23)-R11</f>
        <v>0</v>
      </c>
      <c r="S68" s="24">
        <f t="shared" si="18"/>
        <v>0</v>
      </c>
      <c r="T68" s="24">
        <f t="shared" si="18"/>
        <v>0</v>
      </c>
      <c r="U68" s="24">
        <f t="shared" si="18"/>
        <v>0</v>
      </c>
      <c r="V68" s="24">
        <f t="shared" si="18"/>
        <v>0</v>
      </c>
      <c r="W68" s="24">
        <f t="shared" si="18"/>
        <v>0</v>
      </c>
      <c r="X68" s="24">
        <f t="shared" si="18"/>
        <v>0</v>
      </c>
      <c r="Y68" s="24">
        <f t="shared" si="18"/>
        <v>0</v>
      </c>
      <c r="Z68" s="24">
        <f t="shared" si="18"/>
        <v>0</v>
      </c>
      <c r="AA68" s="24">
        <f t="shared" si="18"/>
        <v>0</v>
      </c>
    </row>
    <row r="69" spans="7:27" x14ac:dyDescent="0.15">
      <c r="G69" s="43" t="s">
        <v>3</v>
      </c>
      <c r="H69" s="24">
        <f t="shared" ref="H69:P69" si="19">SUM(H13:H16)-H12</f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si="19"/>
        <v>0</v>
      </c>
      <c r="N69" s="24">
        <f t="shared" si="19"/>
        <v>0</v>
      </c>
      <c r="O69" s="24">
        <f t="shared" si="19"/>
        <v>0</v>
      </c>
      <c r="P69" s="24">
        <f t="shared" si="19"/>
        <v>0</v>
      </c>
      <c r="R69" s="24">
        <f t="shared" ref="R69:AA69" si="20">SUM(R13:R16)-R12</f>
        <v>0</v>
      </c>
      <c r="S69" s="24">
        <f t="shared" si="20"/>
        <v>0</v>
      </c>
      <c r="T69" s="24">
        <f t="shared" si="20"/>
        <v>0</v>
      </c>
      <c r="U69" s="24">
        <f t="shared" si="20"/>
        <v>0</v>
      </c>
      <c r="V69" s="24">
        <f t="shared" si="20"/>
        <v>0</v>
      </c>
      <c r="W69" s="24">
        <f t="shared" si="20"/>
        <v>0</v>
      </c>
      <c r="X69" s="24">
        <f t="shared" si="20"/>
        <v>0</v>
      </c>
      <c r="Y69" s="24">
        <f t="shared" si="20"/>
        <v>0</v>
      </c>
      <c r="Z69" s="24">
        <f t="shared" si="20"/>
        <v>0</v>
      </c>
      <c r="AA69" s="24">
        <f t="shared" si="20"/>
        <v>0</v>
      </c>
    </row>
    <row r="70" spans="7:27" x14ac:dyDescent="0.15">
      <c r="G70" s="43" t="s">
        <v>78</v>
      </c>
      <c r="H70" s="24">
        <f t="shared" ref="H70:P70" si="21">SUM(H18:H21)-H17</f>
        <v>0</v>
      </c>
      <c r="I70" s="24">
        <f t="shared" si="21"/>
        <v>0</v>
      </c>
      <c r="J70" s="24">
        <f t="shared" si="21"/>
        <v>0</v>
      </c>
      <c r="K70" s="24">
        <f t="shared" si="21"/>
        <v>0</v>
      </c>
      <c r="L70" s="24">
        <f t="shared" si="21"/>
        <v>0</v>
      </c>
      <c r="M70" s="24">
        <f t="shared" si="21"/>
        <v>0</v>
      </c>
      <c r="N70" s="24">
        <f t="shared" si="21"/>
        <v>0</v>
      </c>
      <c r="O70" s="24">
        <f t="shared" si="21"/>
        <v>0</v>
      </c>
      <c r="P70" s="24">
        <f t="shared" si="21"/>
        <v>0</v>
      </c>
      <c r="R70" s="24">
        <f t="shared" ref="R70:AA70" si="22">SUM(R18:R21)-R17</f>
        <v>0</v>
      </c>
      <c r="S70" s="24">
        <f t="shared" si="22"/>
        <v>0</v>
      </c>
      <c r="T70" s="24">
        <f t="shared" si="22"/>
        <v>0</v>
      </c>
      <c r="U70" s="24">
        <f t="shared" si="22"/>
        <v>0</v>
      </c>
      <c r="V70" s="24">
        <f t="shared" si="22"/>
        <v>0</v>
      </c>
      <c r="W70" s="24">
        <f t="shared" si="22"/>
        <v>0</v>
      </c>
      <c r="X70" s="24">
        <f t="shared" si="22"/>
        <v>0</v>
      </c>
      <c r="Y70" s="24">
        <f t="shared" si="22"/>
        <v>0</v>
      </c>
      <c r="Z70" s="24">
        <f t="shared" si="22"/>
        <v>0</v>
      </c>
      <c r="AA70" s="24">
        <f t="shared" si="22"/>
        <v>0</v>
      </c>
    </row>
    <row r="71" spans="7:27" x14ac:dyDescent="0.15">
      <c r="G71" s="43" t="s">
        <v>79</v>
      </c>
      <c r="H71" s="24">
        <f t="shared" ref="H71:P71" si="23">SUM(H25:H27,H29:H30)-H24</f>
        <v>0</v>
      </c>
      <c r="I71" s="24">
        <f t="shared" si="23"/>
        <v>0</v>
      </c>
      <c r="J71" s="24">
        <f t="shared" si="23"/>
        <v>0</v>
      </c>
      <c r="K71" s="24">
        <f t="shared" si="23"/>
        <v>0</v>
      </c>
      <c r="L71" s="24">
        <f t="shared" si="23"/>
        <v>0</v>
      </c>
      <c r="M71" s="24">
        <f t="shared" si="23"/>
        <v>0</v>
      </c>
      <c r="N71" s="24">
        <f t="shared" si="23"/>
        <v>0</v>
      </c>
      <c r="O71" s="24">
        <f t="shared" si="23"/>
        <v>0</v>
      </c>
      <c r="P71" s="24">
        <f t="shared" si="23"/>
        <v>0</v>
      </c>
      <c r="R71" s="24">
        <f t="shared" ref="R71:AA71" si="24">SUM(R25:R27,R29:R30)-R24</f>
        <v>0</v>
      </c>
      <c r="S71" s="24">
        <f t="shared" si="24"/>
        <v>0</v>
      </c>
      <c r="T71" s="24">
        <f t="shared" si="24"/>
        <v>0</v>
      </c>
      <c r="U71" s="24">
        <f t="shared" si="24"/>
        <v>0</v>
      </c>
      <c r="V71" s="24">
        <f t="shared" si="24"/>
        <v>0</v>
      </c>
      <c r="W71" s="24">
        <f t="shared" si="24"/>
        <v>0</v>
      </c>
      <c r="X71" s="24">
        <f t="shared" si="24"/>
        <v>0</v>
      </c>
      <c r="Y71" s="24">
        <f t="shared" si="24"/>
        <v>0</v>
      </c>
      <c r="Z71" s="24">
        <f t="shared" si="24"/>
        <v>0</v>
      </c>
      <c r="AA71" s="24">
        <f t="shared" si="24"/>
        <v>0</v>
      </c>
    </row>
    <row r="72" spans="7:27" x14ac:dyDescent="0.15">
      <c r="G72" s="43" t="s">
        <v>80</v>
      </c>
      <c r="H72" s="24">
        <f t="shared" ref="H72:P72" si="25">SUM(H32:H34)-H31</f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  <c r="O72" s="24">
        <f t="shared" si="25"/>
        <v>0</v>
      </c>
      <c r="P72" s="24">
        <f t="shared" si="25"/>
        <v>0</v>
      </c>
      <c r="Q72" s="25"/>
      <c r="R72" s="24">
        <f t="shared" ref="R72:AA72" si="26">SUM(R32:R34)-R31</f>
        <v>0</v>
      </c>
      <c r="S72" s="24">
        <f t="shared" si="26"/>
        <v>0</v>
      </c>
      <c r="T72" s="24">
        <f t="shared" si="26"/>
        <v>0</v>
      </c>
      <c r="U72" s="24">
        <f t="shared" si="26"/>
        <v>0</v>
      </c>
      <c r="V72" s="24">
        <f t="shared" si="26"/>
        <v>0</v>
      </c>
      <c r="W72" s="24">
        <f t="shared" si="26"/>
        <v>0</v>
      </c>
      <c r="X72" s="24">
        <f t="shared" si="26"/>
        <v>0</v>
      </c>
      <c r="Y72" s="24">
        <f t="shared" si="26"/>
        <v>0</v>
      </c>
      <c r="Z72" s="24">
        <f t="shared" si="26"/>
        <v>0</v>
      </c>
      <c r="AA72" s="24">
        <f t="shared" si="26"/>
        <v>0</v>
      </c>
    </row>
    <row r="73" spans="7:27" x14ac:dyDescent="0.15">
      <c r="G73" s="43" t="s">
        <v>81</v>
      </c>
      <c r="H73" s="24">
        <f t="shared" ref="H73:P73" si="27">SUM(H36:H37,H40,H46,H48,H49)-H35</f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  <c r="O73" s="24">
        <f t="shared" si="27"/>
        <v>0</v>
      </c>
      <c r="P73" s="24">
        <f t="shared" si="27"/>
        <v>0</v>
      </c>
      <c r="Q73" s="25"/>
      <c r="R73" s="24">
        <f t="shared" ref="R73:AA73" si="28">SUM(R36:R37,R40,R46,R48,R49)-R35</f>
        <v>0</v>
      </c>
      <c r="S73" s="24">
        <f t="shared" si="28"/>
        <v>0</v>
      </c>
      <c r="T73" s="24">
        <f t="shared" si="28"/>
        <v>0</v>
      </c>
      <c r="U73" s="24">
        <f t="shared" si="28"/>
        <v>0</v>
      </c>
      <c r="V73" s="24">
        <f t="shared" si="28"/>
        <v>0</v>
      </c>
      <c r="W73" s="24">
        <f t="shared" si="28"/>
        <v>0</v>
      </c>
      <c r="X73" s="24">
        <f t="shared" si="28"/>
        <v>0</v>
      </c>
      <c r="Y73" s="24">
        <f t="shared" si="28"/>
        <v>0</v>
      </c>
      <c r="Z73" s="24">
        <f t="shared" si="28"/>
        <v>0</v>
      </c>
      <c r="AA73" s="24">
        <f t="shared" si="28"/>
        <v>0</v>
      </c>
    </row>
    <row r="74" spans="7:27" x14ac:dyDescent="0.15">
      <c r="G74" s="43" t="s">
        <v>82</v>
      </c>
      <c r="H74" s="24">
        <f t="shared" ref="H74:P74" si="29">SUM(H38:H39)-H37</f>
        <v>0</v>
      </c>
      <c r="I74" s="24">
        <f t="shared" si="29"/>
        <v>0</v>
      </c>
      <c r="J74" s="24">
        <f t="shared" si="29"/>
        <v>0</v>
      </c>
      <c r="K74" s="24">
        <f t="shared" si="29"/>
        <v>0</v>
      </c>
      <c r="L74" s="24">
        <f t="shared" si="29"/>
        <v>0</v>
      </c>
      <c r="M74" s="24">
        <f t="shared" si="29"/>
        <v>0</v>
      </c>
      <c r="N74" s="24">
        <f t="shared" si="29"/>
        <v>0</v>
      </c>
      <c r="O74" s="24">
        <f t="shared" si="29"/>
        <v>0</v>
      </c>
      <c r="P74" s="24">
        <f t="shared" si="29"/>
        <v>0</v>
      </c>
      <c r="Q74" s="25"/>
      <c r="R74" s="24">
        <f t="shared" ref="R74:AA74" si="30">SUM(R38:R39)-R37</f>
        <v>0</v>
      </c>
      <c r="S74" s="24">
        <f t="shared" si="30"/>
        <v>0</v>
      </c>
      <c r="T74" s="24">
        <f t="shared" si="30"/>
        <v>0</v>
      </c>
      <c r="U74" s="24">
        <f t="shared" si="30"/>
        <v>0</v>
      </c>
      <c r="V74" s="24">
        <f t="shared" si="30"/>
        <v>0</v>
      </c>
      <c r="W74" s="24">
        <f t="shared" si="30"/>
        <v>0</v>
      </c>
      <c r="X74" s="24">
        <f t="shared" si="30"/>
        <v>0</v>
      </c>
      <c r="Y74" s="24">
        <f t="shared" si="30"/>
        <v>0</v>
      </c>
      <c r="Z74" s="24">
        <f t="shared" si="30"/>
        <v>0</v>
      </c>
      <c r="AA74" s="24">
        <f t="shared" si="30"/>
        <v>0</v>
      </c>
    </row>
    <row r="75" spans="7:27" x14ac:dyDescent="0.15">
      <c r="G75" s="43" t="s">
        <v>83</v>
      </c>
      <c r="H75" s="24">
        <f t="shared" ref="H75:P75" si="31">SUM(H41:H45)-H40</f>
        <v>0</v>
      </c>
      <c r="I75" s="24">
        <f t="shared" si="31"/>
        <v>0</v>
      </c>
      <c r="J75" s="24">
        <f t="shared" si="31"/>
        <v>0</v>
      </c>
      <c r="K75" s="24">
        <f t="shared" si="31"/>
        <v>0</v>
      </c>
      <c r="L75" s="24">
        <f t="shared" si="31"/>
        <v>0</v>
      </c>
      <c r="M75" s="24">
        <f t="shared" si="31"/>
        <v>0</v>
      </c>
      <c r="N75" s="24">
        <f t="shared" si="31"/>
        <v>0</v>
      </c>
      <c r="O75" s="24">
        <f t="shared" si="31"/>
        <v>0</v>
      </c>
      <c r="P75" s="24">
        <f t="shared" si="31"/>
        <v>0</v>
      </c>
      <c r="Q75" s="25"/>
      <c r="R75" s="24">
        <f t="shared" ref="R75:AA75" si="32">SUM(R41:R45)-R40</f>
        <v>0</v>
      </c>
      <c r="S75" s="24">
        <f t="shared" si="32"/>
        <v>0</v>
      </c>
      <c r="T75" s="24">
        <f t="shared" si="32"/>
        <v>0</v>
      </c>
      <c r="U75" s="24">
        <f t="shared" si="32"/>
        <v>0</v>
      </c>
      <c r="V75" s="24">
        <f t="shared" si="32"/>
        <v>0</v>
      </c>
      <c r="W75" s="24">
        <f t="shared" si="32"/>
        <v>0</v>
      </c>
      <c r="X75" s="24">
        <f t="shared" si="32"/>
        <v>0</v>
      </c>
      <c r="Y75" s="24">
        <f t="shared" si="32"/>
        <v>0</v>
      </c>
      <c r="Z75" s="24">
        <f t="shared" si="32"/>
        <v>0</v>
      </c>
      <c r="AA75" s="24">
        <f t="shared" si="32"/>
        <v>0</v>
      </c>
    </row>
    <row r="76" spans="7:27" x14ac:dyDescent="0.15"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7:27" x14ac:dyDescent="0.15"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7:27" x14ac:dyDescent="0.15"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7:27" x14ac:dyDescent="0.15"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</sheetData>
  <mergeCells count="155">
    <mergeCell ref="AE55:AF55"/>
    <mergeCell ref="D56:G56"/>
    <mergeCell ref="AD56:AG56"/>
    <mergeCell ref="AE53:AF53"/>
    <mergeCell ref="AD49:AG49"/>
    <mergeCell ref="AC50:AG50"/>
    <mergeCell ref="AD51:AG51"/>
    <mergeCell ref="AD52:AG52"/>
    <mergeCell ref="AE44:AG44"/>
    <mergeCell ref="AD37:AG37"/>
    <mergeCell ref="AE42:AG42"/>
    <mergeCell ref="AE43:AG43"/>
    <mergeCell ref="AE38:AG38"/>
    <mergeCell ref="AE39:AG39"/>
    <mergeCell ref="AD46:AG46"/>
    <mergeCell ref="AD48:AG48"/>
    <mergeCell ref="AE45:AG45"/>
    <mergeCell ref="AE47:AF47"/>
    <mergeCell ref="AD40:AG40"/>
    <mergeCell ref="AE41:AG41"/>
    <mergeCell ref="AD30:AG30"/>
    <mergeCell ref="AC31:AG31"/>
    <mergeCell ref="AD32:AG32"/>
    <mergeCell ref="AD33:AG33"/>
    <mergeCell ref="AD34:AG34"/>
    <mergeCell ref="AC35:AG35"/>
    <mergeCell ref="S2:AA2"/>
    <mergeCell ref="AD36:AG36"/>
    <mergeCell ref="AE21:AG21"/>
    <mergeCell ref="AD22:AG22"/>
    <mergeCell ref="AD23:AG23"/>
    <mergeCell ref="AC24:AG24"/>
    <mergeCell ref="AD25:AG25"/>
    <mergeCell ref="AD26:AG26"/>
    <mergeCell ref="AD27:AG27"/>
    <mergeCell ref="AE28:AF28"/>
    <mergeCell ref="AD29:AG29"/>
    <mergeCell ref="AD12:AG12"/>
    <mergeCell ref="AE13:AG13"/>
    <mergeCell ref="AE14:AG14"/>
    <mergeCell ref="AE15:AG15"/>
    <mergeCell ref="AE16:AG16"/>
    <mergeCell ref="AD17:AG17"/>
    <mergeCell ref="AE18:AG18"/>
    <mergeCell ref="AE19:AG19"/>
    <mergeCell ref="AE20:AG20"/>
    <mergeCell ref="AB10:AG10"/>
    <mergeCell ref="AC11:AG11"/>
    <mergeCell ref="AB4:AG9"/>
    <mergeCell ref="B10:G10"/>
    <mergeCell ref="C11:G11"/>
    <mergeCell ref="K5:L5"/>
    <mergeCell ref="V5:AA5"/>
    <mergeCell ref="R5:U5"/>
    <mergeCell ref="S7:S9"/>
    <mergeCell ref="U7:U9"/>
    <mergeCell ref="AA6:AA9"/>
    <mergeCell ref="V6:V9"/>
    <mergeCell ref="W6:W9"/>
    <mergeCell ref="Y6:Y9"/>
    <mergeCell ref="Z6:Z9"/>
    <mergeCell ref="X6:X9"/>
    <mergeCell ref="D12:G12"/>
    <mergeCell ref="R6:U6"/>
    <mergeCell ref="K6:K9"/>
    <mergeCell ref="L6:L9"/>
    <mergeCell ref="N7:N9"/>
    <mergeCell ref="M6:O6"/>
    <mergeCell ref="H2:O2"/>
    <mergeCell ref="D48:G48"/>
    <mergeCell ref="D49:G49"/>
    <mergeCell ref="C50:G50"/>
    <mergeCell ref="D51:G51"/>
    <mergeCell ref="D46:G46"/>
    <mergeCell ref="E44:G44"/>
    <mergeCell ref="D40:G40"/>
    <mergeCell ref="E45:G45"/>
    <mergeCell ref="E47:F47"/>
    <mergeCell ref="E41:G41"/>
    <mergeCell ref="E42:G42"/>
    <mergeCell ref="E43:G43"/>
    <mergeCell ref="D22:G22"/>
    <mergeCell ref="D23:G23"/>
    <mergeCell ref="C24:G24"/>
    <mergeCell ref="D25:G25"/>
    <mergeCell ref="D26:G26"/>
    <mergeCell ref="D27:G27"/>
    <mergeCell ref="E28:F28"/>
    <mergeCell ref="D29:G29"/>
    <mergeCell ref="E20:G20"/>
    <mergeCell ref="E21:G21"/>
    <mergeCell ref="D58:E58"/>
    <mergeCell ref="F58:G58"/>
    <mergeCell ref="D52:G52"/>
    <mergeCell ref="E53:F53"/>
    <mergeCell ref="E54:F54"/>
    <mergeCell ref="C57:G57"/>
    <mergeCell ref="C31:G31"/>
    <mergeCell ref="D32:G32"/>
    <mergeCell ref="D33:G33"/>
    <mergeCell ref="D34:G34"/>
    <mergeCell ref="C35:G35"/>
    <mergeCell ref="D36:G36"/>
    <mergeCell ref="D37:G37"/>
    <mergeCell ref="E38:G38"/>
    <mergeCell ref="E39:G39"/>
    <mergeCell ref="E55:F55"/>
    <mergeCell ref="O7:O9"/>
    <mergeCell ref="P7:P9"/>
    <mergeCell ref="B4:G9"/>
    <mergeCell ref="R4:AA4"/>
    <mergeCell ref="D63:E63"/>
    <mergeCell ref="F63:G63"/>
    <mergeCell ref="D64:E64"/>
    <mergeCell ref="F64:G64"/>
    <mergeCell ref="D61:E61"/>
    <mergeCell ref="F61:G61"/>
    <mergeCell ref="D62:E62"/>
    <mergeCell ref="F62:G62"/>
    <mergeCell ref="D59:E59"/>
    <mergeCell ref="F59:G59"/>
    <mergeCell ref="D60:E60"/>
    <mergeCell ref="F60:G60"/>
    <mergeCell ref="D30:G30"/>
    <mergeCell ref="E13:G13"/>
    <mergeCell ref="E14:G14"/>
    <mergeCell ref="E15:G15"/>
    <mergeCell ref="E16:G16"/>
    <mergeCell ref="D17:G17"/>
    <mergeCell ref="E18:G18"/>
    <mergeCell ref="E19:G19"/>
    <mergeCell ref="AD64:AE64"/>
    <mergeCell ref="AF64:AG64"/>
    <mergeCell ref="H4:H9"/>
    <mergeCell ref="I4:I9"/>
    <mergeCell ref="J4:J9"/>
    <mergeCell ref="K4:P4"/>
    <mergeCell ref="M7:M9"/>
    <mergeCell ref="M5:P5"/>
    <mergeCell ref="R7:R9"/>
    <mergeCell ref="T7:T9"/>
    <mergeCell ref="AD62:AE62"/>
    <mergeCell ref="AF62:AG62"/>
    <mergeCell ref="AD63:AE63"/>
    <mergeCell ref="AF63:AG63"/>
    <mergeCell ref="AD60:AE60"/>
    <mergeCell ref="AF60:AG60"/>
    <mergeCell ref="AD61:AE61"/>
    <mergeCell ref="AF61:AG61"/>
    <mergeCell ref="AE54:AF54"/>
    <mergeCell ref="AC57:AG57"/>
    <mergeCell ref="AD59:AE59"/>
    <mergeCell ref="AF59:AG59"/>
    <mergeCell ref="AD58:AE58"/>
    <mergeCell ref="AF58:AG5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2024-11-05T06:32:24Z</dcterms:created>
  <dcterms:modified xsi:type="dcterms:W3CDTF">2024-11-05T06:32:29Z</dcterms:modified>
</cp:coreProperties>
</file>