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filterPrivacy="1"/>
  <xr:revisionPtr revIDLastSave="0" documentId="13_ncr:1_{636E72AB-318C-4662-A996-6F4E7BE715F3}" xr6:coauthVersionLast="36" xr6:coauthVersionMax="36" xr10:uidLastSave="{00000000-0000-0000-0000-000000000000}"/>
  <bookViews>
    <workbookView xWindow="0" yWindow="0" windowWidth="23040" windowHeight="8964" xr2:uid="{00000000-000D-0000-FFFF-FFFF00000000}"/>
  </bookViews>
  <sheets>
    <sheet name="74F1-2" sheetId="2" r:id="rId1"/>
    <sheet name="DB許可状況" sheetId="3" state="hidden" r:id="rId2"/>
    <sheet name="DB銃砲事故" sheetId="4" state="hidden" r:id="rId3"/>
  </sheets>
  <externalReferences>
    <externalReference r:id="rId4"/>
    <externalReference r:id="rId5"/>
  </externalReferences>
  <definedNames>
    <definedName name="_xlnm.Criteria">#REF!</definedName>
    <definedName name="_xlnm.Database">[1]別表６人身事故!$A$5:$N$24</definedName>
    <definedName name="_xlnm.Print_Area" localSheetId="0">'74F1-2'!$B$2:$AT$48</definedName>
    <definedName name="_xlnm.Print_Area" localSheetId="1">DB許可状況!$A$1:$H$48</definedName>
    <definedName name="_xlnm.Print_Area" localSheetId="2">DB銃砲事故!$A$1:$AB$25</definedName>
    <definedName name="top">[2]事故短冊!#REF!</definedName>
    <definedName name="別表取消">#REF!</definedName>
  </definedNames>
  <calcPr calcId="191029"/>
</workbook>
</file>

<file path=xl/calcChain.xml><?xml version="1.0" encoding="utf-8"?>
<calcChain xmlns="http://schemas.openxmlformats.org/spreadsheetml/2006/main">
  <c r="AX19" i="4" l="1"/>
  <c r="AX16" i="4"/>
  <c r="AX15" i="4"/>
  <c r="BJ35" i="4"/>
  <c r="AQ48" i="2" s="1"/>
  <c r="BJ34" i="4"/>
  <c r="AQ47" i="2" s="1"/>
  <c r="BJ33" i="4"/>
  <c r="AQ46" i="2" s="1"/>
  <c r="BJ31" i="4"/>
  <c r="AQ44" i="2" s="1"/>
  <c r="BJ30" i="4"/>
  <c r="AQ43" i="2" s="1"/>
  <c r="BJ29" i="4"/>
  <c r="AQ42" i="2" s="1"/>
  <c r="BJ12" i="4"/>
  <c r="BJ27" i="4"/>
  <c r="AQ40" i="2" s="1"/>
  <c r="BJ26" i="4"/>
  <c r="AQ39" i="2" s="1"/>
  <c r="BJ23" i="4"/>
  <c r="BJ22" i="4"/>
  <c r="BJ21" i="4"/>
  <c r="AQ34" i="2" s="1"/>
  <c r="AQ17" i="2"/>
  <c r="AY39" i="3"/>
  <c r="BJ19" i="4" l="1"/>
  <c r="BJ25" i="4"/>
  <c r="AQ38" i="2" s="1"/>
  <c r="AX18" i="4"/>
  <c r="AQ36" i="2"/>
  <c r="AX17" i="4"/>
  <c r="BJ18" i="4"/>
  <c r="BJ14" i="4" s="1"/>
  <c r="BJ15" i="4"/>
  <c r="AQ35" i="2"/>
  <c r="BJ17" i="4" l="1"/>
  <c r="BJ13" i="4" s="1"/>
  <c r="G46" i="3" l="1"/>
  <c r="G45" i="3"/>
  <c r="G44" i="3"/>
  <c r="G43" i="3"/>
  <c r="G42" i="3"/>
  <c r="G41" i="3"/>
  <c r="G40" i="3"/>
  <c r="G39" i="3"/>
  <c r="G47" i="3"/>
  <c r="G36" i="3"/>
  <c r="G35" i="3"/>
  <c r="G34" i="3"/>
  <c r="G33" i="3"/>
  <c r="G32" i="3"/>
  <c r="G31" i="3"/>
  <c r="G30" i="3"/>
  <c r="G29" i="3"/>
  <c r="G28" i="3"/>
  <c r="G27" i="3"/>
  <c r="G26" i="3"/>
  <c r="G25" i="3"/>
  <c r="G24" i="3"/>
  <c r="G23" i="3"/>
  <c r="G22" i="3"/>
  <c r="G21" i="3"/>
  <c r="AZ20" i="3"/>
  <c r="G20" i="3"/>
  <c r="G19" i="3"/>
  <c r="G18" i="3"/>
  <c r="G17" i="3"/>
  <c r="G16" i="3"/>
  <c r="G15" i="3"/>
  <c r="G14" i="3"/>
  <c r="G13" i="3"/>
  <c r="G12" i="3"/>
  <c r="G11" i="3"/>
  <c r="G10" i="3"/>
  <c r="AZ23" i="3" l="1"/>
  <c r="AY41" i="3" s="1"/>
  <c r="AQ19" i="2" s="1"/>
  <c r="AZ22" i="3"/>
  <c r="AY40" i="3" s="1"/>
  <c r="AQ18" i="2" s="1"/>
  <c r="AZ15" i="3"/>
  <c r="AY32" i="3" s="1"/>
  <c r="AQ10" i="2" s="1"/>
  <c r="AZ18" i="3"/>
  <c r="AY35" i="3" s="1"/>
  <c r="AQ13" i="2" s="1"/>
  <c r="AZ19" i="3"/>
  <c r="AY38" i="3"/>
  <c r="G38" i="3"/>
  <c r="AZ17" i="3"/>
  <c r="AY34" i="3" s="1"/>
  <c r="AQ12" i="2" s="1"/>
  <c r="AZ16" i="3"/>
  <c r="AY33" i="3" s="1"/>
  <c r="AQ11" i="2" s="1"/>
  <c r="AZ14" i="3"/>
  <c r="AQ16" i="2" l="1"/>
  <c r="AQ15" i="2" s="1"/>
  <c r="AY37" i="3"/>
  <c r="AZ13" i="3"/>
  <c r="AZ12" i="3" s="1"/>
  <c r="AZ11" i="3" s="1"/>
  <c r="AY31" i="3"/>
  <c r="G48" i="3"/>
  <c r="G37" i="3"/>
  <c r="AQ9" i="2" l="1"/>
  <c r="AY30" i="3"/>
  <c r="AY29" i="3"/>
  <c r="AY27" i="3" s="1"/>
  <c r="AQ7" i="2" l="1"/>
  <c r="AQ5" i="2" s="1"/>
  <c r="AQ8" i="2"/>
  <c r="K25" i="2" l="1"/>
  <c r="O25" i="2"/>
  <c r="S25" i="2"/>
  <c r="W25" i="2"/>
  <c r="AA25" i="2"/>
  <c r="AE25" i="2"/>
  <c r="AI25" i="2"/>
  <c r="AM25" i="2"/>
  <c r="AQ25" i="2"/>
  <c r="G25" i="2"/>
  <c r="AQ32" i="2" l="1"/>
  <c r="AQ31" i="2"/>
  <c r="AQ30" i="2"/>
  <c r="AQ28" i="2" l="1"/>
  <c r="AQ27" i="2"/>
  <c r="AQ26" i="2"/>
</calcChain>
</file>

<file path=xl/sharedStrings.xml><?xml version="1.0" encoding="utf-8"?>
<sst xmlns="http://schemas.openxmlformats.org/spreadsheetml/2006/main" count="253" uniqueCount="173">
  <si>
    <t>（付表１）　年次別　銃砲刀剣類　物件別　所持許可数　（注）</t>
  </si>
  <si>
    <t>小計</t>
    <rPh sb="0" eb="2">
      <t>ショウケイ</t>
    </rPh>
    <phoneticPr fontId="2"/>
  </si>
  <si>
    <t>猟銃</t>
    <rPh sb="0" eb="2">
      <t>リョウジュウ</t>
    </rPh>
    <phoneticPr fontId="2"/>
  </si>
  <si>
    <t>空気銃</t>
    <rPh sb="0" eb="3">
      <t>クウキジュウ</t>
    </rPh>
    <phoneticPr fontId="2"/>
  </si>
  <si>
    <t>建設用銃</t>
    <rPh sb="0" eb="3">
      <t>ケンセツヨウ</t>
    </rPh>
    <rPh sb="3" eb="4">
      <t>ジュウ</t>
    </rPh>
    <phoneticPr fontId="2"/>
  </si>
  <si>
    <t>その他の銃砲</t>
    <rPh sb="2" eb="3">
      <t>タ</t>
    </rPh>
    <rPh sb="4" eb="6">
      <t>ジュウホウ</t>
    </rPh>
    <phoneticPr fontId="2"/>
  </si>
  <si>
    <t>計</t>
    <rPh sb="0" eb="1">
      <t>ケイ</t>
    </rPh>
    <phoneticPr fontId="2"/>
  </si>
  <si>
    <t>銃砲</t>
    <rPh sb="0" eb="2">
      <t>ジュウホウ</t>
    </rPh>
    <phoneticPr fontId="2"/>
  </si>
  <si>
    <t>狩猟・有害鳥獣駆除</t>
    <rPh sb="0" eb="2">
      <t>シュリョウ</t>
    </rPh>
    <rPh sb="3" eb="5">
      <t>ユウガイ</t>
    </rPh>
    <rPh sb="5" eb="7">
      <t>チョウジュウ</t>
    </rPh>
    <rPh sb="7" eb="9">
      <t>クジョ</t>
    </rPh>
    <phoneticPr fontId="2"/>
  </si>
  <si>
    <t>漁業・と殺</t>
    <rPh sb="0" eb="2">
      <t>ギョギョウ</t>
    </rPh>
    <rPh sb="4" eb="5">
      <t>サツ</t>
    </rPh>
    <phoneticPr fontId="2"/>
  </si>
  <si>
    <t>その他</t>
    <rPh sb="2" eb="3">
      <t>タ</t>
    </rPh>
    <phoneticPr fontId="2"/>
  </si>
  <si>
    <t>風俗・慣習</t>
    <rPh sb="0" eb="2">
      <t>フウゾク</t>
    </rPh>
    <rPh sb="3" eb="5">
      <t>カンシュウ</t>
    </rPh>
    <phoneticPr fontId="2"/>
  </si>
  <si>
    <t>刀剣類</t>
    <rPh sb="0" eb="3">
      <t>トウケンルイ</t>
    </rPh>
    <phoneticPr fontId="2"/>
  </si>
  <si>
    <t>総数</t>
    <rPh sb="0" eb="2">
      <t>ソウスウ</t>
    </rPh>
    <phoneticPr fontId="4"/>
  </si>
  <si>
    <t>猟銃</t>
    <rPh sb="0" eb="2">
      <t>リョウジュウ</t>
    </rPh>
    <phoneticPr fontId="4"/>
  </si>
  <si>
    <t>空気銃</t>
    <rPh sb="0" eb="3">
      <t>クウキジュウ</t>
    </rPh>
    <phoneticPr fontId="4"/>
  </si>
  <si>
    <t>件数</t>
    <rPh sb="0" eb="2">
      <t>ケンスウ</t>
    </rPh>
    <phoneticPr fontId="4"/>
  </si>
  <si>
    <t>死者</t>
    <rPh sb="0" eb="2">
      <t>シシャ</t>
    </rPh>
    <phoneticPr fontId="4"/>
  </si>
  <si>
    <t>傷者</t>
    <rPh sb="0" eb="1">
      <t>キズ</t>
    </rPh>
    <rPh sb="1" eb="2">
      <t>モノ</t>
    </rPh>
    <phoneticPr fontId="4"/>
  </si>
  <si>
    <t>計</t>
    <rPh sb="0" eb="1">
      <t>ケイ</t>
    </rPh>
    <phoneticPr fontId="4"/>
  </si>
  <si>
    <t>その他</t>
    <rPh sb="2" eb="3">
      <t>タ</t>
    </rPh>
    <phoneticPr fontId="4"/>
  </si>
  <si>
    <t>ﾗｲﾌﾙ
銃</t>
    <rPh sb="5" eb="6">
      <t>ジュウ</t>
    </rPh>
    <phoneticPr fontId="4"/>
  </si>
  <si>
    <t>ﾗｲﾌﾙ銃</t>
    <rPh sb="4" eb="5">
      <t>ジュウ</t>
    </rPh>
    <phoneticPr fontId="2"/>
  </si>
  <si>
    <t>物件</t>
    <phoneticPr fontId="2"/>
  </si>
  <si>
    <t>総数</t>
    <phoneticPr fontId="2"/>
  </si>
  <si>
    <t>種類</t>
    <phoneticPr fontId="4"/>
  </si>
  <si>
    <t>(付表２）　年次別　銃砲による事故の発生件数及び死傷者数</t>
    <phoneticPr fontId="2"/>
  </si>
  <si>
    <t>ﾗｲﾌﾙ銃以外の猟銃</t>
    <rPh sb="4" eb="5">
      <t>ジュウ</t>
    </rPh>
    <rPh sb="5" eb="7">
      <t>イガイ</t>
    </rPh>
    <rPh sb="8" eb="10">
      <t>リョウジュウ</t>
    </rPh>
    <phoneticPr fontId="2"/>
  </si>
  <si>
    <t>ﾗｲﾌﾙ銃以外の猟銃</t>
    <rPh sb="4" eb="5">
      <t>ジュウ</t>
    </rPh>
    <rPh sb="5" eb="7">
      <t>イガイ</t>
    </rPh>
    <rPh sb="8" eb="10">
      <t>リョウジュウ</t>
    </rPh>
    <phoneticPr fontId="4"/>
  </si>
  <si>
    <t>注　許可数は、各年末現在である。</t>
    <rPh sb="0" eb="1">
      <t>チュウ</t>
    </rPh>
    <rPh sb="2" eb="5">
      <t>キョカスウ</t>
    </rPh>
    <rPh sb="7" eb="9">
      <t>カクネン</t>
    </rPh>
    <rPh sb="9" eb="10">
      <t>マツ</t>
    </rPh>
    <rPh sb="10" eb="12">
      <t>ゲンザイ</t>
    </rPh>
    <phoneticPr fontId="2"/>
  </si>
  <si>
    <t>銃刀法418</t>
    <rPh sb="0" eb="3">
      <t>ジュウトウホウ</t>
    </rPh>
    <phoneticPr fontId="2"/>
  </si>
  <si>
    <t>2014年</t>
    <rPh sb="4" eb="5">
      <t>ネン</t>
    </rPh>
    <phoneticPr fontId="2"/>
  </si>
  <si>
    <t>2015年</t>
    <rPh sb="4" eb="5">
      <t>ネン</t>
    </rPh>
    <phoneticPr fontId="2"/>
  </si>
  <si>
    <t>2016年</t>
    <rPh sb="4" eb="5">
      <t>ネン</t>
    </rPh>
    <phoneticPr fontId="2"/>
  </si>
  <si>
    <t>2017年</t>
    <rPh sb="4" eb="5">
      <t>ネン</t>
    </rPh>
    <phoneticPr fontId="2"/>
  </si>
  <si>
    <t>2018年</t>
    <rPh sb="4" eb="5">
      <t>ネン</t>
    </rPh>
    <phoneticPr fontId="2"/>
  </si>
  <si>
    <t>2019年</t>
    <rPh sb="4" eb="5">
      <t>ネン</t>
    </rPh>
    <phoneticPr fontId="2"/>
  </si>
  <si>
    <t>2020年</t>
    <rPh sb="4" eb="5">
      <t>ネン</t>
    </rPh>
    <phoneticPr fontId="2"/>
  </si>
  <si>
    <t>2021年</t>
    <rPh sb="4" eb="5">
      <t>ネン</t>
    </rPh>
    <phoneticPr fontId="2"/>
  </si>
  <si>
    <t>2022年</t>
    <rPh sb="4" eb="5">
      <t>ネン</t>
    </rPh>
    <phoneticPr fontId="2"/>
  </si>
  <si>
    <t>2023年</t>
    <rPh sb="4" eb="5">
      <t>ネン</t>
    </rPh>
    <phoneticPr fontId="2"/>
  </si>
  <si>
    <t>Ａ０５</t>
    <phoneticPr fontId="9"/>
  </si>
  <si>
    <t>【令和5年12月末現在】</t>
    <phoneticPr fontId="14"/>
  </si>
  <si>
    <t>都道府県・所属名【全　国】</t>
    <rPh sb="7" eb="8">
      <t>メイ</t>
    </rPh>
    <rPh sb="9" eb="10">
      <t>ゼン</t>
    </rPh>
    <rPh sb="11" eb="12">
      <t>クニ</t>
    </rPh>
    <phoneticPr fontId="14"/>
  </si>
  <si>
    <t>事　　　項</t>
  </si>
  <si>
    <t>前年末(12月末)</t>
    <rPh sb="0" eb="2">
      <t>ゼンネン</t>
    </rPh>
    <phoneticPr fontId="14"/>
  </si>
  <si>
    <t>本年末(12月末)</t>
    <rPh sb="0" eb="2">
      <t>ホンネン</t>
    </rPh>
    <rPh sb="2" eb="3">
      <t>マツ</t>
    </rPh>
    <phoneticPr fontId="9"/>
  </si>
  <si>
    <t>前年末比増減</t>
    <rPh sb="0" eb="3">
      <t>ゼンネンマツ</t>
    </rPh>
    <rPh sb="3" eb="4">
      <t>ヒ</t>
    </rPh>
    <rPh sb="4" eb="6">
      <t>ゾウゲン</t>
    </rPh>
    <phoneticPr fontId="9"/>
  </si>
  <si>
    <t>銃砲等又は刀剣類種別（銃４条）</t>
    <rPh sb="2" eb="3">
      <t>トウ</t>
    </rPh>
    <rPh sb="3" eb="4">
      <t>マタ</t>
    </rPh>
    <rPh sb="11" eb="12">
      <t>ジュウ</t>
    </rPh>
    <rPh sb="13" eb="14">
      <t>ジョウ</t>
    </rPh>
    <phoneticPr fontId="14"/>
  </si>
  <si>
    <t>年次</t>
    <rPh sb="0" eb="2">
      <t>ネンジ</t>
    </rPh>
    <phoneticPr fontId="9"/>
  </si>
  <si>
    <t>５</t>
    <phoneticPr fontId="9"/>
  </si>
  <si>
    <t>銃　　　　　砲　　　　　等</t>
    <rPh sb="0" eb="1">
      <t>ジュウ</t>
    </rPh>
    <rPh sb="6" eb="7">
      <t>ホウ</t>
    </rPh>
    <rPh sb="12" eb="13">
      <t>トウ</t>
    </rPh>
    <phoneticPr fontId="14"/>
  </si>
  <si>
    <t>１号</t>
  </si>
  <si>
    <t>ライフル銃</t>
  </si>
  <si>
    <t>区分</t>
    <rPh sb="0" eb="2">
      <t>クブン</t>
    </rPh>
    <phoneticPr fontId="9"/>
  </si>
  <si>
    <t>散　弾　銃</t>
  </si>
  <si>
    <t>総数（件）</t>
    <rPh sb="0" eb="2">
      <t>ソウスウ</t>
    </rPh>
    <rPh sb="3" eb="4">
      <t>ケン</t>
    </rPh>
    <phoneticPr fontId="9"/>
  </si>
  <si>
    <t>ライフル銃及び散弾銃以外の猟銃</t>
    <rPh sb="5" eb="6">
      <t>オヨ</t>
    </rPh>
    <rPh sb="7" eb="10">
      <t>サンダンジュウ</t>
    </rPh>
    <rPh sb="10" eb="12">
      <t>イガイ</t>
    </rPh>
    <rPh sb="13" eb="15">
      <t>リョウジュウ</t>
    </rPh>
    <phoneticPr fontId="9"/>
  </si>
  <si>
    <t>計</t>
    <rPh sb="0" eb="1">
      <t>ケイ</t>
    </rPh>
    <phoneticPr fontId="9"/>
  </si>
  <si>
    <t>空　気　銃</t>
  </si>
  <si>
    <t>猟</t>
    <phoneticPr fontId="9"/>
  </si>
  <si>
    <t>小計</t>
    <rPh sb="0" eb="2">
      <t>ショウケイ</t>
    </rPh>
    <phoneticPr fontId="9"/>
  </si>
  <si>
    <t>クロスボウ</t>
    <phoneticPr fontId="14"/>
  </si>
  <si>
    <t>銃</t>
    <phoneticPr fontId="9"/>
  </si>
  <si>
    <t>ライフル銃</t>
    <rPh sb="4" eb="5">
      <t>ジュウ</t>
    </rPh>
    <phoneticPr fontId="9"/>
  </si>
  <si>
    <t>２号</t>
  </si>
  <si>
    <t>救命索発射銃、救命用信号銃</t>
    <phoneticPr fontId="14"/>
  </si>
  <si>
    <t>ライフル銃以外の猟銃</t>
    <rPh sb="4" eb="5">
      <t>ジュウ</t>
    </rPh>
    <rPh sb="5" eb="7">
      <t>イガイ</t>
    </rPh>
    <rPh sb="8" eb="10">
      <t>リョウジュウ</t>
    </rPh>
    <phoneticPr fontId="9"/>
  </si>
  <si>
    <t>麻　酔　銃</t>
    <phoneticPr fontId="14"/>
  </si>
  <si>
    <t>砲</t>
    <phoneticPr fontId="9"/>
  </si>
  <si>
    <t>空気銃</t>
    <rPh sb="0" eb="3">
      <t>クウキジュウ</t>
    </rPh>
    <phoneticPr fontId="9"/>
  </si>
  <si>
    <t>と　殺　銃</t>
  </si>
  <si>
    <t>建設用銃</t>
    <rPh sb="0" eb="3">
      <t>ケンセツヨウ</t>
    </rPh>
    <rPh sb="3" eb="4">
      <t>ジュウ</t>
    </rPh>
    <phoneticPr fontId="9"/>
  </si>
  <si>
    <t>捕鯨砲</t>
    <phoneticPr fontId="14"/>
  </si>
  <si>
    <t>その他の銃</t>
    <rPh sb="2" eb="3">
      <t>タ</t>
    </rPh>
    <rPh sb="4" eb="5">
      <t>ジュウ</t>
    </rPh>
    <phoneticPr fontId="9"/>
  </si>
  <si>
    <t>建設用びょう打銃</t>
  </si>
  <si>
    <t>建設用綱索発射銃</t>
    <rPh sb="3" eb="4">
      <t>コウ</t>
    </rPh>
    <phoneticPr fontId="14"/>
  </si>
  <si>
    <t>刀</t>
    <phoneticPr fontId="9"/>
  </si>
  <si>
    <t>狩猟、有害鳥獣駆除用</t>
    <rPh sb="0" eb="2">
      <t>シュリョウ</t>
    </rPh>
    <rPh sb="3" eb="5">
      <t>ユウガイ</t>
    </rPh>
    <rPh sb="5" eb="7">
      <t>チョウジュウ</t>
    </rPh>
    <rPh sb="7" eb="9">
      <t>クジョ</t>
    </rPh>
    <rPh sb="9" eb="10">
      <t>ヨウ</t>
    </rPh>
    <phoneticPr fontId="9"/>
  </si>
  <si>
    <t>鉱さい破砕銃</t>
  </si>
  <si>
    <t>剣</t>
    <phoneticPr fontId="9"/>
  </si>
  <si>
    <t>漁業、と殺用</t>
    <rPh sb="0" eb="2">
      <t>ギョギョウ</t>
    </rPh>
    <rPh sb="4" eb="5">
      <t>サツ</t>
    </rPh>
    <rPh sb="5" eb="6">
      <t>ヨウ</t>
    </rPh>
    <phoneticPr fontId="9"/>
  </si>
  <si>
    <t>２号の２</t>
    <phoneticPr fontId="14"/>
  </si>
  <si>
    <t>類</t>
    <phoneticPr fontId="9"/>
  </si>
  <si>
    <t>風俗慣習用</t>
    <rPh sb="0" eb="2">
      <t>フウゾク</t>
    </rPh>
    <rPh sb="2" eb="4">
      <t>カンシュウ</t>
    </rPh>
    <rPh sb="4" eb="5">
      <t>ヨウ</t>
    </rPh>
    <phoneticPr fontId="9"/>
  </si>
  <si>
    <t>３号</t>
  </si>
  <si>
    <t>拳　 　 銃</t>
    <rPh sb="0" eb="1">
      <t>コブシ</t>
    </rPh>
    <rPh sb="5" eb="6">
      <t>ジュウ</t>
    </rPh>
    <phoneticPr fontId="14"/>
  </si>
  <si>
    <t>芸能公演用、展示用</t>
    <rPh sb="0" eb="2">
      <t>ゲイノウ</t>
    </rPh>
    <rPh sb="2" eb="4">
      <t>コウエン</t>
    </rPh>
    <rPh sb="4" eb="5">
      <t>ヨウ</t>
    </rPh>
    <rPh sb="6" eb="8">
      <t>テンジ</t>
    </rPh>
    <rPh sb="8" eb="9">
      <t>ヨウ</t>
    </rPh>
    <phoneticPr fontId="9"/>
  </si>
  <si>
    <t>小　　　銃</t>
  </si>
  <si>
    <t>そ　の　他</t>
  </si>
  <si>
    <t>４号</t>
    <phoneticPr fontId="9"/>
  </si>
  <si>
    <t>拳　　　銃</t>
    <rPh sb="0" eb="1">
      <t>コブシ</t>
    </rPh>
    <phoneticPr fontId="14"/>
  </si>
  <si>
    <t>空気拳銃</t>
    <rPh sb="2" eb="4">
      <t>ケンジュウ</t>
    </rPh>
    <phoneticPr fontId="14"/>
  </si>
  <si>
    <t>５号</t>
    <phoneticPr fontId="9"/>
  </si>
  <si>
    <t>運動競技用信号銃</t>
  </si>
  <si>
    <t>拳　　　銃</t>
    <rPh sb="0" eb="1">
      <t>コブシ</t>
    </rPh>
    <rPh sb="4" eb="5">
      <t>ジュウ</t>
    </rPh>
    <phoneticPr fontId="14"/>
  </si>
  <si>
    <t>5号の2</t>
    <rPh sb="1" eb="2">
      <t>ゴウ</t>
    </rPh>
    <phoneticPr fontId="9"/>
  </si>
  <si>
    <t>５号の３</t>
    <phoneticPr fontId="14"/>
  </si>
  <si>
    <t>８号</t>
  </si>
  <si>
    <t>演劇・舞踊用</t>
    <rPh sb="3" eb="5">
      <t>ブヨウ</t>
    </rPh>
    <phoneticPr fontId="14"/>
  </si>
  <si>
    <t>９号</t>
  </si>
  <si>
    <t>博覧会展示用</t>
  </si>
  <si>
    <t>10号</t>
  </si>
  <si>
    <t>博物館展示用</t>
  </si>
  <si>
    <t>小　　　計</t>
  </si>
  <si>
    <t>刀剣類</t>
    <rPh sb="0" eb="3">
      <t>トウケンルイ</t>
    </rPh>
    <phoneticPr fontId="14"/>
  </si>
  <si>
    <t>狩　猟　用</t>
  </si>
  <si>
    <t>有害鳥獣駆除用</t>
  </si>
  <si>
    <t>６号</t>
  </si>
  <si>
    <t>と　殺　用</t>
  </si>
  <si>
    <t>漁　業　用</t>
  </si>
  <si>
    <t>建　設　用</t>
  </si>
  <si>
    <t>７号</t>
  </si>
  <si>
    <t>一般の風俗慣習上やむを得ない場合</t>
  </si>
  <si>
    <t>合　　　　　　計</t>
  </si>
  <si>
    <t>WEB白書</t>
    <rPh sb="3" eb="5">
      <t>ハクショ</t>
    </rPh>
    <phoneticPr fontId="4"/>
  </si>
  <si>
    <t>犯罪統計</t>
    <rPh sb="0" eb="2">
      <t>ハンザイ</t>
    </rPh>
    <rPh sb="2" eb="4">
      <t>トウケイ</t>
    </rPh>
    <phoneticPr fontId="4"/>
  </si>
  <si>
    <t>Ａ13</t>
    <phoneticPr fontId="9"/>
  </si>
  <si>
    <t>銃砲等による事故発生状況【令和５年中】</t>
    <rPh sb="0" eb="2">
      <t>ジュウホウ</t>
    </rPh>
    <rPh sb="2" eb="3">
      <t>トウ</t>
    </rPh>
    <rPh sb="6" eb="8">
      <t>ジコ</t>
    </rPh>
    <rPh sb="8" eb="10">
      <t>ハッセイ</t>
    </rPh>
    <rPh sb="10" eb="12">
      <t>ジョウキョウ</t>
    </rPh>
    <rPh sb="17" eb="18">
      <t>チュウ</t>
    </rPh>
    <rPh sb="18" eb="19">
      <t>ヨンチュウ</t>
    </rPh>
    <phoneticPr fontId="14"/>
  </si>
  <si>
    <t>都道府県・所属名【全国】</t>
    <rPh sb="9" eb="11">
      <t>ゼンコク</t>
    </rPh>
    <phoneticPr fontId="14"/>
  </si>
  <si>
    <t>銃 砲 等 に よ る 事 故 発 生 状 況</t>
    <rPh sb="4" eb="5">
      <t>トウ</t>
    </rPh>
    <phoneticPr fontId="14"/>
  </si>
  <si>
    <t>区分</t>
    <rPh sb="0" eb="2">
      <t>ジュウ</t>
    </rPh>
    <phoneticPr fontId="14"/>
  </si>
  <si>
    <t>被害者数</t>
  </si>
  <si>
    <t>発生件数</t>
  </si>
  <si>
    <t>発　生　場　所　別</t>
  </si>
  <si>
    <t>発　生　原　因　別</t>
  </si>
  <si>
    <t>事故者と銃砲の関係</t>
  </si>
  <si>
    <t>製　造</t>
  </si>
  <si>
    <t>貯　蔵</t>
  </si>
  <si>
    <t>運搬中</t>
  </si>
  <si>
    <t>消　費</t>
  </si>
  <si>
    <t>鉱　山</t>
  </si>
  <si>
    <t>廃　棄</t>
  </si>
  <si>
    <t>猟　場</t>
  </si>
  <si>
    <t>射撃場</t>
  </si>
  <si>
    <t>その他</t>
  </si>
  <si>
    <t>故意犯</t>
  </si>
  <si>
    <t>危険性不知</t>
  </si>
  <si>
    <t>取扱不注意</t>
  </si>
  <si>
    <t>がんろう</t>
  </si>
  <si>
    <t>装置等の故障</t>
  </si>
  <si>
    <t>交通事故</t>
  </si>
  <si>
    <t>天災・火災</t>
  </si>
  <si>
    <t>自　殺</t>
  </si>
  <si>
    <t>所持者本人</t>
  </si>
  <si>
    <t>家 族</t>
  </si>
  <si>
    <t>友 人</t>
  </si>
  <si>
    <t>窃盗した者</t>
  </si>
  <si>
    <t>詐取した者</t>
  </si>
  <si>
    <t>死　者</t>
  </si>
  <si>
    <t>負傷者</t>
  </si>
  <si>
    <t>統計2-27 猟銃・空気銃による事故の発生状況の推移（令和元～令和５年）</t>
    <rPh sb="0" eb="1">
      <t>トウ</t>
    </rPh>
    <rPh sb="7" eb="10">
      <t>クウキジュウ</t>
    </rPh>
    <rPh sb="13" eb="15">
      <t>ジコ</t>
    </rPh>
    <rPh sb="16" eb="18">
      <t>ハッセイ</t>
    </rPh>
    <rPh sb="18" eb="20">
      <t>ジョウキョウ</t>
    </rPh>
    <rPh sb="21" eb="23">
      <t>スイイ</t>
    </rPh>
    <rPh sb="24" eb="26">
      <t>ヘイセイ</t>
    </rPh>
    <rPh sb="27" eb="29">
      <t>レイワ</t>
    </rPh>
    <rPh sb="29" eb="30">
      <t>モト</t>
    </rPh>
    <rPh sb="31" eb="32">
      <t>ネン</t>
    </rPh>
    <phoneticPr fontId="9"/>
  </si>
  <si>
    <t>ライフル銃</t>
    <phoneticPr fontId="14"/>
  </si>
  <si>
    <t>散弾銃</t>
    <phoneticPr fontId="14"/>
  </si>
  <si>
    <t>ライフル銃及び散弾銃以外の猟銃</t>
    <rPh sb="4" eb="5">
      <t>ジュウ</t>
    </rPh>
    <rPh sb="5" eb="6">
      <t>オヨ</t>
    </rPh>
    <rPh sb="7" eb="10">
      <t>サンダンジュウ</t>
    </rPh>
    <rPh sb="10" eb="12">
      <t>イガイ</t>
    </rPh>
    <rPh sb="13" eb="15">
      <t>リョウジュウ</t>
    </rPh>
    <phoneticPr fontId="14"/>
  </si>
  <si>
    <t>空気銃</t>
    <phoneticPr fontId="14"/>
  </si>
  <si>
    <t>発生件数（件）</t>
    <rPh sb="0" eb="2">
      <t>ハッセイ</t>
    </rPh>
    <rPh sb="2" eb="4">
      <t>ケンスウ</t>
    </rPh>
    <rPh sb="5" eb="6">
      <t>ケン</t>
    </rPh>
    <phoneticPr fontId="9"/>
  </si>
  <si>
    <t>その他の銃</t>
    <phoneticPr fontId="14"/>
  </si>
  <si>
    <t>猟場</t>
    <rPh sb="0" eb="2">
      <t>リョウバ</t>
    </rPh>
    <phoneticPr fontId="9"/>
  </si>
  <si>
    <t xml:space="preserve"> クロスボウ</t>
    <phoneticPr fontId="14"/>
  </si>
  <si>
    <t>射撃場</t>
    <rPh sb="0" eb="3">
      <t>シャゲキジョウ</t>
    </rPh>
    <phoneticPr fontId="9"/>
  </si>
  <si>
    <t>計</t>
    <rPh sb="0" eb="1">
      <t>ケイ</t>
    </rPh>
    <phoneticPr fontId="14"/>
  </si>
  <si>
    <t>その他</t>
    <rPh sb="2" eb="3">
      <t>タ</t>
    </rPh>
    <phoneticPr fontId="9"/>
  </si>
  <si>
    <t>死者数（人）</t>
    <rPh sb="0" eb="3">
      <t>シシャスウ</t>
    </rPh>
    <rPh sb="4" eb="5">
      <t>ヒト</t>
    </rPh>
    <phoneticPr fontId="9"/>
  </si>
  <si>
    <t>（注)</t>
    <rPh sb="1" eb="2">
      <t>チュウ</t>
    </rPh>
    <phoneticPr fontId="14"/>
  </si>
  <si>
    <t>負傷者数（人）</t>
    <rPh sb="0" eb="3">
      <t>フショウシャ</t>
    </rPh>
    <rPh sb="3" eb="4">
      <t>スウ</t>
    </rPh>
    <rPh sb="5" eb="6">
      <t>ヒト</t>
    </rPh>
    <phoneticPr fontId="9"/>
  </si>
  <si>
    <t>　１　随時報告様式１による報告内容と齟齬が生じないようにすること。</t>
    <rPh sb="3" eb="5">
      <t>ズイジ</t>
    </rPh>
    <rPh sb="5" eb="7">
      <t>ホウコク</t>
    </rPh>
    <rPh sb="7" eb="9">
      <t>ヨウシキ</t>
    </rPh>
    <rPh sb="13" eb="15">
      <t>ホウコク</t>
    </rPh>
    <rPh sb="15" eb="17">
      <t>ナイヨウ</t>
    </rPh>
    <rPh sb="18" eb="20">
      <t>ソゴ</t>
    </rPh>
    <rPh sb="21" eb="22">
      <t>ショウ</t>
    </rPh>
    <phoneticPr fontId="14"/>
  </si>
  <si>
    <t>注：括弧内は、自殺者を内数で示す。</t>
    <rPh sb="0" eb="1">
      <t>チュウ</t>
    </rPh>
    <rPh sb="2" eb="4">
      <t>カッコ</t>
    </rPh>
    <rPh sb="4" eb="5">
      <t>ナイ</t>
    </rPh>
    <rPh sb="7" eb="10">
      <t>ジサツシャ</t>
    </rPh>
    <rPh sb="11" eb="13">
      <t>ウチスウ</t>
    </rPh>
    <rPh sb="14" eb="15">
      <t>シメ</t>
    </rPh>
    <phoneticPr fontId="9"/>
  </si>
  <si>
    <t>　２　人身事故のみが報告の対象となる。</t>
    <rPh sb="3" eb="5">
      <t>ジンシン</t>
    </rPh>
    <rPh sb="5" eb="7">
      <t>ジコ</t>
    </rPh>
    <rPh sb="10" eb="12">
      <t>ホウコク</t>
    </rPh>
    <rPh sb="13" eb="15">
      <t>タイショウ</t>
    </rPh>
    <phoneticPr fontId="14"/>
  </si>
  <si>
    <t>　３　「事故者」とは、被害者ではなく事故を惹起した者をいう。</t>
    <rPh sb="4" eb="7">
      <t>ジコシャ</t>
    </rPh>
    <rPh sb="11" eb="14">
      <t>ヒガイシャ</t>
    </rPh>
    <rPh sb="18" eb="20">
      <t>ジコ</t>
    </rPh>
    <rPh sb="21" eb="23">
      <t>ジャッキ</t>
    </rPh>
    <rPh sb="25" eb="26">
      <t>モノ</t>
    </rPh>
    <phoneticPr fontId="14"/>
  </si>
  <si>
    <t>　４　「危険性不知」とは、いわゆる矢先の安全不確認や誤射をいう。　　</t>
    <rPh sb="4" eb="7">
      <t>キケンセイ</t>
    </rPh>
    <rPh sb="7" eb="9">
      <t>フチ</t>
    </rPh>
    <rPh sb="17" eb="19">
      <t>ヤサキ</t>
    </rPh>
    <rPh sb="20" eb="22">
      <t>アンゼン</t>
    </rPh>
    <rPh sb="22" eb="25">
      <t>フカクニン</t>
    </rPh>
    <rPh sb="26" eb="28">
      <t>ゴシャ</t>
    </rPh>
    <phoneticPr fontId="14"/>
  </si>
  <si>
    <t>　５　「取扱不注意」とは、暴発や自損事故をいう。</t>
    <rPh sb="4" eb="6">
      <t>トリアツカ</t>
    </rPh>
    <rPh sb="6" eb="9">
      <t>フチュウイ</t>
    </rPh>
    <rPh sb="13" eb="15">
      <t>ボウハツ</t>
    </rPh>
    <rPh sb="16" eb="18">
      <t>ジソン</t>
    </rPh>
    <rPh sb="18" eb="20">
      <t>ジコ</t>
    </rPh>
    <phoneticPr fontId="14"/>
  </si>
  <si>
    <t>　６　「がんろう」とは、銃砲又はクロスボウをもてあそぶことをいう。</t>
    <rPh sb="12" eb="14">
      <t>ジュウホウ</t>
    </rPh>
    <rPh sb="14" eb="15">
      <t>マタ</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</si>
</sst>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_ "/>
  </numFmts>
  <fonts count="31">
    <font>
      <sz val="9"/>
      <name val="ＭＳ 明朝"/>
      <family val="1"/>
      <charset val="128"/>
    </font>
    <font>
      <sz val="11"/>
      <name val="明朝"/>
      <family val="1"/>
      <charset val="128"/>
    </font>
    <font>
      <sz val="7"/>
      <name val="Terminal"/>
      <family val="3"/>
      <charset val="255"/>
    </font>
    <font>
      <sz val="12"/>
      <name val="ＭＳ 明朝"/>
      <family val="1"/>
      <charset val="128"/>
    </font>
    <font>
      <sz val="6"/>
      <name val="ＭＳ 明朝"/>
      <family val="1"/>
      <charset val="128"/>
    </font>
    <font>
      <sz val="9"/>
      <name val="ＭＳ ゴシック"/>
      <family val="3"/>
      <charset val="128"/>
    </font>
    <font>
      <sz val="9"/>
      <name val="ＭＳ 明朝"/>
      <family val="1"/>
      <charset val="128"/>
    </font>
    <font>
      <sz val="11"/>
      <name val="明朝"/>
      <family val="3"/>
      <charset val="128"/>
    </font>
    <font>
      <sz val="12"/>
      <color theme="1"/>
      <name val="ＭＳ Ｐゴシック"/>
      <family val="3"/>
      <charset val="128"/>
    </font>
    <font>
      <sz val="6"/>
      <name val="ＭＳ Ｐゴシック"/>
      <family val="3"/>
      <charset val="128"/>
    </font>
    <font>
      <sz val="11"/>
      <color theme="1"/>
      <name val="ＭＳ Ｐゴシック"/>
      <family val="3"/>
      <charset val="128"/>
    </font>
    <font>
      <sz val="8"/>
      <color theme="1"/>
      <name val="ＭＳ Ｐゴシック"/>
      <family val="3"/>
      <charset val="128"/>
    </font>
    <font>
      <sz val="6"/>
      <color theme="1"/>
      <name val="ＭＳ Ｐゴシック"/>
      <family val="3"/>
      <charset val="128"/>
    </font>
    <font>
      <b/>
      <sz val="16"/>
      <color theme="1"/>
      <name val="ＭＳ Ｐゴシック"/>
      <family val="3"/>
      <charset val="128"/>
    </font>
    <font>
      <sz val="6"/>
      <name val="明朝"/>
      <family val="3"/>
      <charset val="128"/>
    </font>
    <font>
      <sz val="16"/>
      <color theme="1"/>
      <name val="ＭＳ Ｐゴシック"/>
      <family val="3"/>
      <charset val="128"/>
    </font>
    <font>
      <b/>
      <sz val="11"/>
      <name val="ＭＳ Ｐゴシック"/>
      <family val="3"/>
      <charset val="128"/>
    </font>
    <font>
      <sz val="9"/>
      <color theme="1"/>
      <name val="ＭＳ Ｐゴシック"/>
      <family val="3"/>
      <charset val="128"/>
    </font>
    <font>
      <sz val="11"/>
      <color theme="1"/>
      <name val="ＭＳ Ｐゴシック"/>
      <family val="3"/>
      <charset val="128"/>
      <scheme val="minor"/>
    </font>
    <font>
      <sz val="12"/>
      <name val="ＭＳ Ｐゴシック"/>
      <family val="3"/>
      <charset val="128"/>
      <scheme val="minor"/>
    </font>
    <font>
      <sz val="8"/>
      <name val="ＭＳ Ｐゴシック"/>
      <family val="3"/>
      <charset val="128"/>
      <scheme val="minor"/>
    </font>
    <font>
      <sz val="11"/>
      <name val="ＭＳ Ｐゴシック"/>
      <family val="3"/>
      <charset val="128"/>
      <scheme val="minor"/>
    </font>
    <font>
      <b/>
      <sz val="16"/>
      <name val="ＭＳ Ｐゴシック"/>
      <family val="3"/>
      <charset val="128"/>
      <scheme val="minor"/>
    </font>
    <font>
      <sz val="16"/>
      <name val="ＭＳ Ｐゴシック"/>
      <family val="3"/>
      <charset val="128"/>
      <scheme val="minor"/>
    </font>
    <font>
      <b/>
      <sz val="10"/>
      <name val="ＭＳ Ｐゴシック"/>
      <family val="3"/>
      <charset val="128"/>
      <scheme val="minor"/>
    </font>
    <font>
      <b/>
      <sz val="10"/>
      <color theme="1"/>
      <name val="ＭＳ Ｐゴシック"/>
      <family val="3"/>
      <charset val="128"/>
      <scheme val="minor"/>
    </font>
    <font>
      <sz val="10"/>
      <name val="ＭＳ Ｐゴシック"/>
      <family val="3"/>
      <charset val="128"/>
      <scheme val="minor"/>
    </font>
    <font>
      <sz val="9"/>
      <name val="ＭＳ Ｐゴシック"/>
      <family val="3"/>
      <charset val="128"/>
      <scheme val="minor"/>
    </font>
    <font>
      <sz val="11"/>
      <name val="ＭＳ Ｐゴシック"/>
      <family val="3"/>
      <charset val="128"/>
    </font>
    <font>
      <sz val="6"/>
      <name val="ＭＳ Ｐゴシック"/>
      <family val="3"/>
      <charset val="128"/>
      <scheme val="minor"/>
    </font>
    <font>
      <sz val="14"/>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0" tint="-0.14999847407452621"/>
        <bgColor indexed="64"/>
      </patternFill>
    </fill>
  </fills>
  <borders count="87">
    <border>
      <left/>
      <right/>
      <top/>
      <bottom/>
      <diagonal/>
    </border>
    <border>
      <left/>
      <right/>
      <top/>
      <bottom style="medium">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thick">
        <color indexed="64"/>
      </right>
      <top style="medium">
        <color indexed="64"/>
      </top>
      <bottom style="thin">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thin">
        <color indexed="64"/>
      </top>
      <bottom style="thin">
        <color auto="1"/>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style="thin">
        <color indexed="64"/>
      </right>
      <top style="hair">
        <color indexed="64"/>
      </top>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s>
  <cellStyleXfs count="4">
    <xf numFmtId="0" fontId="0" fillId="0" borderId="0" applyNumberFormat="0" applyFill="0" applyBorder="0" applyAlignment="0" applyProtection="0"/>
    <xf numFmtId="38" fontId="1" fillId="0" borderId="0" applyFont="0" applyFill="0" applyBorder="0" applyAlignment="0" applyProtection="0"/>
    <xf numFmtId="0" fontId="7" fillId="0" borderId="0"/>
    <xf numFmtId="0" fontId="18" fillId="0" borderId="0">
      <alignment vertical="center"/>
    </xf>
  </cellStyleXfs>
  <cellXfs count="381">
    <xf numFmtId="0" fontId="0" fillId="0" borderId="0" xfId="0"/>
    <xf numFmtId="0" fontId="0" fillId="0" borderId="0" xfId="0" applyFill="1" applyBorder="1" applyProtection="1"/>
    <xf numFmtId="0" fontId="0" fillId="0" borderId="0" xfId="0" applyFont="1" applyFill="1" applyBorder="1" applyProtection="1"/>
    <xf numFmtId="0" fontId="0" fillId="0" borderId="0" xfId="0" applyFont="1" applyFill="1" applyProtection="1"/>
    <xf numFmtId="38" fontId="0" fillId="0" borderId="0" xfId="0" applyNumberFormat="1" applyFont="1" applyFill="1" applyProtection="1"/>
    <xf numFmtId="0" fontId="0" fillId="0" borderId="0" xfId="0" applyFont="1" applyFill="1"/>
    <xf numFmtId="0" fontId="0" fillId="0" borderId="1" xfId="0" applyFont="1" applyFill="1" applyBorder="1" applyProtection="1"/>
    <xf numFmtId="38" fontId="0" fillId="0" borderId="0" xfId="0" applyNumberFormat="1" applyFont="1" applyFill="1" applyBorder="1" applyProtection="1"/>
    <xf numFmtId="0" fontId="0" fillId="0" borderId="3" xfId="0" applyFont="1" applyFill="1" applyBorder="1" applyAlignment="1" applyProtection="1">
      <alignment horizontal="distributed" justifyLastLine="1"/>
    </xf>
    <xf numFmtId="0" fontId="0" fillId="0" borderId="0" xfId="0" applyFont="1" applyFill="1" applyBorder="1" applyAlignment="1" applyProtection="1">
      <alignment horizontal="center" vertical="center" textRotation="255"/>
    </xf>
    <xf numFmtId="0" fontId="0" fillId="0" borderId="0" xfId="0" applyFont="1" applyFill="1" applyBorder="1" applyAlignment="1" applyProtection="1">
      <alignment horizontal="distributed" vertical="center" textRotation="255"/>
    </xf>
    <xf numFmtId="0" fontId="0" fillId="0" borderId="0" xfId="0" applyFill="1" applyBorder="1" applyAlignment="1" applyProtection="1">
      <alignment horizontal="distributed"/>
    </xf>
    <xf numFmtId="0" fontId="0" fillId="0" borderId="0" xfId="0" applyFont="1" applyFill="1" applyBorder="1" applyAlignment="1" applyProtection="1">
      <alignment horizontal="left" shrinkToFit="1"/>
    </xf>
    <xf numFmtId="0" fontId="0" fillId="0" borderId="1" xfId="0" applyFont="1" applyFill="1" applyBorder="1" applyAlignment="1" applyProtection="1">
      <alignment horizontal="center" vertical="center" textRotation="255"/>
    </xf>
    <xf numFmtId="0" fontId="0" fillId="0" borderId="0" xfId="0" applyFont="1" applyFill="1" applyBorder="1"/>
    <xf numFmtId="38" fontId="0" fillId="0" borderId="0" xfId="0" applyNumberFormat="1" applyFont="1" applyFill="1"/>
    <xf numFmtId="38" fontId="5" fillId="0" borderId="5" xfId="0" applyNumberFormat="1" applyFont="1" applyFill="1" applyBorder="1" applyProtection="1"/>
    <xf numFmtId="38" fontId="5" fillId="0" borderId="6" xfId="0" applyNumberFormat="1" applyFont="1" applyFill="1" applyBorder="1" applyProtection="1"/>
    <xf numFmtId="38" fontId="5" fillId="0" borderId="0" xfId="0" applyNumberFormat="1" applyFont="1" applyFill="1" applyBorder="1" applyProtection="1"/>
    <xf numFmtId="0" fontId="5" fillId="0" borderId="0" xfId="0" applyFont="1" applyFill="1"/>
    <xf numFmtId="38" fontId="5" fillId="0" borderId="2" xfId="0" applyNumberFormat="1" applyFont="1" applyFill="1" applyBorder="1" applyProtection="1"/>
    <xf numFmtId="0" fontId="0" fillId="0" borderId="2" xfId="0" applyFont="1" applyFill="1" applyBorder="1" applyProtection="1"/>
    <xf numFmtId="0" fontId="0" fillId="0" borderId="2" xfId="0" applyFont="1" applyFill="1" applyBorder="1" applyAlignment="1" applyProtection="1">
      <alignment horizontal="left"/>
    </xf>
    <xf numFmtId="0" fontId="0" fillId="0" borderId="7" xfId="0" applyFont="1" applyFill="1" applyBorder="1" applyAlignment="1" applyProtection="1">
      <alignment horizontal="left"/>
    </xf>
    <xf numFmtId="0" fontId="0" fillId="0" borderId="1" xfId="0" applyFont="1" applyFill="1" applyBorder="1" applyAlignment="1" applyProtection="1">
      <alignment horizontal="left"/>
    </xf>
    <xf numFmtId="0" fontId="0" fillId="0" borderId="1" xfId="0" applyFont="1" applyFill="1" applyBorder="1" applyAlignment="1" applyProtection="1">
      <alignment horizontal="distributed" justifyLastLine="1"/>
    </xf>
    <xf numFmtId="38" fontId="6" fillId="0" borderId="19" xfId="1" applyFont="1" applyFill="1" applyBorder="1" applyAlignment="1" applyProtection="1">
      <alignment horizontal="right"/>
    </xf>
    <xf numFmtId="38" fontId="0" fillId="0" borderId="0" xfId="0" applyNumberFormat="1" applyFont="1" applyFill="1" applyBorder="1" applyAlignment="1">
      <alignment horizontal="right"/>
    </xf>
    <xf numFmtId="38" fontId="0" fillId="0" borderId="4" xfId="0" applyNumberFormat="1" applyFont="1" applyFill="1" applyBorder="1" applyAlignment="1">
      <alignment horizontal="right"/>
    </xf>
    <xf numFmtId="38" fontId="6" fillId="0" borderId="4" xfId="1" applyFont="1" applyFill="1" applyBorder="1" applyAlignment="1" applyProtection="1">
      <alignment horizontal="right"/>
    </xf>
    <xf numFmtId="38" fontId="6" fillId="0" borderId="0" xfId="1" applyFont="1" applyFill="1" applyBorder="1" applyAlignment="1" applyProtection="1">
      <alignment horizontal="right"/>
    </xf>
    <xf numFmtId="38" fontId="6" fillId="0" borderId="3" xfId="1" applyFont="1" applyFill="1" applyBorder="1" applyAlignment="1" applyProtection="1">
      <alignment horizontal="right"/>
    </xf>
    <xf numFmtId="38" fontId="0" fillId="0" borderId="4" xfId="0" applyNumberFormat="1" applyFont="1" applyFill="1" applyBorder="1" applyAlignment="1" applyProtection="1">
      <alignment horizontal="right"/>
    </xf>
    <xf numFmtId="38" fontId="0" fillId="0" borderId="0" xfId="0" applyNumberFormat="1" applyFont="1" applyFill="1" applyBorder="1" applyAlignment="1" applyProtection="1">
      <alignment horizontal="right"/>
    </xf>
    <xf numFmtId="38" fontId="0" fillId="0" borderId="3" xfId="0" applyNumberFormat="1" applyFont="1" applyFill="1" applyBorder="1" applyAlignment="1" applyProtection="1">
      <alignment horizontal="right"/>
    </xf>
    <xf numFmtId="0" fontId="0" fillId="0" borderId="0" xfId="0" applyFont="1" applyFill="1" applyBorder="1" applyAlignment="1" applyProtection="1">
      <alignment horizontal="left"/>
    </xf>
    <xf numFmtId="0" fontId="0" fillId="0" borderId="0" xfId="0" applyFont="1" applyFill="1" applyBorder="1" applyAlignment="1" applyProtection="1">
      <alignment horizontal="distributed"/>
    </xf>
    <xf numFmtId="0" fontId="0" fillId="0" borderId="3" xfId="0" applyFont="1" applyFill="1" applyBorder="1" applyAlignment="1" applyProtection="1">
      <alignment horizontal="distributed"/>
    </xf>
    <xf numFmtId="0" fontId="0" fillId="0" borderId="2" xfId="0" applyFont="1" applyFill="1" applyBorder="1" applyAlignment="1" applyProtection="1">
      <alignment horizontal="center" vertical="center" textRotation="255"/>
    </xf>
    <xf numFmtId="0" fontId="0" fillId="0" borderId="2" xfId="0" applyFont="1" applyFill="1" applyBorder="1" applyAlignment="1" applyProtection="1">
      <alignment horizontal="distributed" justifyLastLine="1"/>
    </xf>
    <xf numFmtId="0" fontId="0" fillId="0" borderId="0" xfId="0" applyFont="1" applyFill="1" applyBorder="1" applyAlignment="1" applyProtection="1">
      <alignment horizontal="distributed" justifyLastLine="1"/>
    </xf>
    <xf numFmtId="38" fontId="5" fillId="0" borderId="0" xfId="0" applyNumberFormat="1" applyFont="1" applyFill="1" applyBorder="1" applyAlignment="1" applyProtection="1">
      <alignment horizontal="distributed" justifyLastLine="1"/>
    </xf>
    <xf numFmtId="0" fontId="0" fillId="0" borderId="0" xfId="0" applyFont="1" applyFill="1" applyBorder="1" applyAlignment="1" applyProtection="1">
      <alignment horizontal="center"/>
    </xf>
    <xf numFmtId="0" fontId="10" fillId="0" borderId="0" xfId="2" applyFont="1"/>
    <xf numFmtId="3" fontId="11" fillId="0" borderId="0" xfId="2" applyNumberFormat="1" applyFont="1" applyAlignment="1">
      <alignment vertical="center"/>
    </xf>
    <xf numFmtId="3" fontId="12" fillId="0" borderId="0" xfId="2" applyNumberFormat="1" applyFont="1" applyAlignment="1">
      <alignment vertical="center"/>
    </xf>
    <xf numFmtId="3" fontId="11" fillId="0" borderId="0" xfId="2" applyNumberFormat="1" applyFont="1"/>
    <xf numFmtId="3" fontId="12" fillId="0" borderId="0" xfId="2" applyNumberFormat="1" applyFont="1"/>
    <xf numFmtId="3" fontId="15" fillId="0" borderId="0" xfId="2" applyNumberFormat="1" applyFont="1"/>
    <xf numFmtId="0" fontId="10" fillId="0" borderId="0" xfId="2" applyFont="1" applyAlignment="1">
      <alignment vertical="center"/>
    </xf>
    <xf numFmtId="0" fontId="10" fillId="0" borderId="23" xfId="2" applyFont="1" applyBorder="1"/>
    <xf numFmtId="0" fontId="10" fillId="0" borderId="15" xfId="2" applyFont="1" applyBorder="1"/>
    <xf numFmtId="0" fontId="17" fillId="0" borderId="24" xfId="2" applyFont="1" applyBorder="1" applyAlignment="1">
      <alignment horizontal="right"/>
    </xf>
    <xf numFmtId="0" fontId="10" fillId="0" borderId="2" xfId="2" applyFont="1" applyBorder="1"/>
    <xf numFmtId="0" fontId="17" fillId="0" borderId="3" xfId="2" applyFont="1" applyBorder="1" applyAlignment="1">
      <alignment horizontal="right"/>
    </xf>
    <xf numFmtId="0" fontId="10" fillId="0" borderId="3" xfId="2" applyFont="1" applyBorder="1"/>
    <xf numFmtId="0" fontId="17" fillId="0" borderId="31" xfId="2" applyFont="1" applyBorder="1"/>
    <xf numFmtId="0" fontId="10" fillId="0" borderId="1" xfId="2" applyFont="1" applyBorder="1"/>
    <xf numFmtId="0" fontId="10" fillId="0" borderId="9" xfId="2" applyFont="1" applyBorder="1"/>
    <xf numFmtId="0" fontId="18" fillId="0" borderId="10" xfId="3" applyBorder="1" applyAlignment="1">
      <alignment vertical="center"/>
    </xf>
    <xf numFmtId="0" fontId="18" fillId="0" borderId="6" xfId="3" applyBorder="1" applyAlignment="1">
      <alignment vertical="center"/>
    </xf>
    <xf numFmtId="0" fontId="18" fillId="0" borderId="14" xfId="3" applyBorder="1" applyAlignment="1">
      <alignment vertical="center"/>
    </xf>
    <xf numFmtId="0" fontId="18" fillId="0" borderId="35" xfId="3" quotePrefix="1" applyFont="1" applyBorder="1" applyAlignment="1">
      <alignment horizontal="center"/>
    </xf>
    <xf numFmtId="0" fontId="17" fillId="0" borderId="28" xfId="2" quotePrefix="1" applyFont="1" applyBorder="1" applyAlignment="1">
      <alignment horizontal="left" vertical="center"/>
    </xf>
    <xf numFmtId="3" fontId="17" fillId="2" borderId="37" xfId="2" applyNumberFormat="1" applyFont="1" applyFill="1" applyBorder="1" applyAlignment="1">
      <alignment vertical="center"/>
    </xf>
    <xf numFmtId="3" fontId="17" fillId="0" borderId="38" xfId="2" applyNumberFormat="1" applyFont="1" applyBorder="1" applyAlignment="1">
      <alignment vertical="center"/>
    </xf>
    <xf numFmtId="176" fontId="17" fillId="3" borderId="39" xfId="2" applyNumberFormat="1" applyFont="1" applyFill="1" applyBorder="1" applyAlignment="1">
      <alignment vertical="center"/>
    </xf>
    <xf numFmtId="0" fontId="18" fillId="0" borderId="40" xfId="3" applyBorder="1" applyAlignment="1">
      <alignment vertical="center"/>
    </xf>
    <xf numFmtId="0" fontId="18" fillId="0" borderId="41" xfId="3" applyBorder="1" applyAlignment="1">
      <alignment vertical="center"/>
    </xf>
    <xf numFmtId="0" fontId="18" fillId="0" borderId="42" xfId="3" applyBorder="1" applyAlignment="1">
      <alignment vertical="center"/>
    </xf>
    <xf numFmtId="0" fontId="18" fillId="0" borderId="43" xfId="3" applyFont="1" applyBorder="1" applyAlignment="1">
      <alignment vertical="center"/>
    </xf>
    <xf numFmtId="0" fontId="17" fillId="0" borderId="45" xfId="2" quotePrefix="1" applyFont="1" applyBorder="1" applyAlignment="1">
      <alignment horizontal="left" vertical="center"/>
    </xf>
    <xf numFmtId="3" fontId="17" fillId="2" borderId="45" xfId="2" applyNumberFormat="1" applyFont="1" applyFill="1" applyBorder="1" applyAlignment="1">
      <alignment vertical="center"/>
    </xf>
    <xf numFmtId="3" fontId="17" fillId="0" borderId="46" xfId="2" applyNumberFormat="1" applyFont="1" applyBorder="1" applyAlignment="1">
      <alignment vertical="center"/>
    </xf>
    <xf numFmtId="176" fontId="17" fillId="3" borderId="47" xfId="2" applyNumberFormat="1" applyFont="1" applyFill="1" applyBorder="1" applyAlignment="1">
      <alignment vertical="center"/>
    </xf>
    <xf numFmtId="177" fontId="10" fillId="0" borderId="48" xfId="3" applyNumberFormat="1" applyFont="1" applyBorder="1" applyAlignment="1">
      <alignment vertical="center"/>
    </xf>
    <xf numFmtId="0" fontId="17" fillId="0" borderId="45" xfId="2" applyFont="1" applyBorder="1" applyAlignment="1">
      <alignment horizontal="left" vertical="center" shrinkToFit="1"/>
    </xf>
    <xf numFmtId="0" fontId="18" fillId="0" borderId="4" xfId="3" applyBorder="1" applyAlignment="1">
      <alignment vertical="center"/>
    </xf>
    <xf numFmtId="0" fontId="18" fillId="0" borderId="35" xfId="3" applyBorder="1" applyAlignment="1">
      <alignment vertical="top" textRotation="255"/>
    </xf>
    <xf numFmtId="0" fontId="18" fillId="0" borderId="49" xfId="3" applyBorder="1" applyAlignment="1">
      <alignment vertical="center"/>
    </xf>
    <xf numFmtId="0" fontId="18" fillId="0" borderId="22" xfId="3" applyBorder="1" applyAlignment="1">
      <alignment vertical="center"/>
    </xf>
    <xf numFmtId="0" fontId="18" fillId="0" borderId="28" xfId="3" applyBorder="1" applyAlignment="1">
      <alignment vertical="center" textRotation="255"/>
    </xf>
    <xf numFmtId="0" fontId="18" fillId="0" borderId="35" xfId="3" applyBorder="1" applyAlignment="1">
      <alignment vertical="center" textRotation="255"/>
    </xf>
    <xf numFmtId="0" fontId="17" fillId="0" borderId="50" xfId="2" quotePrefix="1" applyFont="1" applyBorder="1" applyAlignment="1">
      <alignment horizontal="left" vertical="center"/>
    </xf>
    <xf numFmtId="3" fontId="17" fillId="2" borderId="50" xfId="2" applyNumberFormat="1" applyFont="1" applyFill="1" applyBorder="1" applyAlignment="1">
      <alignment vertical="center"/>
    </xf>
    <xf numFmtId="3" fontId="17" fillId="0" borderId="51" xfId="2" applyNumberFormat="1" applyFont="1" applyBorder="1" applyAlignment="1">
      <alignment vertical="center"/>
    </xf>
    <xf numFmtId="176" fontId="17" fillId="3" borderId="52" xfId="2" applyNumberFormat="1" applyFont="1" applyFill="1" applyBorder="1" applyAlignment="1">
      <alignment vertical="center"/>
    </xf>
    <xf numFmtId="0" fontId="18" fillId="0" borderId="48" xfId="3" applyBorder="1" applyAlignment="1">
      <alignment vertical="center"/>
    </xf>
    <xf numFmtId="0" fontId="17" fillId="0" borderId="45" xfId="2" applyFont="1" applyBorder="1" applyAlignment="1">
      <alignment horizontal="left" vertical="center" wrapText="1"/>
    </xf>
    <xf numFmtId="3" fontId="17" fillId="2" borderId="53" xfId="2" applyNumberFormat="1" applyFont="1" applyFill="1" applyBorder="1" applyAlignment="1">
      <alignment vertical="center"/>
    </xf>
    <xf numFmtId="3" fontId="17" fillId="0" borderId="54" xfId="2" applyNumberFormat="1" applyFont="1" applyBorder="1" applyAlignment="1">
      <alignment vertical="center"/>
    </xf>
    <xf numFmtId="176" fontId="17" fillId="3" borderId="55" xfId="2" applyNumberFormat="1" applyFont="1" applyFill="1" applyBorder="1" applyAlignment="1">
      <alignment vertical="center"/>
    </xf>
    <xf numFmtId="0" fontId="18" fillId="0" borderId="43" xfId="3" applyBorder="1" applyAlignment="1">
      <alignment vertical="center" textRotation="255"/>
    </xf>
    <xf numFmtId="0" fontId="18" fillId="0" borderId="48" xfId="3" applyBorder="1" applyAlignment="1">
      <alignment vertical="center" shrinkToFit="1"/>
    </xf>
    <xf numFmtId="0" fontId="17" fillId="0" borderId="45" xfId="2" applyFont="1" applyBorder="1" applyAlignment="1">
      <alignment horizontal="left" vertical="center"/>
    </xf>
    <xf numFmtId="0" fontId="18" fillId="0" borderId="21" xfId="3" applyBorder="1" applyAlignment="1">
      <alignment vertical="center"/>
    </xf>
    <xf numFmtId="0" fontId="17" fillId="0" borderId="56" xfId="2" quotePrefix="1" applyFont="1" applyBorder="1" applyAlignment="1">
      <alignment horizontal="left" vertical="center" wrapText="1"/>
    </xf>
    <xf numFmtId="3" fontId="17" fillId="0" borderId="45" xfId="2" applyNumberFormat="1" applyFont="1" applyBorder="1" applyAlignment="1">
      <alignment vertical="center"/>
    </xf>
    <xf numFmtId="3" fontId="17" fillId="0" borderId="57" xfId="2" applyNumberFormat="1" applyFont="1" applyBorder="1" applyAlignment="1">
      <alignment vertical="center"/>
    </xf>
    <xf numFmtId="176" fontId="17" fillId="3" borderId="58" xfId="2" applyNumberFormat="1" applyFont="1" applyFill="1" applyBorder="1" applyAlignment="1">
      <alignment vertical="center"/>
    </xf>
    <xf numFmtId="0" fontId="17" fillId="0" borderId="45" xfId="2" applyFont="1" applyBorder="1" applyAlignment="1">
      <alignment vertical="center"/>
    </xf>
    <xf numFmtId="177" fontId="10" fillId="0" borderId="48" xfId="3" applyNumberFormat="1" applyFont="1" applyFill="1" applyBorder="1" applyAlignment="1">
      <alignment vertical="center"/>
    </xf>
    <xf numFmtId="0" fontId="17" fillId="0" borderId="28" xfId="2" applyFont="1" applyBorder="1" applyAlignment="1">
      <alignment vertical="center"/>
    </xf>
    <xf numFmtId="176" fontId="17" fillId="3" borderId="34" xfId="2" applyNumberFormat="1" applyFont="1" applyFill="1" applyBorder="1" applyAlignment="1">
      <alignment vertical="center"/>
    </xf>
    <xf numFmtId="0" fontId="17" fillId="0" borderId="48" xfId="2" applyFont="1" applyBorder="1" applyAlignment="1">
      <alignment horizontal="center" vertical="center" shrinkToFit="1"/>
    </xf>
    <xf numFmtId="0" fontId="17" fillId="0" borderId="48" xfId="2" applyFont="1" applyBorder="1" applyAlignment="1">
      <alignment vertical="center"/>
    </xf>
    <xf numFmtId="3" fontId="17" fillId="2" borderId="28" xfId="2" applyNumberFormat="1" applyFont="1" applyFill="1" applyBorder="1" applyAlignment="1">
      <alignment vertical="center"/>
    </xf>
    <xf numFmtId="3" fontId="17" fillId="0" borderId="29" xfId="2" applyNumberFormat="1" applyFont="1" applyBorder="1" applyAlignment="1">
      <alignment vertical="center"/>
    </xf>
    <xf numFmtId="176" fontId="17" fillId="3" borderId="30" xfId="2" applyNumberFormat="1" applyFont="1" applyFill="1" applyBorder="1" applyAlignment="1">
      <alignment vertical="center"/>
    </xf>
    <xf numFmtId="0" fontId="17" fillId="0" borderId="53" xfId="2" quotePrefix="1" applyFont="1" applyBorder="1" applyAlignment="1">
      <alignment horizontal="left" vertical="center"/>
    </xf>
    <xf numFmtId="3" fontId="17" fillId="2" borderId="56" xfId="2" applyNumberFormat="1" applyFont="1" applyFill="1" applyBorder="1" applyAlignment="1">
      <alignment vertical="center"/>
    </xf>
    <xf numFmtId="3" fontId="17" fillId="0" borderId="59" xfId="2" applyNumberFormat="1" applyFont="1" applyBorder="1" applyAlignment="1">
      <alignment vertical="center"/>
    </xf>
    <xf numFmtId="0" fontId="17" fillId="0" borderId="56" xfId="2" applyFont="1" applyBorder="1" applyAlignment="1">
      <alignment vertical="center"/>
    </xf>
    <xf numFmtId="0" fontId="17" fillId="0" borderId="53" xfId="2" applyFont="1" applyBorder="1" applyAlignment="1">
      <alignment vertical="center"/>
    </xf>
    <xf numFmtId="0" fontId="17" fillId="0" borderId="43" xfId="2" applyFont="1" applyBorder="1" applyAlignment="1">
      <alignment vertical="center"/>
    </xf>
    <xf numFmtId="3" fontId="17" fillId="2" borderId="43" xfId="2" applyNumberFormat="1" applyFont="1" applyFill="1" applyBorder="1" applyAlignment="1">
      <alignment vertical="center"/>
    </xf>
    <xf numFmtId="3" fontId="17" fillId="0" borderId="60" xfId="2" applyNumberFormat="1" applyFont="1" applyBorder="1" applyAlignment="1">
      <alignment vertical="center"/>
    </xf>
    <xf numFmtId="0" fontId="17" fillId="0" borderId="48" xfId="2" applyFont="1" applyBorder="1" applyAlignment="1">
      <alignment horizontal="center" vertical="center"/>
    </xf>
    <xf numFmtId="3" fontId="17" fillId="2" borderId="48" xfId="2" applyNumberFormat="1" applyFont="1" applyFill="1" applyBorder="1" applyAlignment="1">
      <alignment vertical="center"/>
    </xf>
    <xf numFmtId="3" fontId="17" fillId="0" borderId="61" xfId="2" applyNumberFormat="1" applyFont="1" applyBorder="1" applyAlignment="1">
      <alignment vertical="center"/>
    </xf>
    <xf numFmtId="176" fontId="17" fillId="3" borderId="62" xfId="2" applyNumberFormat="1" applyFont="1" applyFill="1" applyBorder="1" applyAlignment="1">
      <alignment vertical="center"/>
    </xf>
    <xf numFmtId="3" fontId="17" fillId="3" borderId="65" xfId="2" applyNumberFormat="1" applyFont="1" applyFill="1" applyBorder="1" applyAlignment="1">
      <alignment vertical="center"/>
    </xf>
    <xf numFmtId="3" fontId="17" fillId="3" borderId="66" xfId="2" applyNumberFormat="1" applyFont="1" applyFill="1" applyBorder="1" applyAlignment="1">
      <alignment vertical="center"/>
    </xf>
    <xf numFmtId="176" fontId="17" fillId="3" borderId="67" xfId="2" applyNumberFormat="1" applyFont="1" applyFill="1" applyBorder="1" applyAlignment="1">
      <alignment vertical="center"/>
    </xf>
    <xf numFmtId="0" fontId="17" fillId="0" borderId="35" xfId="2" applyFont="1" applyBorder="1" applyAlignment="1">
      <alignment horizontal="center" vertical="center"/>
    </xf>
    <xf numFmtId="3" fontId="17" fillId="2" borderId="68" xfId="2" applyNumberFormat="1" applyFont="1" applyFill="1" applyBorder="1" applyAlignment="1">
      <alignment vertical="center"/>
    </xf>
    <xf numFmtId="0" fontId="17" fillId="0" borderId="28" xfId="2" applyFont="1" applyBorder="1" applyAlignment="1">
      <alignment horizontal="center" vertical="center"/>
    </xf>
    <xf numFmtId="0" fontId="11" fillId="0" borderId="45" xfId="2" applyFont="1" applyBorder="1" applyAlignment="1">
      <alignment vertical="center"/>
    </xf>
    <xf numFmtId="0" fontId="17" fillId="0" borderId="43" xfId="2" applyFont="1" applyBorder="1" applyAlignment="1">
      <alignment horizontal="center" vertical="center"/>
    </xf>
    <xf numFmtId="0" fontId="11" fillId="0" borderId="48" xfId="2" quotePrefix="1" applyFont="1" applyBorder="1" applyAlignment="1">
      <alignment horizontal="left" vertical="center" shrinkToFit="1"/>
    </xf>
    <xf numFmtId="3" fontId="17" fillId="3" borderId="69" xfId="2" applyNumberFormat="1" applyFont="1" applyFill="1" applyBorder="1" applyAlignment="1">
      <alignment vertical="center"/>
    </xf>
    <xf numFmtId="0" fontId="17" fillId="0" borderId="70" xfId="2" quotePrefix="1" applyFont="1" applyBorder="1" applyAlignment="1">
      <alignment horizontal="center" vertical="center"/>
    </xf>
    <xf numFmtId="0" fontId="17" fillId="0" borderId="71" xfId="2" applyFont="1" applyBorder="1" applyAlignment="1">
      <alignment horizontal="centerContinuous" vertical="center"/>
    </xf>
    <xf numFmtId="0" fontId="17" fillId="0" borderId="64" xfId="2" applyFont="1" applyBorder="1" applyAlignment="1">
      <alignment horizontal="centerContinuous" vertical="center"/>
    </xf>
    <xf numFmtId="3" fontId="17" fillId="3" borderId="72" xfId="2" applyNumberFormat="1" applyFont="1" applyFill="1" applyBorder="1" applyAlignment="1">
      <alignment vertical="center"/>
    </xf>
    <xf numFmtId="176" fontId="17" fillId="3" borderId="73" xfId="2" applyNumberFormat="1" applyFont="1" applyFill="1" applyBorder="1" applyAlignment="1">
      <alignment vertical="center"/>
    </xf>
    <xf numFmtId="3" fontId="19" fillId="0" borderId="48" xfId="2" applyNumberFormat="1" applyFont="1" applyFill="1" applyBorder="1" applyAlignment="1">
      <alignment horizontal="center" vertical="center"/>
    </xf>
    <xf numFmtId="3" fontId="19" fillId="0" borderId="0" xfId="2" applyNumberFormat="1" applyFont="1" applyFill="1" applyBorder="1" applyAlignment="1">
      <alignment horizontal="center" vertical="center"/>
    </xf>
    <xf numFmtId="3" fontId="20" fillId="0" borderId="0" xfId="2" applyNumberFormat="1" applyFont="1" applyFill="1"/>
    <xf numFmtId="0" fontId="21" fillId="0" borderId="0" xfId="2" applyFont="1" applyFill="1"/>
    <xf numFmtId="0" fontId="21" fillId="0" borderId="0" xfId="2" applyFont="1" applyFill="1" applyBorder="1"/>
    <xf numFmtId="0" fontId="21" fillId="0" borderId="0" xfId="2" applyFont="1" applyFill="1" applyBorder="1" applyAlignment="1">
      <alignment vertical="center"/>
    </xf>
    <xf numFmtId="0" fontId="23" fillId="0" borderId="0" xfId="2" applyFont="1" applyFill="1"/>
    <xf numFmtId="0" fontId="21" fillId="0" borderId="0" xfId="2" applyFont="1" applyFill="1" applyBorder="1" applyAlignment="1">
      <alignment horizontal="center" vertical="center" shrinkToFit="1"/>
    </xf>
    <xf numFmtId="0" fontId="21" fillId="0" borderId="0" xfId="2" applyFont="1" applyFill="1" applyBorder="1" applyAlignment="1">
      <alignment horizontal="center"/>
    </xf>
    <xf numFmtId="3" fontId="20" fillId="0" borderId="0" xfId="2" applyNumberFormat="1" applyFont="1" applyFill="1" applyAlignment="1">
      <alignment vertical="center"/>
    </xf>
    <xf numFmtId="3" fontId="26" fillId="0" borderId="0" xfId="2" applyNumberFormat="1" applyFont="1" applyFill="1" applyAlignment="1">
      <alignment vertical="center"/>
    </xf>
    <xf numFmtId="0" fontId="21" fillId="0" borderId="23" xfId="2" applyFont="1" applyFill="1" applyBorder="1" applyAlignment="1">
      <alignment vertical="center"/>
    </xf>
    <xf numFmtId="0" fontId="21" fillId="0" borderId="15" xfId="2" applyFont="1" applyFill="1" applyBorder="1" applyAlignment="1">
      <alignment vertical="center"/>
    </xf>
    <xf numFmtId="0" fontId="21" fillId="0" borderId="24" xfId="2" applyFont="1" applyFill="1" applyBorder="1" applyAlignment="1">
      <alignment vertical="center"/>
    </xf>
    <xf numFmtId="0" fontId="27" fillId="0" borderId="21" xfId="2" applyFont="1" applyFill="1" applyBorder="1" applyAlignment="1">
      <alignment horizontal="centerContinuous" vertical="center"/>
    </xf>
    <xf numFmtId="0" fontId="27" fillId="0" borderId="49" xfId="2" applyFont="1" applyFill="1" applyBorder="1" applyAlignment="1">
      <alignment horizontal="centerContinuous" vertical="center"/>
    </xf>
    <xf numFmtId="0" fontId="27" fillId="0" borderId="22" xfId="2" applyFont="1" applyFill="1" applyBorder="1" applyAlignment="1">
      <alignment horizontal="centerContinuous" vertical="center"/>
    </xf>
    <xf numFmtId="0" fontId="20" fillId="0" borderId="21" xfId="2" applyFont="1" applyFill="1" applyBorder="1" applyAlignment="1">
      <alignment horizontal="centerContinuous" vertical="center"/>
    </xf>
    <xf numFmtId="0" fontId="20" fillId="0" borderId="49" xfId="2" applyFont="1" applyFill="1" applyBorder="1" applyAlignment="1">
      <alignment horizontal="centerContinuous" vertical="center"/>
    </xf>
    <xf numFmtId="0" fontId="20" fillId="0" borderId="22" xfId="2" applyFont="1" applyFill="1" applyBorder="1" applyAlignment="1">
      <alignment horizontal="centerContinuous" vertical="center"/>
    </xf>
    <xf numFmtId="0" fontId="27" fillId="0" borderId="78" xfId="2" applyFont="1" applyFill="1" applyBorder="1" applyAlignment="1">
      <alignment horizontal="center" vertical="center" textRotation="255" wrapText="1"/>
    </xf>
    <xf numFmtId="0" fontId="27" fillId="0" borderId="79" xfId="2" applyFont="1" applyFill="1" applyBorder="1" applyAlignment="1">
      <alignment horizontal="center" vertical="center" textRotation="255" wrapText="1"/>
    </xf>
    <xf numFmtId="0" fontId="20" fillId="0" borderId="79" xfId="2" applyFont="1" applyFill="1" applyBorder="1" applyAlignment="1">
      <alignment horizontal="center" vertical="center" textRotation="255" wrapText="1"/>
    </xf>
    <xf numFmtId="0" fontId="27" fillId="0" borderId="80" xfId="2" applyFont="1" applyFill="1" applyBorder="1" applyAlignment="1">
      <alignment horizontal="center" vertical="center" textRotation="255" wrapText="1"/>
    </xf>
    <xf numFmtId="0" fontId="27" fillId="0" borderId="81" xfId="2" applyFont="1" applyFill="1" applyBorder="1" applyAlignment="1">
      <alignment horizontal="center" vertical="center" textRotation="255" wrapText="1"/>
    </xf>
    <xf numFmtId="0" fontId="3" fillId="0" borderId="0" xfId="3" applyFont="1" applyFill="1" applyAlignment="1" applyProtection="1"/>
    <xf numFmtId="3" fontId="20" fillId="0" borderId="31" xfId="2" applyNumberFormat="1" applyFont="1" applyFill="1" applyBorder="1" applyAlignment="1">
      <alignment horizontal="center" vertical="center"/>
    </xf>
    <xf numFmtId="3" fontId="20" fillId="4" borderId="82" xfId="2" applyNumberFormat="1" applyFont="1" applyFill="1" applyBorder="1" applyAlignment="1">
      <alignment vertical="center"/>
    </xf>
    <xf numFmtId="3" fontId="20" fillId="0" borderId="78" xfId="2" applyNumberFormat="1" applyFont="1" applyFill="1" applyBorder="1" applyAlignment="1">
      <alignment vertical="center"/>
    </xf>
    <xf numFmtId="3" fontId="20" fillId="0" borderId="79" xfId="2" applyNumberFormat="1" applyFont="1" applyFill="1" applyBorder="1" applyAlignment="1">
      <alignment vertical="center"/>
    </xf>
    <xf numFmtId="3" fontId="20" fillId="0" borderId="81" xfId="2" applyNumberFormat="1" applyFont="1" applyFill="1" applyBorder="1" applyAlignment="1">
      <alignment vertical="center"/>
    </xf>
    <xf numFmtId="0" fontId="28" fillId="0" borderId="0" xfId="3" applyFont="1" applyAlignment="1" applyProtection="1">
      <alignment vertical="center"/>
    </xf>
    <xf numFmtId="0" fontId="28" fillId="0" borderId="0" xfId="3" applyFont="1" applyAlignment="1">
      <alignment vertical="center"/>
    </xf>
    <xf numFmtId="0" fontId="28" fillId="0" borderId="10" xfId="3" applyFont="1" applyFill="1" applyBorder="1" applyAlignment="1" applyProtection="1">
      <alignment horizontal="left" vertical="center" wrapText="1"/>
    </xf>
    <xf numFmtId="0" fontId="28" fillId="0" borderId="14" xfId="3" applyFont="1" applyBorder="1" applyAlignment="1">
      <alignment horizontal="right" vertical="center"/>
    </xf>
    <xf numFmtId="0" fontId="18" fillId="0" borderId="35" xfId="3" quotePrefix="1" applyFont="1" applyFill="1" applyBorder="1" applyAlignment="1" applyProtection="1">
      <alignment horizontal="center"/>
    </xf>
    <xf numFmtId="3" fontId="20" fillId="0" borderId="31" xfId="2" applyNumberFormat="1" applyFont="1" applyFill="1" applyBorder="1" applyAlignment="1">
      <alignment horizontal="center" vertical="center" wrapText="1"/>
    </xf>
    <xf numFmtId="3" fontId="29" fillId="0" borderId="0" xfId="2" applyNumberFormat="1" applyFont="1" applyFill="1"/>
    <xf numFmtId="0" fontId="28" fillId="0" borderId="40" xfId="3" applyFont="1" applyFill="1" applyBorder="1" applyAlignment="1" applyProtection="1">
      <alignment horizontal="left" vertical="center"/>
    </xf>
    <xf numFmtId="0" fontId="18" fillId="0" borderId="43" xfId="3" applyFont="1" applyFill="1" applyBorder="1" applyAlignment="1" applyProtection="1">
      <alignment vertical="center"/>
    </xf>
    <xf numFmtId="38" fontId="5" fillId="0" borderId="5" xfId="3" applyNumberFormat="1" applyFont="1" applyFill="1" applyBorder="1" applyAlignment="1" applyProtection="1"/>
    <xf numFmtId="38" fontId="5" fillId="0" borderId="6" xfId="3" applyNumberFormat="1" applyFont="1" applyFill="1" applyBorder="1" applyAlignment="1" applyProtection="1"/>
    <xf numFmtId="38" fontId="5" fillId="0" borderId="0" xfId="3" applyNumberFormat="1" applyFont="1" applyFill="1" applyBorder="1" applyAlignment="1" applyProtection="1"/>
    <xf numFmtId="38" fontId="5" fillId="0" borderId="0" xfId="3" applyNumberFormat="1" applyFont="1" applyFill="1" applyBorder="1" applyAlignment="1" applyProtection="1">
      <alignment horizontal="distributed" justifyLastLine="1"/>
    </xf>
    <xf numFmtId="0" fontId="28" fillId="0" borderId="22" xfId="3" applyFont="1" applyBorder="1" applyAlignment="1">
      <alignment vertical="center"/>
    </xf>
    <xf numFmtId="0" fontId="18" fillId="0" borderId="48" xfId="3" applyFont="1" applyBorder="1" applyAlignment="1">
      <alignment vertical="center"/>
    </xf>
    <xf numFmtId="0" fontId="28" fillId="0" borderId="28" xfId="3" applyFont="1" applyBorder="1" applyAlignment="1">
      <alignment vertical="center" textRotation="255"/>
    </xf>
    <xf numFmtId="0" fontId="28" fillId="0" borderId="48" xfId="3" applyFont="1" applyBorder="1" applyAlignment="1">
      <alignment vertical="center"/>
    </xf>
    <xf numFmtId="3" fontId="18" fillId="0" borderId="48" xfId="3" applyNumberFormat="1" applyFont="1" applyBorder="1" applyAlignment="1">
      <alignment vertical="center"/>
    </xf>
    <xf numFmtId="38" fontId="5" fillId="0" borderId="2" xfId="3" applyNumberFormat="1" applyFont="1" applyFill="1" applyBorder="1" applyAlignment="1" applyProtection="1"/>
    <xf numFmtId="0" fontId="18" fillId="0" borderId="2" xfId="3" applyFont="1" applyFill="1" applyBorder="1" applyAlignment="1" applyProtection="1"/>
    <xf numFmtId="0" fontId="18" fillId="0" borderId="0" xfId="3" applyFont="1" applyFill="1" applyBorder="1" applyAlignment="1" applyProtection="1"/>
    <xf numFmtId="0" fontId="18" fillId="0" borderId="0" xfId="3" applyFont="1" applyFill="1" applyBorder="1" applyAlignment="1" applyProtection="1">
      <alignment horizontal="distributed" justifyLastLine="1"/>
    </xf>
    <xf numFmtId="38" fontId="18" fillId="0" borderId="4" xfId="3" applyNumberFormat="1" applyFont="1" applyFill="1" applyBorder="1" applyAlignment="1">
      <alignment horizontal="right"/>
    </xf>
    <xf numFmtId="38" fontId="18" fillId="0" borderId="0" xfId="3" applyNumberFormat="1" applyFont="1" applyFill="1" applyBorder="1" applyAlignment="1">
      <alignment horizontal="right"/>
    </xf>
    <xf numFmtId="38" fontId="18" fillId="0" borderId="19" xfId="3" applyNumberFormat="1" applyFont="1" applyFill="1" applyBorder="1" applyAlignment="1">
      <alignment horizontal="right"/>
    </xf>
    <xf numFmtId="3" fontId="20" fillId="4" borderId="78" xfId="2" applyNumberFormat="1" applyFont="1" applyFill="1" applyBorder="1" applyAlignment="1">
      <alignment vertical="center"/>
    </xf>
    <xf numFmtId="3" fontId="20" fillId="4" borderId="79" xfId="2" applyNumberFormat="1" applyFont="1" applyFill="1" applyBorder="1" applyAlignment="1">
      <alignment vertical="center"/>
    </xf>
    <xf numFmtId="3" fontId="20" fillId="4" borderId="81" xfId="2" applyNumberFormat="1" applyFont="1" applyFill="1" applyBorder="1" applyAlignment="1">
      <alignment vertical="center"/>
    </xf>
    <xf numFmtId="0" fontId="28" fillId="0" borderId="48" xfId="3" applyFont="1" applyFill="1" applyBorder="1" applyAlignment="1">
      <alignment vertical="center"/>
    </xf>
    <xf numFmtId="0" fontId="18" fillId="0" borderId="0" xfId="3" applyFont="1" applyFill="1" applyBorder="1" applyAlignment="1" applyProtection="1">
      <alignment horizontal="left"/>
    </xf>
    <xf numFmtId="0" fontId="28" fillId="0" borderId="21" xfId="3" applyFont="1" applyBorder="1" applyAlignment="1">
      <alignment vertical="center"/>
    </xf>
    <xf numFmtId="0" fontId="18" fillId="0" borderId="48" xfId="3" applyFont="1" applyBorder="1" applyAlignment="1">
      <alignment horizontal="right" vertical="center"/>
    </xf>
    <xf numFmtId="0" fontId="18" fillId="0" borderId="0" xfId="3" applyFont="1" applyFill="1" applyBorder="1" applyAlignment="1" applyProtection="1">
      <alignment horizontal="center"/>
    </xf>
    <xf numFmtId="3" fontId="30" fillId="0" borderId="0" xfId="2" applyNumberFormat="1" applyFont="1" applyFill="1"/>
    <xf numFmtId="0" fontId="18" fillId="0" borderId="0" xfId="3" applyAlignment="1">
      <alignment vertical="center"/>
    </xf>
    <xf numFmtId="0" fontId="18" fillId="0" borderId="2" xfId="3" applyFont="1" applyFill="1" applyBorder="1" applyAlignment="1" applyProtection="1">
      <alignment horizontal="left"/>
    </xf>
    <xf numFmtId="0" fontId="18" fillId="0" borderId="7" xfId="3" applyFont="1" applyFill="1" applyBorder="1" applyAlignment="1" applyProtection="1">
      <alignment horizontal="left"/>
    </xf>
    <xf numFmtId="0" fontId="18" fillId="0" borderId="1" xfId="3" applyFont="1" applyFill="1" applyBorder="1" applyAlignment="1" applyProtection="1">
      <alignment horizontal="left"/>
    </xf>
    <xf numFmtId="0" fontId="18" fillId="0" borderId="1" xfId="3" applyFont="1" applyFill="1" applyBorder="1" applyAlignment="1" applyProtection="1">
      <alignment horizontal="distributed" justifyLastLine="1"/>
    </xf>
    <xf numFmtId="3" fontId="21" fillId="0" borderId="0" xfId="2" applyNumberFormat="1" applyFont="1" applyFill="1"/>
    <xf numFmtId="38" fontId="6" fillId="0" borderId="85" xfId="1" applyFont="1" applyFill="1" applyBorder="1" applyAlignment="1" applyProtection="1">
      <alignment horizontal="right"/>
    </xf>
    <xf numFmtId="38" fontId="0" fillId="0" borderId="85" xfId="0" applyNumberFormat="1" applyFont="1" applyFill="1" applyBorder="1" applyAlignment="1">
      <alignment horizontal="right"/>
    </xf>
    <xf numFmtId="38" fontId="6" fillId="0" borderId="4" xfId="1" applyFont="1" applyFill="1" applyBorder="1" applyAlignment="1" applyProtection="1">
      <alignment horizontal="center"/>
    </xf>
    <xf numFmtId="38" fontId="6" fillId="0" borderId="0" xfId="1" applyFont="1" applyFill="1" applyBorder="1" applyAlignment="1" applyProtection="1">
      <alignment horizontal="center"/>
    </xf>
    <xf numFmtId="38" fontId="6" fillId="0" borderId="85" xfId="1" applyFont="1" applyFill="1" applyBorder="1" applyAlignment="1" applyProtection="1">
      <alignment horizontal="center"/>
    </xf>
    <xf numFmtId="38" fontId="6" fillId="0" borderId="3" xfId="1" applyFont="1" applyFill="1" applyBorder="1" applyAlignment="1" applyProtection="1">
      <alignment horizontal="center"/>
    </xf>
    <xf numFmtId="38" fontId="6" fillId="0" borderId="4" xfId="1" applyFont="1" applyFill="1" applyBorder="1" applyAlignment="1" applyProtection="1">
      <alignment horizontal="right"/>
    </xf>
    <xf numFmtId="38" fontId="6" fillId="0" borderId="0" xfId="1" applyFont="1" applyFill="1" applyBorder="1" applyAlignment="1" applyProtection="1">
      <alignment horizontal="right"/>
    </xf>
    <xf numFmtId="38" fontId="6" fillId="0" borderId="3" xfId="1" applyFont="1" applyFill="1" applyBorder="1" applyAlignment="1" applyProtection="1">
      <alignment horizontal="right"/>
    </xf>
    <xf numFmtId="38" fontId="0" fillId="0" borderId="4" xfId="0" applyNumberFormat="1" applyFill="1" applyBorder="1" applyAlignment="1" applyProtection="1">
      <alignment horizontal="right"/>
      <protection locked="0"/>
    </xf>
    <xf numFmtId="38" fontId="0" fillId="0" borderId="0" xfId="0" applyNumberFormat="1" applyFill="1" applyBorder="1" applyAlignment="1" applyProtection="1">
      <alignment horizontal="right"/>
      <protection locked="0"/>
    </xf>
    <xf numFmtId="38" fontId="0" fillId="0" borderId="3" xfId="0" applyNumberFormat="1" applyFill="1" applyBorder="1" applyAlignment="1" applyProtection="1">
      <alignment horizontal="right"/>
      <protection locked="0"/>
    </xf>
    <xf numFmtId="38" fontId="0" fillId="0" borderId="4" xfId="0" applyNumberFormat="1" applyFont="1" applyFill="1" applyBorder="1" applyAlignment="1" applyProtection="1">
      <alignment horizontal="right"/>
      <protection locked="0"/>
    </xf>
    <xf numFmtId="38" fontId="0" fillId="0" borderId="0" xfId="0" applyNumberFormat="1" applyFont="1" applyFill="1" applyBorder="1" applyAlignment="1" applyProtection="1">
      <alignment horizontal="right"/>
      <protection locked="0"/>
    </xf>
    <xf numFmtId="38" fontId="0" fillId="0" borderId="4" xfId="0" applyNumberFormat="1" applyFill="1" applyBorder="1" applyAlignment="1">
      <alignment horizontal="right"/>
    </xf>
    <xf numFmtId="38" fontId="0" fillId="0" borderId="0" xfId="0" applyNumberFormat="1" applyFont="1" applyFill="1" applyBorder="1" applyAlignment="1">
      <alignment horizontal="right"/>
    </xf>
    <xf numFmtId="38" fontId="5" fillId="0" borderId="10" xfId="0" applyNumberFormat="1" applyFont="1" applyFill="1" applyBorder="1" applyAlignment="1" applyProtection="1">
      <alignment horizontal="right"/>
    </xf>
    <xf numFmtId="38" fontId="5" fillId="0" borderId="6" xfId="0" applyNumberFormat="1" applyFont="1" applyFill="1" applyBorder="1" applyAlignment="1" applyProtection="1">
      <alignment horizontal="right"/>
    </xf>
    <xf numFmtId="38" fontId="5" fillId="0" borderId="14" xfId="0" applyNumberFormat="1" applyFont="1" applyFill="1" applyBorder="1" applyAlignment="1" applyProtection="1">
      <alignment horizontal="right"/>
    </xf>
    <xf numFmtId="38" fontId="0" fillId="0" borderId="4" xfId="0" applyNumberFormat="1" applyFont="1" applyFill="1" applyBorder="1" applyAlignment="1" applyProtection="1">
      <alignment horizontal="right"/>
    </xf>
    <xf numFmtId="38" fontId="0" fillId="0" borderId="0" xfId="0" applyNumberFormat="1" applyFont="1" applyFill="1" applyBorder="1" applyAlignment="1" applyProtection="1">
      <alignment horizontal="right"/>
    </xf>
    <xf numFmtId="38" fontId="0" fillId="0" borderId="3" xfId="0" applyNumberFormat="1" applyFont="1" applyFill="1" applyBorder="1" applyAlignment="1" applyProtection="1">
      <alignment horizontal="right"/>
    </xf>
    <xf numFmtId="38" fontId="5" fillId="0" borderId="4" xfId="0" applyNumberFormat="1" applyFont="1" applyFill="1" applyBorder="1" applyAlignment="1" applyProtection="1">
      <alignment horizontal="right"/>
    </xf>
    <xf numFmtId="38" fontId="5" fillId="0" borderId="0" xfId="0" applyNumberFormat="1" applyFont="1" applyFill="1" applyBorder="1" applyAlignment="1" applyProtection="1">
      <alignment horizontal="right"/>
    </xf>
    <xf numFmtId="38" fontId="5" fillId="0" borderId="3" xfId="0" applyNumberFormat="1" applyFont="1" applyFill="1" applyBorder="1" applyAlignment="1" applyProtection="1">
      <alignment horizontal="right"/>
    </xf>
    <xf numFmtId="0" fontId="0" fillId="0" borderId="2" xfId="0" applyFont="1" applyFill="1" applyBorder="1" applyAlignment="1" applyProtection="1">
      <alignment horizontal="center" vertical="center" textRotation="255"/>
    </xf>
    <xf numFmtId="0" fontId="0" fillId="0" borderId="11" xfId="0" applyFont="1" applyFill="1" applyBorder="1" applyAlignment="1" applyProtection="1">
      <alignment horizontal="center" vertical="center"/>
    </xf>
    <xf numFmtId="0" fontId="0" fillId="0" borderId="12" xfId="0" applyFont="1" applyFill="1" applyBorder="1" applyAlignment="1" applyProtection="1">
      <alignment horizontal="center" vertical="center"/>
    </xf>
    <xf numFmtId="0" fontId="0" fillId="0" borderId="13" xfId="0" applyFont="1" applyFill="1" applyBorder="1" applyAlignment="1" applyProtection="1">
      <alignment horizontal="center" vertical="center"/>
    </xf>
    <xf numFmtId="38" fontId="5" fillId="0" borderId="10" xfId="1" applyFont="1" applyFill="1" applyBorder="1" applyAlignment="1" applyProtection="1">
      <alignment horizontal="right"/>
    </xf>
    <xf numFmtId="38" fontId="5" fillId="0" borderId="6" xfId="1" applyFont="1" applyFill="1" applyBorder="1" applyAlignment="1" applyProtection="1">
      <alignment horizontal="right"/>
    </xf>
    <xf numFmtId="38" fontId="5" fillId="0" borderId="14" xfId="1" applyFont="1" applyFill="1" applyBorder="1" applyAlignment="1" applyProtection="1">
      <alignment horizontal="right"/>
    </xf>
    <xf numFmtId="0" fontId="0" fillId="0" borderId="11" xfId="0" applyFill="1" applyBorder="1" applyAlignment="1" applyProtection="1">
      <alignment horizontal="center" vertical="center"/>
    </xf>
    <xf numFmtId="0" fontId="0" fillId="0" borderId="16" xfId="0" applyFont="1" applyFill="1" applyBorder="1" applyAlignment="1" applyProtection="1">
      <alignment horizontal="distributed" justifyLastLine="1"/>
    </xf>
    <xf numFmtId="0" fontId="0" fillId="0" borderId="12" xfId="0" applyFont="1" applyFill="1" applyBorder="1" applyAlignment="1" applyProtection="1">
      <alignment horizontal="distributed" justifyLastLine="1"/>
    </xf>
    <xf numFmtId="0" fontId="0" fillId="0" borderId="13" xfId="0" applyFont="1" applyFill="1" applyBorder="1" applyAlignment="1" applyProtection="1">
      <alignment horizontal="distributed" justifyLastLine="1"/>
    </xf>
    <xf numFmtId="0" fontId="5" fillId="0" borderId="5" xfId="0" applyFont="1" applyFill="1" applyBorder="1" applyAlignment="1" applyProtection="1">
      <alignment horizontal="distributed" justifyLastLine="1"/>
    </xf>
    <xf numFmtId="0" fontId="5" fillId="0" borderId="6" xfId="0" applyFont="1" applyFill="1" applyBorder="1" applyAlignment="1" applyProtection="1">
      <alignment horizontal="distributed" justifyLastLine="1"/>
    </xf>
    <xf numFmtId="0" fontId="5" fillId="0" borderId="14" xfId="0" applyFont="1" applyFill="1" applyBorder="1" applyAlignment="1" applyProtection="1">
      <alignment horizontal="distributed" justifyLastLine="1"/>
    </xf>
    <xf numFmtId="0" fontId="0" fillId="0" borderId="0" xfId="0" applyFont="1" applyFill="1" applyBorder="1" applyAlignment="1" applyProtection="1">
      <alignment horizontal="distributed" vertical="center"/>
    </xf>
    <xf numFmtId="0" fontId="0" fillId="0" borderId="0" xfId="0" applyFont="1" applyFill="1" applyBorder="1" applyAlignment="1" applyProtection="1">
      <alignment horizontal="distributed"/>
    </xf>
    <xf numFmtId="0" fontId="0" fillId="0" borderId="3" xfId="0" applyFont="1" applyFill="1" applyBorder="1" applyAlignment="1" applyProtection="1">
      <alignment horizontal="distributed"/>
    </xf>
    <xf numFmtId="0" fontId="0" fillId="0" borderId="0" xfId="0" applyFont="1" applyFill="1" applyBorder="1" applyAlignment="1" applyProtection="1">
      <alignment horizontal="center"/>
    </xf>
    <xf numFmtId="0" fontId="0" fillId="0" borderId="3" xfId="0" applyFont="1" applyFill="1" applyBorder="1" applyAlignment="1" applyProtection="1">
      <alignment horizontal="center"/>
    </xf>
    <xf numFmtId="0" fontId="0" fillId="0" borderId="2" xfId="0" applyFont="1" applyFill="1" applyBorder="1" applyAlignment="1" applyProtection="1">
      <alignment horizontal="distributed" justifyLastLine="1"/>
    </xf>
    <xf numFmtId="0" fontId="0" fillId="0" borderId="0" xfId="0" applyFont="1" applyFill="1" applyBorder="1" applyAlignment="1" applyProtection="1">
      <alignment horizontal="distributed" justifyLastLine="1"/>
    </xf>
    <xf numFmtId="0" fontId="0" fillId="0" borderId="2" xfId="0" applyFont="1" applyFill="1" applyBorder="1" applyAlignment="1" applyProtection="1">
      <alignment horizontal="center" vertical="distributed" textRotation="255" justifyLastLine="1"/>
    </xf>
    <xf numFmtId="0" fontId="0" fillId="0" borderId="2" xfId="0" applyFont="1" applyFill="1" applyBorder="1" applyAlignment="1">
      <alignment horizontal="center" vertical="distributed" textRotation="255" justifyLastLine="1"/>
    </xf>
    <xf numFmtId="38" fontId="5" fillId="0" borderId="2" xfId="0" applyNumberFormat="1" applyFont="1" applyFill="1" applyBorder="1" applyAlignment="1" applyProtection="1">
      <alignment horizontal="distributed" justifyLastLine="1"/>
    </xf>
    <xf numFmtId="38" fontId="5" fillId="0" borderId="0" xfId="0" applyNumberFormat="1" applyFont="1" applyFill="1" applyBorder="1" applyAlignment="1" applyProtection="1">
      <alignment horizontal="distributed" justifyLastLine="1"/>
    </xf>
    <xf numFmtId="0" fontId="0" fillId="0" borderId="0" xfId="0" applyFill="1" applyBorder="1" applyAlignment="1" applyProtection="1">
      <alignment horizontal="center" vertical="center" wrapText="1"/>
    </xf>
    <xf numFmtId="0" fontId="0" fillId="0" borderId="0" xfId="0"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0" xfId="0" applyFont="1" applyFill="1" applyBorder="1" applyAlignment="1">
      <alignment horizontal="center" vertical="center" wrapText="1"/>
    </xf>
    <xf numFmtId="38" fontId="6" fillId="0" borderId="8" xfId="1" applyFont="1" applyFill="1" applyBorder="1" applyAlignment="1" applyProtection="1">
      <alignment horizontal="right"/>
    </xf>
    <xf numFmtId="38" fontId="6" fillId="0" borderId="1" xfId="1" applyFont="1" applyFill="1" applyBorder="1" applyAlignment="1" applyProtection="1">
      <alignment horizontal="right"/>
    </xf>
    <xf numFmtId="38" fontId="6" fillId="0" borderId="9" xfId="1" applyFont="1" applyFill="1" applyBorder="1" applyAlignment="1" applyProtection="1">
      <alignment horizontal="right"/>
    </xf>
    <xf numFmtId="0" fontId="0" fillId="0" borderId="1" xfId="0" applyFont="1" applyFill="1" applyBorder="1" applyAlignment="1" applyProtection="1">
      <alignment horizontal="distributed"/>
    </xf>
    <xf numFmtId="0" fontId="0" fillId="0" borderId="9" xfId="0" applyFont="1" applyFill="1" applyBorder="1" applyAlignment="1" applyProtection="1">
      <alignment horizontal="distributed"/>
    </xf>
    <xf numFmtId="0" fontId="0" fillId="0" borderId="7" xfId="0" applyFont="1" applyFill="1" applyBorder="1" applyAlignment="1" applyProtection="1">
      <alignment horizontal="center" vertical="center" textRotation="255"/>
    </xf>
    <xf numFmtId="38" fontId="0" fillId="0" borderId="8" xfId="0" applyNumberFormat="1" applyFont="1" applyFill="1" applyBorder="1" applyAlignment="1" applyProtection="1">
      <alignment horizontal="right"/>
    </xf>
    <xf numFmtId="38" fontId="0" fillId="0" borderId="1" xfId="0" applyNumberFormat="1" applyFont="1" applyFill="1" applyBorder="1" applyAlignment="1" applyProtection="1">
      <alignment horizontal="right"/>
    </xf>
    <xf numFmtId="38" fontId="0" fillId="0" borderId="9" xfId="0" applyNumberFormat="1" applyFont="1" applyFill="1" applyBorder="1" applyAlignment="1" applyProtection="1">
      <alignment horizontal="right"/>
    </xf>
    <xf numFmtId="0" fontId="0" fillId="0" borderId="0" xfId="0" applyFill="1" applyBorder="1" applyAlignment="1" applyProtection="1">
      <alignment horizontal="left"/>
    </xf>
    <xf numFmtId="0" fontId="0" fillId="0" borderId="0" xfId="0" applyFont="1" applyFill="1" applyBorder="1" applyAlignment="1" applyProtection="1">
      <alignment horizontal="left"/>
    </xf>
    <xf numFmtId="0" fontId="0" fillId="0" borderId="83" xfId="0" applyFont="1" applyFill="1" applyBorder="1" applyAlignment="1" applyProtection="1">
      <alignment horizontal="center" vertical="center"/>
    </xf>
    <xf numFmtId="38" fontId="5" fillId="0" borderId="10" xfId="1" applyFont="1" applyFill="1" applyBorder="1" applyAlignment="1" applyProtection="1">
      <alignment horizontal="right"/>
      <protection locked="0"/>
    </xf>
    <xf numFmtId="38" fontId="5" fillId="0" borderId="6" xfId="1" applyFont="1" applyFill="1" applyBorder="1" applyAlignment="1" applyProtection="1">
      <alignment horizontal="right"/>
      <protection locked="0"/>
    </xf>
    <xf numFmtId="38" fontId="5" fillId="0" borderId="84" xfId="1" applyFont="1" applyFill="1" applyBorder="1" applyAlignment="1" applyProtection="1">
      <alignment horizontal="right"/>
      <protection locked="0"/>
    </xf>
    <xf numFmtId="38" fontId="6" fillId="0" borderId="4" xfId="1" applyFont="1" applyFill="1" applyBorder="1" applyAlignment="1" applyProtection="1">
      <alignment horizontal="right"/>
      <protection locked="0"/>
    </xf>
    <xf numFmtId="38" fontId="6" fillId="0" borderId="0" xfId="1" applyFont="1" applyFill="1" applyBorder="1" applyAlignment="1" applyProtection="1">
      <alignment horizontal="right"/>
      <protection locked="0"/>
    </xf>
    <xf numFmtId="38" fontId="6" fillId="0" borderId="85" xfId="1" applyFont="1" applyFill="1" applyBorder="1" applyAlignment="1" applyProtection="1">
      <alignment horizontal="right"/>
      <protection locked="0"/>
    </xf>
    <xf numFmtId="0" fontId="3" fillId="0" borderId="0" xfId="0" applyFont="1" applyFill="1" applyAlignment="1" applyProtection="1">
      <alignment horizontal="center"/>
    </xf>
    <xf numFmtId="38" fontId="5" fillId="0" borderId="4" xfId="0" applyNumberFormat="1" applyFont="1" applyFill="1" applyBorder="1" applyAlignment="1" applyProtection="1">
      <alignment horizontal="right"/>
      <protection locked="0"/>
    </xf>
    <xf numFmtId="38" fontId="5" fillId="0" borderId="0" xfId="0" applyNumberFormat="1" applyFont="1" applyFill="1" applyBorder="1" applyAlignment="1" applyProtection="1">
      <alignment horizontal="right"/>
      <protection locked="0"/>
    </xf>
    <xf numFmtId="38" fontId="6" fillId="0" borderId="8" xfId="1" applyFont="1" applyFill="1" applyBorder="1" applyAlignment="1" applyProtection="1">
      <alignment horizontal="right"/>
      <protection locked="0"/>
    </xf>
    <xf numFmtId="38" fontId="6" fillId="0" borderId="1" xfId="1" applyFont="1" applyFill="1" applyBorder="1" applyAlignment="1" applyProtection="1">
      <alignment horizontal="right"/>
      <protection locked="0"/>
    </xf>
    <xf numFmtId="38" fontId="6" fillId="0" borderId="86" xfId="1" applyFont="1" applyFill="1" applyBorder="1" applyAlignment="1" applyProtection="1">
      <alignment horizontal="right"/>
      <protection locked="0"/>
    </xf>
    <xf numFmtId="38" fontId="5" fillId="0" borderId="10" xfId="0" applyNumberFormat="1" applyFont="1" applyFill="1" applyBorder="1" applyAlignment="1" applyProtection="1">
      <alignment horizontal="right"/>
      <protection locked="0"/>
    </xf>
    <xf numFmtId="38" fontId="5" fillId="0" borderId="6" xfId="0" applyNumberFormat="1" applyFont="1" applyFill="1" applyBorder="1" applyAlignment="1" applyProtection="1">
      <alignment horizontal="right"/>
      <protection locked="0"/>
    </xf>
    <xf numFmtId="38" fontId="5" fillId="0" borderId="84" xfId="0" applyNumberFormat="1" applyFont="1" applyFill="1" applyBorder="1" applyAlignment="1" applyProtection="1">
      <alignment horizontal="right"/>
      <protection locked="0"/>
    </xf>
    <xf numFmtId="38" fontId="0" fillId="0" borderId="4" xfId="0" applyNumberFormat="1" applyFont="1" applyFill="1" applyBorder="1" applyAlignment="1">
      <alignment horizontal="right"/>
    </xf>
    <xf numFmtId="38" fontId="0" fillId="0" borderId="3" xfId="0" applyNumberFormat="1" applyFont="1" applyFill="1" applyBorder="1" applyAlignment="1">
      <alignment horizontal="right"/>
    </xf>
    <xf numFmtId="38" fontId="0" fillId="0" borderId="8" xfId="0" applyNumberFormat="1" applyFill="1" applyBorder="1" applyAlignment="1">
      <alignment horizontal="right"/>
    </xf>
    <xf numFmtId="38" fontId="0" fillId="0" borderId="1" xfId="0" applyNumberFormat="1" applyFont="1" applyFill="1" applyBorder="1" applyAlignment="1">
      <alignment horizontal="right"/>
    </xf>
    <xf numFmtId="38" fontId="0" fillId="0" borderId="85" xfId="0" applyNumberFormat="1" applyFont="1" applyFill="1" applyBorder="1" applyAlignment="1" applyProtection="1">
      <alignment horizontal="right"/>
      <protection locked="0"/>
    </xf>
    <xf numFmtId="38" fontId="0" fillId="0" borderId="8" xfId="0" applyNumberFormat="1" applyFont="1" applyFill="1" applyBorder="1" applyAlignment="1" applyProtection="1">
      <alignment horizontal="right"/>
      <protection locked="0"/>
    </xf>
    <xf numFmtId="38" fontId="0" fillId="0" borderId="1" xfId="0" applyNumberFormat="1" applyFont="1" applyFill="1" applyBorder="1" applyAlignment="1" applyProtection="1">
      <alignment horizontal="right"/>
      <protection locked="0"/>
    </xf>
    <xf numFmtId="38" fontId="0" fillId="0" borderId="86" xfId="0" applyNumberFormat="1" applyFont="1" applyFill="1" applyBorder="1" applyAlignment="1" applyProtection="1">
      <alignment horizontal="right"/>
      <protection locked="0"/>
    </xf>
    <xf numFmtId="38" fontId="0" fillId="0" borderId="3" xfId="0" applyNumberFormat="1" applyFont="1" applyFill="1" applyBorder="1" applyAlignment="1" applyProtection="1">
      <alignment horizontal="right"/>
      <protection locked="0"/>
    </xf>
    <xf numFmtId="38" fontId="0" fillId="0" borderId="8" xfId="0" applyNumberFormat="1" applyFont="1" applyFill="1" applyBorder="1" applyAlignment="1">
      <alignment horizontal="right"/>
    </xf>
    <xf numFmtId="38" fontId="0" fillId="0" borderId="9" xfId="0" applyNumberFormat="1" applyFont="1" applyFill="1" applyBorder="1" applyAlignment="1">
      <alignment horizontal="right"/>
    </xf>
    <xf numFmtId="38" fontId="5" fillId="0" borderId="85" xfId="0" applyNumberFormat="1" applyFont="1" applyFill="1" applyBorder="1" applyAlignment="1" applyProtection="1">
      <alignment horizontal="right"/>
      <protection locked="0"/>
    </xf>
    <xf numFmtId="0" fontId="17" fillId="0" borderId="35" xfId="2" applyFont="1" applyBorder="1" applyAlignment="1">
      <alignment horizontal="center" vertical="center"/>
    </xf>
    <xf numFmtId="0" fontId="17" fillId="0" borderId="43" xfId="2" applyFont="1" applyBorder="1" applyAlignment="1">
      <alignment horizontal="center" vertical="center"/>
    </xf>
    <xf numFmtId="0" fontId="17" fillId="0" borderId="63" xfId="2" quotePrefix="1" applyFont="1" applyBorder="1" applyAlignment="1">
      <alignment horizontal="center" vertical="center"/>
    </xf>
    <xf numFmtId="0" fontId="17" fillId="0" borderId="64" xfId="2" quotePrefix="1" applyFont="1" applyBorder="1" applyAlignment="1">
      <alignment horizontal="center" vertical="center"/>
    </xf>
    <xf numFmtId="0" fontId="8" fillId="0" borderId="21" xfId="2" applyFont="1" applyBorder="1" applyAlignment="1">
      <alignment horizontal="center" vertical="center"/>
    </xf>
    <xf numFmtId="0" fontId="8" fillId="0" borderId="22" xfId="2" applyFont="1" applyBorder="1" applyAlignment="1">
      <alignment horizontal="center" vertical="center"/>
    </xf>
    <xf numFmtId="3" fontId="13" fillId="0" borderId="0" xfId="2" applyNumberFormat="1" applyFont="1" applyAlignment="1">
      <alignment horizontal="center" vertical="center"/>
    </xf>
    <xf numFmtId="3" fontId="16" fillId="0" borderId="0" xfId="2" applyNumberFormat="1" applyFont="1" applyAlignment="1">
      <alignment horizontal="center" vertical="center" shrinkToFit="1"/>
    </xf>
    <xf numFmtId="0" fontId="17" fillId="0" borderId="25" xfId="2" applyFont="1" applyBorder="1" applyAlignment="1">
      <alignment horizontal="center" vertical="center" wrapText="1"/>
    </xf>
    <xf numFmtId="0" fontId="17" fillId="0" borderId="28" xfId="2" applyFont="1" applyBorder="1" applyAlignment="1">
      <alignment horizontal="center" vertical="center" wrapText="1"/>
    </xf>
    <xf numFmtId="0" fontId="17" fillId="0" borderId="28" xfId="2" quotePrefix="1" applyFont="1" applyBorder="1" applyAlignment="1">
      <alignment horizontal="center" vertical="center" wrapText="1"/>
    </xf>
    <xf numFmtId="0" fontId="17" fillId="0" borderId="32" xfId="2" quotePrefix="1" applyFont="1" applyBorder="1" applyAlignment="1">
      <alignment horizontal="center" vertical="center" wrapText="1"/>
    </xf>
    <xf numFmtId="0" fontId="17" fillId="0" borderId="26" xfId="2" applyFont="1" applyBorder="1" applyAlignment="1">
      <alignment horizontal="center" vertical="center" wrapText="1"/>
    </xf>
    <xf numFmtId="0" fontId="17" fillId="0" borderId="29" xfId="2" applyFont="1" applyBorder="1" applyAlignment="1">
      <alignment horizontal="center" vertical="center" wrapText="1"/>
    </xf>
    <xf numFmtId="0" fontId="17" fillId="0" borderId="29" xfId="2" quotePrefix="1" applyFont="1" applyBorder="1" applyAlignment="1">
      <alignment horizontal="center" vertical="center" wrapText="1"/>
    </xf>
    <xf numFmtId="0" fontId="17" fillId="0" borderId="33" xfId="2" quotePrefix="1" applyFont="1" applyBorder="1" applyAlignment="1">
      <alignment horizontal="center" vertical="center" wrapText="1"/>
    </xf>
    <xf numFmtId="0" fontId="17" fillId="0" borderId="27" xfId="2" applyFont="1" applyBorder="1" applyAlignment="1">
      <alignment horizontal="center" vertical="center" wrapText="1"/>
    </xf>
    <xf numFmtId="0" fontId="17" fillId="0" borderId="30" xfId="2" applyFont="1" applyBorder="1" applyAlignment="1">
      <alignment horizontal="center" vertical="center" wrapText="1"/>
    </xf>
    <xf numFmtId="0" fontId="17" fillId="0" borderId="30" xfId="2" quotePrefix="1" applyFont="1" applyBorder="1" applyAlignment="1">
      <alignment horizontal="center" vertical="center" wrapText="1"/>
    </xf>
    <xf numFmtId="0" fontId="17" fillId="0" borderId="34" xfId="2" quotePrefix="1" applyFont="1" applyBorder="1" applyAlignment="1">
      <alignment horizontal="center" vertical="center" wrapText="1"/>
    </xf>
    <xf numFmtId="0" fontId="17" fillId="0" borderId="36" xfId="2" applyFont="1" applyBorder="1" applyAlignment="1">
      <alignment horizontal="distributed" vertical="distributed" textRotation="255" indent="2"/>
    </xf>
    <xf numFmtId="0" fontId="17" fillId="0" borderId="44" xfId="2" applyFont="1" applyBorder="1" applyAlignment="1">
      <alignment horizontal="distributed" vertical="distributed" textRotation="255" indent="2"/>
    </xf>
    <xf numFmtId="0" fontId="17" fillId="0" borderId="31" xfId="2" applyFont="1" applyBorder="1" applyAlignment="1">
      <alignment horizontal="distributed" vertical="distributed" textRotation="255" indent="2"/>
    </xf>
    <xf numFmtId="0" fontId="17" fillId="0" borderId="36" xfId="2" applyFont="1" applyBorder="1" applyAlignment="1">
      <alignment horizontal="center" vertical="center" textRotation="255"/>
    </xf>
    <xf numFmtId="0" fontId="17" fillId="0" borderId="44" xfId="2" applyFont="1" applyBorder="1" applyAlignment="1">
      <alignment horizontal="center" vertical="center" textRotation="255"/>
    </xf>
    <xf numFmtId="0" fontId="17" fillId="0" borderId="31" xfId="2" applyFont="1" applyBorder="1" applyAlignment="1">
      <alignment horizontal="center" vertical="center" textRotation="255"/>
    </xf>
    <xf numFmtId="0" fontId="17" fillId="0" borderId="25" xfId="2" applyFont="1" applyBorder="1" applyAlignment="1">
      <alignment horizontal="center" vertical="center"/>
    </xf>
    <xf numFmtId="0" fontId="17" fillId="0" borderId="28" xfId="2" applyFont="1" applyBorder="1" applyAlignment="1">
      <alignment horizontal="center" vertical="center"/>
    </xf>
    <xf numFmtId="38" fontId="6" fillId="0" borderId="19" xfId="1" applyFont="1" applyFill="1" applyBorder="1" applyAlignment="1" applyProtection="1">
      <alignment horizontal="right"/>
      <protection locked="0"/>
    </xf>
    <xf numFmtId="0" fontId="0" fillId="0" borderId="17" xfId="0" applyFont="1" applyFill="1" applyBorder="1" applyAlignment="1" applyProtection="1">
      <alignment horizontal="center" vertical="center"/>
    </xf>
    <xf numFmtId="38" fontId="5" fillId="0" borderId="18" xfId="1" applyFont="1" applyFill="1" applyBorder="1" applyAlignment="1" applyProtection="1">
      <alignment horizontal="right"/>
      <protection locked="0"/>
    </xf>
    <xf numFmtId="38" fontId="6" fillId="0" borderId="20" xfId="1" applyFont="1" applyFill="1" applyBorder="1" applyAlignment="1" applyProtection="1">
      <alignment horizontal="right"/>
      <protection locked="0"/>
    </xf>
    <xf numFmtId="38" fontId="6" fillId="0" borderId="19" xfId="1" applyFont="1" applyFill="1" applyBorder="1" applyAlignment="1" applyProtection="1">
      <alignment horizontal="center"/>
    </xf>
    <xf numFmtId="0" fontId="22" fillId="0" borderId="0" xfId="2" applyFont="1" applyFill="1" applyAlignment="1">
      <alignment horizontal="center"/>
    </xf>
    <xf numFmtId="3" fontId="24" fillId="0" borderId="0" xfId="2" applyNumberFormat="1" applyFont="1" applyFill="1" applyAlignment="1">
      <alignment horizontal="left" vertical="center" shrinkToFit="1"/>
    </xf>
    <xf numFmtId="0" fontId="25" fillId="0" borderId="0" xfId="2" applyFont="1" applyFill="1" applyBorder="1" applyAlignment="1">
      <alignment horizontal="left" vertical="center" shrinkToFit="1"/>
    </xf>
    <xf numFmtId="3" fontId="19" fillId="0" borderId="1" xfId="2" quotePrefix="1" applyNumberFormat="1" applyFont="1" applyFill="1" applyBorder="1" applyAlignment="1">
      <alignment horizontal="left" vertical="center"/>
    </xf>
    <xf numFmtId="3" fontId="20" fillId="0" borderId="27" xfId="2" applyNumberFormat="1" applyFont="1" applyFill="1" applyBorder="1" applyAlignment="1">
      <alignment horizontal="center" vertical="center"/>
    </xf>
    <xf numFmtId="3" fontId="20" fillId="0" borderId="30" xfId="2" applyNumberFormat="1" applyFont="1" applyFill="1" applyBorder="1" applyAlignment="1">
      <alignment horizontal="center" vertical="center"/>
    </xf>
    <xf numFmtId="3" fontId="20" fillId="0" borderId="77" xfId="2" applyNumberFormat="1" applyFont="1" applyFill="1" applyBorder="1" applyAlignment="1">
      <alignment horizontal="center" vertical="center"/>
    </xf>
    <xf numFmtId="0" fontId="27" fillId="0" borderId="74" xfId="2" applyFont="1" applyFill="1" applyBorder="1" applyAlignment="1">
      <alignment horizontal="center" vertical="center"/>
    </xf>
    <xf numFmtId="0" fontId="27" fillId="0" borderId="75" xfId="2" applyFont="1" applyFill="1" applyBorder="1" applyAlignment="1">
      <alignment horizontal="center" vertical="center"/>
    </xf>
    <xf numFmtId="0" fontId="27" fillId="0" borderId="40" xfId="2" applyFont="1" applyFill="1" applyBorder="1" applyAlignment="1">
      <alignment horizontal="center" vertical="center"/>
    </xf>
    <xf numFmtId="0" fontId="27" fillId="0" borderId="76" xfId="2" applyFont="1" applyFill="1" applyBorder="1" applyAlignment="1">
      <alignment horizontal="center" vertical="center"/>
    </xf>
    <xf numFmtId="0" fontId="27" fillId="0" borderId="44" xfId="2" applyFont="1" applyFill="1" applyBorder="1" applyAlignment="1">
      <alignment horizontal="center" vertical="top" textRotation="255"/>
    </xf>
    <xf numFmtId="0" fontId="27" fillId="0" borderId="31" xfId="2" applyFont="1" applyFill="1" applyBorder="1" applyAlignment="1">
      <alignment horizontal="center" vertical="top" textRotation="255"/>
    </xf>
    <xf numFmtId="0" fontId="18" fillId="0" borderId="0" xfId="3" applyAlignment="1" applyProtection="1">
      <alignment horizontal="center" vertical="center" wrapText="1"/>
    </xf>
    <xf numFmtId="0" fontId="18" fillId="0" borderId="16" xfId="3" applyFont="1" applyFill="1" applyBorder="1" applyAlignment="1" applyProtection="1">
      <alignment horizontal="distributed" justifyLastLine="1"/>
    </xf>
    <xf numFmtId="0" fontId="18" fillId="0" borderId="12" xfId="3" applyFont="1" applyFill="1" applyBorder="1" applyAlignment="1" applyProtection="1">
      <alignment horizontal="distributed" justifyLastLine="1"/>
    </xf>
    <xf numFmtId="0" fontId="18" fillId="0" borderId="13" xfId="3" applyFont="1" applyFill="1" applyBorder="1" applyAlignment="1" applyProtection="1">
      <alignment horizontal="distributed" justifyLastLine="1"/>
    </xf>
    <xf numFmtId="0" fontId="18" fillId="0" borderId="11" xfId="3" applyFont="1" applyFill="1" applyBorder="1" applyAlignment="1" applyProtection="1">
      <alignment horizontal="center" vertical="center"/>
    </xf>
    <xf numFmtId="0" fontId="18" fillId="0" borderId="12" xfId="3" applyFont="1" applyFill="1" applyBorder="1" applyAlignment="1" applyProtection="1">
      <alignment horizontal="center" vertical="center"/>
    </xf>
    <xf numFmtId="0" fontId="18" fillId="0" borderId="13" xfId="3" applyFont="1" applyFill="1" applyBorder="1" applyAlignment="1" applyProtection="1">
      <alignment horizontal="center" vertical="center"/>
    </xf>
    <xf numFmtId="38" fontId="5" fillId="0" borderId="10" xfId="3" applyNumberFormat="1" applyFont="1" applyFill="1" applyBorder="1" applyAlignment="1" applyProtection="1">
      <alignment horizontal="right"/>
      <protection locked="0"/>
    </xf>
    <xf numFmtId="38" fontId="5" fillId="0" borderId="6" xfId="3" applyNumberFormat="1" applyFont="1" applyFill="1" applyBorder="1" applyAlignment="1" applyProtection="1">
      <alignment horizontal="right"/>
      <protection locked="0"/>
    </xf>
    <xf numFmtId="38" fontId="5" fillId="0" borderId="18" xfId="3" applyNumberFormat="1" applyFont="1" applyFill="1" applyBorder="1" applyAlignment="1" applyProtection="1">
      <alignment horizontal="right"/>
      <protection locked="0"/>
    </xf>
    <xf numFmtId="38" fontId="5" fillId="0" borderId="2" xfId="3" applyNumberFormat="1" applyFont="1" applyFill="1" applyBorder="1" applyAlignment="1" applyProtection="1">
      <alignment horizontal="distributed" justifyLastLine="1"/>
    </xf>
    <xf numFmtId="38" fontId="5" fillId="0" borderId="0" xfId="3" applyNumberFormat="1" applyFont="1" applyFill="1" applyBorder="1" applyAlignment="1" applyProtection="1">
      <alignment horizontal="distributed" justifyLastLine="1"/>
    </xf>
    <xf numFmtId="38" fontId="5" fillId="0" borderId="4" xfId="3" applyNumberFormat="1" applyFont="1" applyFill="1" applyBorder="1" applyAlignment="1" applyProtection="1">
      <alignment horizontal="right"/>
      <protection locked="0"/>
    </xf>
    <xf numFmtId="38" fontId="5" fillId="0" borderId="0" xfId="3" applyNumberFormat="1" applyFont="1" applyFill="1" applyBorder="1" applyAlignment="1" applyProtection="1">
      <alignment horizontal="right"/>
      <protection locked="0"/>
    </xf>
    <xf numFmtId="38" fontId="5" fillId="0" borderId="19" xfId="3" applyNumberFormat="1" applyFont="1" applyFill="1" applyBorder="1" applyAlignment="1" applyProtection="1">
      <alignment horizontal="right"/>
      <protection locked="0"/>
    </xf>
    <xf numFmtId="0" fontId="18" fillId="0" borderId="2" xfId="3" applyFont="1" applyFill="1" applyBorder="1" applyAlignment="1" applyProtection="1">
      <alignment horizontal="center" vertical="distributed" textRotation="255" justifyLastLine="1"/>
    </xf>
    <xf numFmtId="0" fontId="18" fillId="0" borderId="2" xfId="3" applyFont="1" applyFill="1" applyBorder="1" applyAlignment="1">
      <alignment horizontal="center" vertical="distributed" textRotation="255" justifyLastLine="1"/>
    </xf>
    <xf numFmtId="38" fontId="18" fillId="0" borderId="4" xfId="3" applyNumberFormat="1" applyFont="1" applyFill="1" applyBorder="1" applyAlignment="1" applyProtection="1">
      <alignment horizontal="right"/>
      <protection locked="0"/>
    </xf>
    <xf numFmtId="38" fontId="18" fillId="0" borderId="0" xfId="3" applyNumberFormat="1" applyFont="1" applyFill="1" applyBorder="1" applyAlignment="1" applyProtection="1">
      <alignment horizontal="right"/>
      <protection locked="0"/>
    </xf>
    <xf numFmtId="38" fontId="18" fillId="0" borderId="19" xfId="3" applyNumberFormat="1" applyFont="1" applyFill="1" applyBorder="1" applyAlignment="1" applyProtection="1">
      <alignment horizontal="right"/>
      <protection locked="0"/>
    </xf>
    <xf numFmtId="0" fontId="18" fillId="0" borderId="0" xfId="3" applyFill="1" applyBorder="1" applyAlignment="1" applyProtection="1">
      <alignment horizontal="center" vertical="center" wrapText="1"/>
    </xf>
    <xf numFmtId="0" fontId="18" fillId="0" borderId="0" xfId="3" applyFont="1" applyFill="1" applyBorder="1" applyAlignment="1">
      <alignment horizontal="center" vertical="center" wrapText="1"/>
    </xf>
    <xf numFmtId="0" fontId="18" fillId="0" borderId="0" xfId="3" applyFont="1" applyFill="1" applyBorder="1" applyAlignment="1" applyProtection="1">
      <alignment horizontal="center" vertical="center" wrapText="1"/>
    </xf>
    <xf numFmtId="38" fontId="18" fillId="0" borderId="4" xfId="3" applyNumberFormat="1" applyFill="1" applyBorder="1" applyAlignment="1" applyProtection="1">
      <alignment horizontal="right"/>
      <protection locked="0"/>
    </xf>
    <xf numFmtId="0" fontId="4" fillId="0" borderId="0" xfId="3" applyFont="1" applyFill="1" applyBorder="1" applyAlignment="1" applyProtection="1">
      <alignment horizontal="center" vertical="center" wrapText="1"/>
    </xf>
    <xf numFmtId="0" fontId="4" fillId="0" borderId="0" xfId="3" applyFont="1" applyFill="1" applyBorder="1" applyAlignment="1">
      <alignment horizontal="center" vertical="center" wrapText="1"/>
    </xf>
    <xf numFmtId="38" fontId="18" fillId="0" borderId="4" xfId="3" applyNumberFormat="1" applyFill="1" applyBorder="1" applyAlignment="1">
      <alignment horizontal="right"/>
    </xf>
    <xf numFmtId="38" fontId="18" fillId="0" borderId="0" xfId="3" applyNumberFormat="1" applyFont="1" applyFill="1" applyBorder="1" applyAlignment="1">
      <alignment horizontal="right"/>
    </xf>
    <xf numFmtId="38" fontId="18" fillId="0" borderId="19" xfId="3" applyNumberFormat="1" applyFont="1" applyFill="1" applyBorder="1" applyAlignment="1">
      <alignment horizontal="right"/>
    </xf>
    <xf numFmtId="0" fontId="18" fillId="0" borderId="2" xfId="3" applyFont="1" applyFill="1" applyBorder="1" applyAlignment="1" applyProtection="1">
      <alignment horizontal="distributed" justifyLastLine="1"/>
    </xf>
    <xf numFmtId="0" fontId="18" fillId="0" borderId="0" xfId="3" applyFont="1" applyFill="1" applyBorder="1" applyAlignment="1" applyProtection="1">
      <alignment horizontal="distributed" justifyLastLine="1"/>
    </xf>
    <xf numFmtId="38" fontId="18" fillId="0" borderId="8" xfId="3" applyNumberFormat="1" applyFill="1" applyBorder="1" applyAlignment="1">
      <alignment horizontal="right"/>
    </xf>
    <xf numFmtId="38" fontId="18" fillId="0" borderId="1" xfId="3" applyNumberFormat="1" applyFont="1" applyFill="1" applyBorder="1" applyAlignment="1">
      <alignment horizontal="right"/>
    </xf>
    <xf numFmtId="38" fontId="18" fillId="0" borderId="20" xfId="3" applyNumberFormat="1" applyFont="1" applyFill="1" applyBorder="1" applyAlignment="1">
      <alignment horizontal="right"/>
    </xf>
  </cellXfs>
  <cellStyles count="4">
    <cellStyle name="桁区切り" xfId="1" builtinId="6"/>
    <cellStyle name="標準" xfId="0" builtinId="0"/>
    <cellStyle name="標準 2" xfId="3" xr:uid="{474073CC-1459-4CFE-9D86-A995D83FE413}"/>
    <cellStyle name="標準 2 2 2" xfId="2" xr:uid="{47A43734-E864-4204-BBE8-E95AB82B964B}"/>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22860</xdr:colOff>
      <xdr:row>7</xdr:row>
      <xdr:rowOff>30480</xdr:rowOff>
    </xdr:from>
    <xdr:to>
      <xdr:col>4</xdr:col>
      <xdr:colOff>106680</xdr:colOff>
      <xdr:row>9</xdr:row>
      <xdr:rowOff>129540</xdr:rowOff>
    </xdr:to>
    <xdr:sp macro="" textlink="">
      <xdr:nvSpPr>
        <xdr:cNvPr id="5975" name="AutoShape 1">
          <a:extLst>
            <a:ext uri="{FF2B5EF4-FFF2-40B4-BE49-F238E27FC236}">
              <a16:creationId xmlns:a16="http://schemas.microsoft.com/office/drawing/2014/main" id="{558FF5C4-CCC9-4C8A-AB3B-65A79CE20DDE}"/>
            </a:ext>
          </a:extLst>
        </xdr:cNvPr>
        <xdr:cNvSpPr>
          <a:spLocks/>
        </xdr:cNvSpPr>
      </xdr:nvSpPr>
      <xdr:spPr bwMode="auto">
        <a:xfrm>
          <a:off x="868680" y="1043940"/>
          <a:ext cx="83820" cy="373380"/>
        </a:xfrm>
        <a:prstGeom prst="leftBrace">
          <a:avLst>
            <a:gd name="adj1" fmla="val 3712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6</xdr:row>
      <xdr:rowOff>38100</xdr:rowOff>
    </xdr:from>
    <xdr:to>
      <xdr:col>3</xdr:col>
      <xdr:colOff>0</xdr:colOff>
      <xdr:row>12</xdr:row>
      <xdr:rowOff>129540</xdr:rowOff>
    </xdr:to>
    <xdr:sp macro="" textlink="">
      <xdr:nvSpPr>
        <xdr:cNvPr id="5976" name="AutoShape 2">
          <a:extLst>
            <a:ext uri="{FF2B5EF4-FFF2-40B4-BE49-F238E27FC236}">
              <a16:creationId xmlns:a16="http://schemas.microsoft.com/office/drawing/2014/main" id="{3FEF5E1F-65F3-42C4-8E14-BF0451F30025}"/>
            </a:ext>
          </a:extLst>
        </xdr:cNvPr>
        <xdr:cNvSpPr>
          <a:spLocks/>
        </xdr:cNvSpPr>
      </xdr:nvSpPr>
      <xdr:spPr bwMode="auto">
        <a:xfrm>
          <a:off x="403860" y="914400"/>
          <a:ext cx="76200" cy="914400"/>
        </a:xfrm>
        <a:prstGeom prst="leftBrace">
          <a:avLst>
            <a:gd name="adj1" fmla="val 100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30480</xdr:colOff>
      <xdr:row>14</xdr:row>
      <xdr:rowOff>15240</xdr:rowOff>
    </xdr:from>
    <xdr:to>
      <xdr:col>2</xdr:col>
      <xdr:colOff>114300</xdr:colOff>
      <xdr:row>18</xdr:row>
      <xdr:rowOff>137160</xdr:rowOff>
    </xdr:to>
    <xdr:sp macro="" textlink="">
      <xdr:nvSpPr>
        <xdr:cNvPr id="5977" name="AutoShape 3">
          <a:extLst>
            <a:ext uri="{FF2B5EF4-FFF2-40B4-BE49-F238E27FC236}">
              <a16:creationId xmlns:a16="http://schemas.microsoft.com/office/drawing/2014/main" id="{9B91D1ED-3344-48E9-BF63-69BAEC725A30}"/>
            </a:ext>
          </a:extLst>
        </xdr:cNvPr>
        <xdr:cNvSpPr>
          <a:spLocks/>
        </xdr:cNvSpPr>
      </xdr:nvSpPr>
      <xdr:spPr bwMode="auto">
        <a:xfrm>
          <a:off x="396240" y="1988820"/>
          <a:ext cx="83820" cy="670560"/>
        </a:xfrm>
        <a:prstGeom prst="leftBrace">
          <a:avLst>
            <a:gd name="adj1" fmla="val 66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7620</xdr:colOff>
      <xdr:row>25</xdr:row>
      <xdr:rowOff>45720</xdr:rowOff>
    </xdr:from>
    <xdr:to>
      <xdr:col>4</xdr:col>
      <xdr:colOff>91440</xdr:colOff>
      <xdr:row>28</xdr:row>
      <xdr:rowOff>7620</xdr:rowOff>
    </xdr:to>
    <xdr:sp macro="" textlink="">
      <xdr:nvSpPr>
        <xdr:cNvPr id="5978" name="AutoShape 10">
          <a:extLst>
            <a:ext uri="{FF2B5EF4-FFF2-40B4-BE49-F238E27FC236}">
              <a16:creationId xmlns:a16="http://schemas.microsoft.com/office/drawing/2014/main" id="{31227FFA-7505-4C71-8464-999721D4494F}"/>
            </a:ext>
          </a:extLst>
        </xdr:cNvPr>
        <xdr:cNvSpPr>
          <a:spLocks/>
        </xdr:cNvSpPr>
      </xdr:nvSpPr>
      <xdr:spPr bwMode="auto">
        <a:xfrm>
          <a:off x="853440" y="3528060"/>
          <a:ext cx="83820" cy="373380"/>
        </a:xfrm>
        <a:prstGeom prst="leftBrace">
          <a:avLst>
            <a:gd name="adj1" fmla="val 3751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7620</xdr:colOff>
      <xdr:row>29</xdr:row>
      <xdr:rowOff>45720</xdr:rowOff>
    </xdr:from>
    <xdr:to>
      <xdr:col>4</xdr:col>
      <xdr:colOff>91440</xdr:colOff>
      <xdr:row>32</xdr:row>
      <xdr:rowOff>15240</xdr:rowOff>
    </xdr:to>
    <xdr:sp macro="" textlink="">
      <xdr:nvSpPr>
        <xdr:cNvPr id="5979" name="AutoShape 11">
          <a:extLst>
            <a:ext uri="{FF2B5EF4-FFF2-40B4-BE49-F238E27FC236}">
              <a16:creationId xmlns:a16="http://schemas.microsoft.com/office/drawing/2014/main" id="{A6F636CC-0A04-488E-9371-94CD5DAAC444}"/>
            </a:ext>
          </a:extLst>
        </xdr:cNvPr>
        <xdr:cNvSpPr>
          <a:spLocks/>
        </xdr:cNvSpPr>
      </xdr:nvSpPr>
      <xdr:spPr bwMode="auto">
        <a:xfrm>
          <a:off x="853440" y="4076700"/>
          <a:ext cx="83820" cy="381000"/>
        </a:xfrm>
        <a:prstGeom prst="leftBrace">
          <a:avLst>
            <a:gd name="adj1" fmla="val 3827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7620</xdr:colOff>
      <xdr:row>33</xdr:row>
      <xdr:rowOff>45720</xdr:rowOff>
    </xdr:from>
    <xdr:to>
      <xdr:col>4</xdr:col>
      <xdr:colOff>91440</xdr:colOff>
      <xdr:row>36</xdr:row>
      <xdr:rowOff>15240</xdr:rowOff>
    </xdr:to>
    <xdr:sp macro="" textlink="">
      <xdr:nvSpPr>
        <xdr:cNvPr id="5980" name="AutoShape 12">
          <a:extLst>
            <a:ext uri="{FF2B5EF4-FFF2-40B4-BE49-F238E27FC236}">
              <a16:creationId xmlns:a16="http://schemas.microsoft.com/office/drawing/2014/main" id="{16411E34-957F-48F1-BDED-796F291448C5}"/>
            </a:ext>
          </a:extLst>
        </xdr:cNvPr>
        <xdr:cNvSpPr>
          <a:spLocks/>
        </xdr:cNvSpPr>
      </xdr:nvSpPr>
      <xdr:spPr bwMode="auto">
        <a:xfrm>
          <a:off x="853440" y="4625340"/>
          <a:ext cx="83820" cy="381000"/>
        </a:xfrm>
        <a:prstGeom prst="leftBrace">
          <a:avLst>
            <a:gd name="adj1" fmla="val 3827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7620</xdr:colOff>
      <xdr:row>37</xdr:row>
      <xdr:rowOff>45720</xdr:rowOff>
    </xdr:from>
    <xdr:to>
      <xdr:col>4</xdr:col>
      <xdr:colOff>91440</xdr:colOff>
      <xdr:row>40</xdr:row>
      <xdr:rowOff>15240</xdr:rowOff>
    </xdr:to>
    <xdr:sp macro="" textlink="">
      <xdr:nvSpPr>
        <xdr:cNvPr id="5981" name="AutoShape 13">
          <a:extLst>
            <a:ext uri="{FF2B5EF4-FFF2-40B4-BE49-F238E27FC236}">
              <a16:creationId xmlns:a16="http://schemas.microsoft.com/office/drawing/2014/main" id="{74233E0D-285B-40F0-B531-24168E2B53C2}"/>
            </a:ext>
          </a:extLst>
        </xdr:cNvPr>
        <xdr:cNvSpPr>
          <a:spLocks/>
        </xdr:cNvSpPr>
      </xdr:nvSpPr>
      <xdr:spPr bwMode="auto">
        <a:xfrm>
          <a:off x="853440" y="5173980"/>
          <a:ext cx="83820" cy="381000"/>
        </a:xfrm>
        <a:prstGeom prst="leftBrace">
          <a:avLst>
            <a:gd name="adj1" fmla="val 3827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7620</xdr:colOff>
      <xdr:row>41</xdr:row>
      <xdr:rowOff>45720</xdr:rowOff>
    </xdr:from>
    <xdr:to>
      <xdr:col>4</xdr:col>
      <xdr:colOff>91440</xdr:colOff>
      <xdr:row>44</xdr:row>
      <xdr:rowOff>15240</xdr:rowOff>
    </xdr:to>
    <xdr:sp macro="" textlink="">
      <xdr:nvSpPr>
        <xdr:cNvPr id="5982" name="AutoShape 14">
          <a:extLst>
            <a:ext uri="{FF2B5EF4-FFF2-40B4-BE49-F238E27FC236}">
              <a16:creationId xmlns:a16="http://schemas.microsoft.com/office/drawing/2014/main" id="{63264418-6A82-4407-AB36-B78D1EFA2A58}"/>
            </a:ext>
          </a:extLst>
        </xdr:cNvPr>
        <xdr:cNvSpPr>
          <a:spLocks/>
        </xdr:cNvSpPr>
      </xdr:nvSpPr>
      <xdr:spPr bwMode="auto">
        <a:xfrm>
          <a:off x="853440" y="5722620"/>
          <a:ext cx="83820" cy="381000"/>
        </a:xfrm>
        <a:prstGeom prst="leftBrace">
          <a:avLst>
            <a:gd name="adj1" fmla="val 3827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7620</xdr:colOff>
      <xdr:row>44</xdr:row>
      <xdr:rowOff>129540</xdr:rowOff>
    </xdr:from>
    <xdr:to>
      <xdr:col>4</xdr:col>
      <xdr:colOff>91440</xdr:colOff>
      <xdr:row>47</xdr:row>
      <xdr:rowOff>91440</xdr:rowOff>
    </xdr:to>
    <xdr:sp macro="" textlink="">
      <xdr:nvSpPr>
        <xdr:cNvPr id="5983" name="AutoShape 15">
          <a:extLst>
            <a:ext uri="{FF2B5EF4-FFF2-40B4-BE49-F238E27FC236}">
              <a16:creationId xmlns:a16="http://schemas.microsoft.com/office/drawing/2014/main" id="{C3512C8D-DC3B-4969-B448-FA78534374E6}"/>
            </a:ext>
          </a:extLst>
        </xdr:cNvPr>
        <xdr:cNvSpPr>
          <a:spLocks/>
        </xdr:cNvSpPr>
      </xdr:nvSpPr>
      <xdr:spPr bwMode="auto">
        <a:xfrm>
          <a:off x="853440" y="6217920"/>
          <a:ext cx="83820" cy="373380"/>
        </a:xfrm>
        <a:prstGeom prst="leftBrace">
          <a:avLst>
            <a:gd name="adj1" fmla="val 3751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7620</xdr:colOff>
      <xdr:row>29</xdr:row>
      <xdr:rowOff>99060</xdr:rowOff>
    </xdr:from>
    <xdr:to>
      <xdr:col>2</xdr:col>
      <xdr:colOff>114300</xdr:colOff>
      <xdr:row>39</xdr:row>
      <xdr:rowOff>121920</xdr:rowOff>
    </xdr:to>
    <xdr:sp macro="" textlink="">
      <xdr:nvSpPr>
        <xdr:cNvPr id="5984" name="AutoShape 16">
          <a:extLst>
            <a:ext uri="{FF2B5EF4-FFF2-40B4-BE49-F238E27FC236}">
              <a16:creationId xmlns:a16="http://schemas.microsoft.com/office/drawing/2014/main" id="{5CCD4D8A-27D9-4C1F-8771-C7B15D152566}"/>
            </a:ext>
          </a:extLst>
        </xdr:cNvPr>
        <xdr:cNvSpPr>
          <a:spLocks/>
        </xdr:cNvSpPr>
      </xdr:nvSpPr>
      <xdr:spPr bwMode="auto">
        <a:xfrm>
          <a:off x="373380" y="4130040"/>
          <a:ext cx="106680" cy="1394460"/>
        </a:xfrm>
        <a:prstGeom prst="leftBrace">
          <a:avLst>
            <a:gd name="adj1" fmla="val 11389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xdr:colOff>
      <xdr:row>5</xdr:row>
      <xdr:rowOff>7620</xdr:rowOff>
    </xdr:from>
    <xdr:to>
      <xdr:col>3</xdr:col>
      <xdr:colOff>0</xdr:colOff>
      <xdr:row>9</xdr:row>
      <xdr:rowOff>0</xdr:rowOff>
    </xdr:to>
    <xdr:sp macro="" textlink="">
      <xdr:nvSpPr>
        <xdr:cNvPr id="2" name="Line 1">
          <a:extLst>
            <a:ext uri="{FF2B5EF4-FFF2-40B4-BE49-F238E27FC236}">
              <a16:creationId xmlns:a16="http://schemas.microsoft.com/office/drawing/2014/main" id="{ECCA745B-EF48-4375-84D6-36FD74E214D2}"/>
            </a:ext>
          </a:extLst>
        </xdr:cNvPr>
        <xdr:cNvSpPr>
          <a:spLocks noChangeShapeType="1"/>
        </xdr:cNvSpPr>
      </xdr:nvSpPr>
      <xdr:spPr bwMode="auto">
        <a:xfrm>
          <a:off x="7620" y="1051560"/>
          <a:ext cx="2392680" cy="7848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xdr:colOff>
      <xdr:row>44</xdr:row>
      <xdr:rowOff>0</xdr:rowOff>
    </xdr:from>
    <xdr:to>
      <xdr:col>3</xdr:col>
      <xdr:colOff>0</xdr:colOff>
      <xdr:row>44</xdr:row>
      <xdr:rowOff>0</xdr:rowOff>
    </xdr:to>
    <xdr:sp macro="" textlink="">
      <xdr:nvSpPr>
        <xdr:cNvPr id="3" name="Line 2">
          <a:extLst>
            <a:ext uri="{FF2B5EF4-FFF2-40B4-BE49-F238E27FC236}">
              <a16:creationId xmlns:a16="http://schemas.microsoft.com/office/drawing/2014/main" id="{D64E1236-995F-4095-A05C-1B83DB58F999}"/>
            </a:ext>
          </a:extLst>
        </xdr:cNvPr>
        <xdr:cNvSpPr>
          <a:spLocks noChangeShapeType="1"/>
        </xdr:cNvSpPr>
      </xdr:nvSpPr>
      <xdr:spPr bwMode="auto">
        <a:xfrm>
          <a:off x="7620" y="8770620"/>
          <a:ext cx="23926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xdr:colOff>
      <xdr:row>5</xdr:row>
      <xdr:rowOff>7620</xdr:rowOff>
    </xdr:from>
    <xdr:to>
      <xdr:col>3</xdr:col>
      <xdr:colOff>0</xdr:colOff>
      <xdr:row>9</xdr:row>
      <xdr:rowOff>0</xdr:rowOff>
    </xdr:to>
    <xdr:sp macro="" textlink="">
      <xdr:nvSpPr>
        <xdr:cNvPr id="4" name="Line 1">
          <a:extLst>
            <a:ext uri="{FF2B5EF4-FFF2-40B4-BE49-F238E27FC236}">
              <a16:creationId xmlns:a16="http://schemas.microsoft.com/office/drawing/2014/main" id="{D381A1E2-880C-4448-95DA-9F500136921E}"/>
            </a:ext>
          </a:extLst>
        </xdr:cNvPr>
        <xdr:cNvSpPr>
          <a:spLocks noChangeShapeType="1"/>
        </xdr:cNvSpPr>
      </xdr:nvSpPr>
      <xdr:spPr bwMode="auto">
        <a:xfrm>
          <a:off x="7620" y="1051560"/>
          <a:ext cx="2392680" cy="7848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45</xdr:col>
      <xdr:colOff>0</xdr:colOff>
      <xdr:row>8</xdr:row>
      <xdr:rowOff>19050</xdr:rowOff>
    </xdr:from>
    <xdr:to>
      <xdr:col>51</xdr:col>
      <xdr:colOff>0</xdr:colOff>
      <xdr:row>10</xdr:row>
      <xdr:rowOff>0</xdr:rowOff>
    </xdr:to>
    <xdr:sp macro="" textlink="">
      <xdr:nvSpPr>
        <xdr:cNvPr id="5" name="Line 1">
          <a:extLst>
            <a:ext uri="{FF2B5EF4-FFF2-40B4-BE49-F238E27FC236}">
              <a16:creationId xmlns:a16="http://schemas.microsoft.com/office/drawing/2014/main" id="{49767D59-D2C0-4922-927B-E09A9C2E38E3}"/>
            </a:ext>
          </a:extLst>
        </xdr:cNvPr>
        <xdr:cNvSpPr>
          <a:spLocks noChangeShapeType="1"/>
        </xdr:cNvSpPr>
      </xdr:nvSpPr>
      <xdr:spPr bwMode="auto">
        <a:xfrm>
          <a:off x="9250680" y="1657350"/>
          <a:ext cx="4892040" cy="377190"/>
        </a:xfrm>
        <a:prstGeom prst="line">
          <a:avLst/>
        </a:prstGeom>
        <a:noFill/>
        <a:ln w="9525">
          <a:solidFill>
            <a:srgbClr val="000000"/>
          </a:solidFill>
          <a:round/>
          <a:headEnd/>
          <a:tailEnd/>
        </a:ln>
      </xdr:spPr>
    </xdr:sp>
    <xdr:clientData/>
  </xdr:twoCellAnchor>
  <xdr:twoCellAnchor>
    <xdr:from>
      <xdr:col>48</xdr:col>
      <xdr:colOff>22860</xdr:colOff>
      <xdr:row>29</xdr:row>
      <xdr:rowOff>30480</xdr:rowOff>
    </xdr:from>
    <xdr:to>
      <xdr:col>48</xdr:col>
      <xdr:colOff>106680</xdr:colOff>
      <xdr:row>31</xdr:row>
      <xdr:rowOff>129540</xdr:rowOff>
    </xdr:to>
    <xdr:sp macro="" textlink="">
      <xdr:nvSpPr>
        <xdr:cNvPr id="6" name="AutoShape 1">
          <a:extLst>
            <a:ext uri="{FF2B5EF4-FFF2-40B4-BE49-F238E27FC236}">
              <a16:creationId xmlns:a16="http://schemas.microsoft.com/office/drawing/2014/main" id="{E3F2D5B0-C654-4195-9D65-BE0BC7247D64}"/>
            </a:ext>
          </a:extLst>
        </xdr:cNvPr>
        <xdr:cNvSpPr>
          <a:spLocks/>
        </xdr:cNvSpPr>
      </xdr:nvSpPr>
      <xdr:spPr bwMode="auto">
        <a:xfrm>
          <a:off x="868680" y="1043940"/>
          <a:ext cx="83820" cy="373380"/>
        </a:xfrm>
        <a:prstGeom prst="leftBrace">
          <a:avLst>
            <a:gd name="adj1" fmla="val 3712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46</xdr:col>
      <xdr:colOff>38100</xdr:colOff>
      <xdr:row>28</xdr:row>
      <xdr:rowOff>38100</xdr:rowOff>
    </xdr:from>
    <xdr:to>
      <xdr:col>47</xdr:col>
      <xdr:colOff>0</xdr:colOff>
      <xdr:row>34</xdr:row>
      <xdr:rowOff>129540</xdr:rowOff>
    </xdr:to>
    <xdr:sp macro="" textlink="">
      <xdr:nvSpPr>
        <xdr:cNvPr id="7" name="AutoShape 2">
          <a:extLst>
            <a:ext uri="{FF2B5EF4-FFF2-40B4-BE49-F238E27FC236}">
              <a16:creationId xmlns:a16="http://schemas.microsoft.com/office/drawing/2014/main" id="{3E47A5B5-D2BD-41D8-83D1-A2492F6836C4}"/>
            </a:ext>
          </a:extLst>
        </xdr:cNvPr>
        <xdr:cNvSpPr>
          <a:spLocks/>
        </xdr:cNvSpPr>
      </xdr:nvSpPr>
      <xdr:spPr bwMode="auto">
        <a:xfrm>
          <a:off x="403860" y="914400"/>
          <a:ext cx="76200" cy="914400"/>
        </a:xfrm>
        <a:prstGeom prst="leftBrace">
          <a:avLst>
            <a:gd name="adj1" fmla="val 100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46</xdr:col>
      <xdr:colOff>30480</xdr:colOff>
      <xdr:row>36</xdr:row>
      <xdr:rowOff>15240</xdr:rowOff>
    </xdr:from>
    <xdr:to>
      <xdr:col>46</xdr:col>
      <xdr:colOff>114300</xdr:colOff>
      <xdr:row>40</xdr:row>
      <xdr:rowOff>137160</xdr:rowOff>
    </xdr:to>
    <xdr:sp macro="" textlink="">
      <xdr:nvSpPr>
        <xdr:cNvPr id="8" name="AutoShape 3">
          <a:extLst>
            <a:ext uri="{FF2B5EF4-FFF2-40B4-BE49-F238E27FC236}">
              <a16:creationId xmlns:a16="http://schemas.microsoft.com/office/drawing/2014/main" id="{A39DB0D3-4335-46A6-A637-3AF2F4B12AEC}"/>
            </a:ext>
          </a:extLst>
        </xdr:cNvPr>
        <xdr:cNvSpPr>
          <a:spLocks/>
        </xdr:cNvSpPr>
      </xdr:nvSpPr>
      <xdr:spPr bwMode="auto">
        <a:xfrm>
          <a:off x="396240" y="1988820"/>
          <a:ext cx="83820" cy="670560"/>
        </a:xfrm>
        <a:prstGeom prst="leftBrace">
          <a:avLst>
            <a:gd name="adj1" fmla="val 66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47</xdr:col>
      <xdr:colOff>0</xdr:colOff>
      <xdr:row>11</xdr:row>
      <xdr:rowOff>0</xdr:rowOff>
    </xdr:from>
    <xdr:to>
      <xdr:col>49</xdr:col>
      <xdr:colOff>0</xdr:colOff>
      <xdr:row>12</xdr:row>
      <xdr:rowOff>228600</xdr:rowOff>
    </xdr:to>
    <xdr:sp macro="" textlink="">
      <xdr:nvSpPr>
        <xdr:cNvPr id="2" name="Line 1">
          <a:extLst>
            <a:ext uri="{FF2B5EF4-FFF2-40B4-BE49-F238E27FC236}">
              <a16:creationId xmlns:a16="http://schemas.microsoft.com/office/drawing/2014/main" id="{42A4711A-51C2-462D-B1A0-6581338A214B}"/>
            </a:ext>
          </a:extLst>
        </xdr:cNvPr>
        <xdr:cNvSpPr>
          <a:spLocks noChangeShapeType="1"/>
        </xdr:cNvSpPr>
      </xdr:nvSpPr>
      <xdr:spPr bwMode="auto">
        <a:xfrm>
          <a:off x="7833360" y="3276600"/>
          <a:ext cx="1828800" cy="571500"/>
        </a:xfrm>
        <a:prstGeom prst="line">
          <a:avLst/>
        </a:prstGeom>
        <a:noFill/>
        <a:ln w="9525">
          <a:solidFill>
            <a:srgbClr val="000000"/>
          </a:solidFill>
          <a:round/>
          <a:headEnd/>
          <a:tailEnd/>
        </a:ln>
      </xdr:spPr>
    </xdr:sp>
    <xdr:clientData/>
  </xdr:twoCellAnchor>
  <xdr:twoCellAnchor>
    <xdr:from>
      <xdr:col>47</xdr:col>
      <xdr:colOff>0</xdr:colOff>
      <xdr:row>11</xdr:row>
      <xdr:rowOff>0</xdr:rowOff>
    </xdr:from>
    <xdr:to>
      <xdr:col>49</xdr:col>
      <xdr:colOff>0</xdr:colOff>
      <xdr:row>12</xdr:row>
      <xdr:rowOff>228600</xdr:rowOff>
    </xdr:to>
    <xdr:sp macro="" textlink="">
      <xdr:nvSpPr>
        <xdr:cNvPr id="3" name="Line 1">
          <a:extLst>
            <a:ext uri="{FF2B5EF4-FFF2-40B4-BE49-F238E27FC236}">
              <a16:creationId xmlns:a16="http://schemas.microsoft.com/office/drawing/2014/main" id="{F5BE4448-8876-48C3-AD26-34C4F6F40737}"/>
            </a:ext>
          </a:extLst>
        </xdr:cNvPr>
        <xdr:cNvSpPr>
          <a:spLocks noChangeShapeType="1"/>
        </xdr:cNvSpPr>
      </xdr:nvSpPr>
      <xdr:spPr bwMode="auto">
        <a:xfrm>
          <a:off x="7833360" y="3276600"/>
          <a:ext cx="1828800" cy="571500"/>
        </a:xfrm>
        <a:prstGeom prst="line">
          <a:avLst/>
        </a:prstGeom>
        <a:noFill/>
        <a:ln w="9525">
          <a:solidFill>
            <a:srgbClr val="000000"/>
          </a:solidFill>
          <a:round/>
          <a:headEnd/>
          <a:tailEnd/>
        </a:ln>
      </xdr:spPr>
    </xdr:sp>
    <xdr:clientData/>
  </xdr:twoCellAnchor>
  <xdr:twoCellAnchor>
    <xdr:from>
      <xdr:col>59</xdr:col>
      <xdr:colOff>7620</xdr:colOff>
      <xdr:row>12</xdr:row>
      <xdr:rowOff>45720</xdr:rowOff>
    </xdr:from>
    <xdr:to>
      <xdr:col>59</xdr:col>
      <xdr:colOff>91440</xdr:colOff>
      <xdr:row>15</xdr:row>
      <xdr:rowOff>7620</xdr:rowOff>
    </xdr:to>
    <xdr:sp macro="" textlink="">
      <xdr:nvSpPr>
        <xdr:cNvPr id="4" name="AutoShape 10">
          <a:extLst>
            <a:ext uri="{FF2B5EF4-FFF2-40B4-BE49-F238E27FC236}">
              <a16:creationId xmlns:a16="http://schemas.microsoft.com/office/drawing/2014/main" id="{3E98850D-BF19-495F-8B3A-68FF3C94C092}"/>
            </a:ext>
          </a:extLst>
        </xdr:cNvPr>
        <xdr:cNvSpPr>
          <a:spLocks/>
        </xdr:cNvSpPr>
      </xdr:nvSpPr>
      <xdr:spPr bwMode="auto">
        <a:xfrm>
          <a:off x="13007340" y="3665220"/>
          <a:ext cx="83820" cy="990600"/>
        </a:xfrm>
        <a:prstGeom prst="leftBrace">
          <a:avLst>
            <a:gd name="adj1" fmla="val 3751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59</xdr:col>
      <xdr:colOff>7620</xdr:colOff>
      <xdr:row>16</xdr:row>
      <xdr:rowOff>45720</xdr:rowOff>
    </xdr:from>
    <xdr:to>
      <xdr:col>59</xdr:col>
      <xdr:colOff>91440</xdr:colOff>
      <xdr:row>19</xdr:row>
      <xdr:rowOff>15240</xdr:rowOff>
    </xdr:to>
    <xdr:sp macro="" textlink="">
      <xdr:nvSpPr>
        <xdr:cNvPr id="5" name="AutoShape 11">
          <a:extLst>
            <a:ext uri="{FF2B5EF4-FFF2-40B4-BE49-F238E27FC236}">
              <a16:creationId xmlns:a16="http://schemas.microsoft.com/office/drawing/2014/main" id="{93782A53-9363-4DB1-9130-4D6CDB1C366E}"/>
            </a:ext>
          </a:extLst>
        </xdr:cNvPr>
        <xdr:cNvSpPr>
          <a:spLocks/>
        </xdr:cNvSpPr>
      </xdr:nvSpPr>
      <xdr:spPr bwMode="auto">
        <a:xfrm>
          <a:off x="13007340" y="5036820"/>
          <a:ext cx="83820" cy="822960"/>
        </a:xfrm>
        <a:prstGeom prst="leftBrace">
          <a:avLst>
            <a:gd name="adj1" fmla="val 3827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59</xdr:col>
      <xdr:colOff>7620</xdr:colOff>
      <xdr:row>20</xdr:row>
      <xdr:rowOff>45720</xdr:rowOff>
    </xdr:from>
    <xdr:to>
      <xdr:col>59</xdr:col>
      <xdr:colOff>91440</xdr:colOff>
      <xdr:row>23</xdr:row>
      <xdr:rowOff>15240</xdr:rowOff>
    </xdr:to>
    <xdr:sp macro="" textlink="">
      <xdr:nvSpPr>
        <xdr:cNvPr id="6" name="AutoShape 12">
          <a:extLst>
            <a:ext uri="{FF2B5EF4-FFF2-40B4-BE49-F238E27FC236}">
              <a16:creationId xmlns:a16="http://schemas.microsoft.com/office/drawing/2014/main" id="{D7A33130-4367-49C6-BF26-10869799034F}"/>
            </a:ext>
          </a:extLst>
        </xdr:cNvPr>
        <xdr:cNvSpPr>
          <a:spLocks/>
        </xdr:cNvSpPr>
      </xdr:nvSpPr>
      <xdr:spPr bwMode="auto">
        <a:xfrm>
          <a:off x="13007340" y="6172200"/>
          <a:ext cx="83820" cy="815340"/>
        </a:xfrm>
        <a:prstGeom prst="leftBrace">
          <a:avLst>
            <a:gd name="adj1" fmla="val 3827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59</xdr:col>
      <xdr:colOff>7620</xdr:colOff>
      <xdr:row>24</xdr:row>
      <xdr:rowOff>45720</xdr:rowOff>
    </xdr:from>
    <xdr:to>
      <xdr:col>59</xdr:col>
      <xdr:colOff>91440</xdr:colOff>
      <xdr:row>27</xdr:row>
      <xdr:rowOff>15240</xdr:rowOff>
    </xdr:to>
    <xdr:sp macro="" textlink="">
      <xdr:nvSpPr>
        <xdr:cNvPr id="7" name="AutoShape 13">
          <a:extLst>
            <a:ext uri="{FF2B5EF4-FFF2-40B4-BE49-F238E27FC236}">
              <a16:creationId xmlns:a16="http://schemas.microsoft.com/office/drawing/2014/main" id="{BE05355A-0E98-4183-ADE1-E66A8A4095D4}"/>
            </a:ext>
          </a:extLst>
        </xdr:cNvPr>
        <xdr:cNvSpPr>
          <a:spLocks/>
        </xdr:cNvSpPr>
      </xdr:nvSpPr>
      <xdr:spPr bwMode="auto">
        <a:xfrm>
          <a:off x="13007340" y="7299960"/>
          <a:ext cx="83820" cy="708660"/>
        </a:xfrm>
        <a:prstGeom prst="leftBrace">
          <a:avLst>
            <a:gd name="adj1" fmla="val 3827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59</xdr:col>
      <xdr:colOff>7620</xdr:colOff>
      <xdr:row>28</xdr:row>
      <xdr:rowOff>45720</xdr:rowOff>
    </xdr:from>
    <xdr:to>
      <xdr:col>59</xdr:col>
      <xdr:colOff>91440</xdr:colOff>
      <xdr:row>31</xdr:row>
      <xdr:rowOff>15240</xdr:rowOff>
    </xdr:to>
    <xdr:sp macro="" textlink="">
      <xdr:nvSpPr>
        <xdr:cNvPr id="8" name="AutoShape 14">
          <a:extLst>
            <a:ext uri="{FF2B5EF4-FFF2-40B4-BE49-F238E27FC236}">
              <a16:creationId xmlns:a16="http://schemas.microsoft.com/office/drawing/2014/main" id="{20ED7997-7E25-4529-9536-DAE4A2B92132}"/>
            </a:ext>
          </a:extLst>
        </xdr:cNvPr>
        <xdr:cNvSpPr>
          <a:spLocks/>
        </xdr:cNvSpPr>
      </xdr:nvSpPr>
      <xdr:spPr bwMode="auto">
        <a:xfrm>
          <a:off x="13007340" y="8267700"/>
          <a:ext cx="83820" cy="655320"/>
        </a:xfrm>
        <a:prstGeom prst="leftBrace">
          <a:avLst>
            <a:gd name="adj1" fmla="val 3827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59</xdr:col>
      <xdr:colOff>7620</xdr:colOff>
      <xdr:row>31</xdr:row>
      <xdr:rowOff>129540</xdr:rowOff>
    </xdr:from>
    <xdr:to>
      <xdr:col>59</xdr:col>
      <xdr:colOff>91440</xdr:colOff>
      <xdr:row>34</xdr:row>
      <xdr:rowOff>91440</xdr:rowOff>
    </xdr:to>
    <xdr:sp macro="" textlink="">
      <xdr:nvSpPr>
        <xdr:cNvPr id="9" name="AutoShape 15">
          <a:extLst>
            <a:ext uri="{FF2B5EF4-FFF2-40B4-BE49-F238E27FC236}">
              <a16:creationId xmlns:a16="http://schemas.microsoft.com/office/drawing/2014/main" id="{4B777756-7A78-47B7-81AA-4BD7B021E050}"/>
            </a:ext>
          </a:extLst>
        </xdr:cNvPr>
        <xdr:cNvSpPr>
          <a:spLocks/>
        </xdr:cNvSpPr>
      </xdr:nvSpPr>
      <xdr:spPr bwMode="auto">
        <a:xfrm>
          <a:off x="13007340" y="9037320"/>
          <a:ext cx="83820" cy="647700"/>
        </a:xfrm>
        <a:prstGeom prst="leftBrace">
          <a:avLst>
            <a:gd name="adj1" fmla="val 3751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57</xdr:col>
      <xdr:colOff>7620</xdr:colOff>
      <xdr:row>16</xdr:row>
      <xdr:rowOff>99060</xdr:rowOff>
    </xdr:from>
    <xdr:to>
      <xdr:col>57</xdr:col>
      <xdr:colOff>114300</xdr:colOff>
      <xdr:row>26</xdr:row>
      <xdr:rowOff>121920</xdr:rowOff>
    </xdr:to>
    <xdr:sp macro="" textlink="">
      <xdr:nvSpPr>
        <xdr:cNvPr id="10" name="AutoShape 16">
          <a:extLst>
            <a:ext uri="{FF2B5EF4-FFF2-40B4-BE49-F238E27FC236}">
              <a16:creationId xmlns:a16="http://schemas.microsoft.com/office/drawing/2014/main" id="{4C8B709A-FA3B-43E3-AA7C-C3CB2969C6E9}"/>
            </a:ext>
          </a:extLst>
        </xdr:cNvPr>
        <xdr:cNvSpPr>
          <a:spLocks/>
        </xdr:cNvSpPr>
      </xdr:nvSpPr>
      <xdr:spPr bwMode="auto">
        <a:xfrm>
          <a:off x="11529060" y="5090160"/>
          <a:ext cx="106680" cy="2796540"/>
        </a:xfrm>
        <a:prstGeom prst="leftBrace">
          <a:avLst>
            <a:gd name="adj1" fmla="val 11389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37507;&#20992;&#21361;&#38522;&#29289;&#20418;\&#37507;&#28779;&#36890;&#22577;&#65314;&#65327;&#65336;\H17\&#37507;&#28779;&#36890;&#22577;&#65326;&#65359;&#65298;&#65288;H16&#31649;&#29702;&#29366;&#27841;&#65289;\H16&#12414;&#12392;&#12417;&#21029;&#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000FLSA01\share\&#37507;&#20992;&#21361;&#38522;&#29289;&#20418;\&#20840;&#22269;&#20250;&#35696;&#36039;&#26009;\170426&#20840;&#22269;&#29983;&#23433;&#38306;&#20418;&#35506;&#38263;&#20250;&#35696;\&#36039;&#26009;&#12487;&#12540;&#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１・２所持許可状況"/>
      <sheetName val="別表３盗難事件"/>
      <sheetName val="別表４使用事件"/>
      <sheetName val="別表５事故発生（統計）"/>
      <sheetName val="別表６人身事故"/>
      <sheetName val="別表７自殺"/>
      <sheetName val="別表８・９行政処分"/>
      <sheetName val="別表10都道府県別"/>
      <sheetName val="別表11猟銃等検挙 "/>
      <sheetName val="別表12猟銃等検挙・図 "/>
      <sheetName val="別表13火薬類盗難"/>
      <sheetName val="別表14爆発犯罪"/>
      <sheetName val="別表15火薬事故"/>
    </sheetNames>
    <sheetDataSet>
      <sheetData sheetId="0" refreshError="1"/>
      <sheetData sheetId="1" refreshError="1"/>
      <sheetData sheetId="2" refreshError="1"/>
      <sheetData sheetId="3" refreshError="1"/>
      <sheetData sheetId="4">
        <row r="5">
          <cell r="F5" t="str">
            <v>経験</v>
          </cell>
          <cell r="G5" t="str">
            <v>年齢</v>
          </cell>
          <cell r="H5" t="str">
            <v>関係</v>
          </cell>
          <cell r="I5" t="str">
            <v>年齢</v>
          </cell>
        </row>
        <row r="6">
          <cell r="A6">
            <v>1</v>
          </cell>
          <cell r="B6" t="str">
            <v>自損</v>
          </cell>
          <cell r="C6" t="str">
            <v>山林</v>
          </cell>
          <cell r="D6" t="str">
            <v>千葉</v>
          </cell>
          <cell r="E6">
            <v>37998</v>
          </cell>
          <cell r="F6">
            <v>31</v>
          </cell>
          <cell r="G6">
            <v>56</v>
          </cell>
          <cell r="H6" t="str">
            <v xml:space="preserve"> 　　－</v>
          </cell>
          <cell r="I6" t="str">
            <v>　－</v>
          </cell>
          <cell r="J6" t="str">
            <v>暴発</v>
          </cell>
          <cell r="K6" t="str">
            <v>暴発により、跳弾が自己の右足に被弾したもの</v>
          </cell>
          <cell r="L6" t="str">
            <v>軽傷１名</v>
          </cell>
          <cell r="M6" t="str">
            <v>散弾銃</v>
          </cell>
          <cell r="N6" t="str">
            <v>兎猟</v>
          </cell>
        </row>
        <row r="7">
          <cell r="A7">
            <v>2</v>
          </cell>
          <cell r="B7" t="str">
            <v>他損</v>
          </cell>
          <cell r="C7" t="str">
            <v>竹山</v>
          </cell>
          <cell r="D7" t="str">
            <v>熊本</v>
          </cell>
          <cell r="E7">
            <v>38003</v>
          </cell>
          <cell r="F7">
            <v>26</v>
          </cell>
          <cell r="G7">
            <v>47</v>
          </cell>
          <cell r="H7" t="str">
            <v>共猟者</v>
          </cell>
          <cell r="I7">
            <v>75</v>
          </cell>
          <cell r="J7" t="str">
            <v>矢先不確認</v>
          </cell>
          <cell r="K7" t="str">
            <v>逃げる兎に対して連続発砲したが、散弾が竹にあたり跳弾となり被害者の顔面に被弾したもの</v>
          </cell>
          <cell r="L7" t="str">
            <v>軽傷１名</v>
          </cell>
          <cell r="M7" t="str">
            <v>散弾銃</v>
          </cell>
          <cell r="N7" t="str">
            <v>兎猟</v>
          </cell>
        </row>
        <row r="8">
          <cell r="A8">
            <v>3</v>
          </cell>
          <cell r="B8" t="str">
            <v>自損</v>
          </cell>
          <cell r="C8" t="str">
            <v>山中</v>
          </cell>
          <cell r="D8" t="str">
            <v>和歌山</v>
          </cell>
          <cell r="E8">
            <v>38006</v>
          </cell>
          <cell r="F8">
            <v>27</v>
          </cell>
          <cell r="G8">
            <v>53</v>
          </cell>
          <cell r="H8" t="str">
            <v xml:space="preserve"> 　　－</v>
          </cell>
          <cell r="I8" t="str">
            <v>　－</v>
          </cell>
          <cell r="J8" t="str">
            <v>矢先不確認</v>
          </cell>
          <cell r="K8" t="str">
            <v>矢先の不確認により、跳弾が自己の右足に被弾したもの</v>
          </cell>
          <cell r="L8" t="str">
            <v>軽傷１名</v>
          </cell>
          <cell r="M8" t="str">
            <v>散弾銃</v>
          </cell>
          <cell r="N8" t="str">
            <v>猪猟</v>
          </cell>
        </row>
        <row r="9">
          <cell r="A9">
            <v>4</v>
          </cell>
          <cell r="B9" t="str">
            <v>自損</v>
          </cell>
          <cell r="C9" t="str">
            <v>山林</v>
          </cell>
          <cell r="D9" t="str">
            <v>宮城</v>
          </cell>
          <cell r="E9">
            <v>38011</v>
          </cell>
          <cell r="F9">
            <v>25</v>
          </cell>
          <cell r="G9">
            <v>47</v>
          </cell>
          <cell r="H9" t="str">
            <v xml:space="preserve"> 　　－</v>
          </cell>
          <cell r="I9" t="str">
            <v>　－</v>
          </cell>
          <cell r="J9" t="str">
            <v>暴発</v>
          </cell>
          <cell r="K9" t="str">
            <v>１６名で散開し猪猟を開始したが、猪がいないので無線機で集合をかけたが１名だけ集まらず、このため探したところ、銃創を負い倒れて死亡している死者が発見されたもの</v>
          </cell>
          <cell r="L9" t="str">
            <v>死亡１名</v>
          </cell>
          <cell r="M9" t="str">
            <v>散弾銃</v>
          </cell>
          <cell r="N9" t="str">
            <v>猪猟</v>
          </cell>
        </row>
        <row r="10">
          <cell r="A10">
            <v>5</v>
          </cell>
          <cell r="B10" t="str">
            <v>自損</v>
          </cell>
          <cell r="C10" t="str">
            <v>自宅</v>
          </cell>
          <cell r="D10" t="str">
            <v>愛知</v>
          </cell>
          <cell r="E10">
            <v>38011</v>
          </cell>
          <cell r="F10">
            <v>38</v>
          </cell>
          <cell r="G10">
            <v>66</v>
          </cell>
          <cell r="H10" t="str">
            <v xml:space="preserve"> 　　－</v>
          </cell>
          <cell r="I10" t="str">
            <v>　－</v>
          </cell>
          <cell r="J10" t="str">
            <v>暴発</v>
          </cell>
          <cell r="K10" t="str">
            <v>自宅で、散弾銃（実包装填）を落とし、暴発被弾したもの</v>
          </cell>
          <cell r="L10" t="str">
            <v>重傷１名</v>
          </cell>
          <cell r="M10" t="str">
            <v>散弾銃</v>
          </cell>
          <cell r="N10" t="str">
            <v>帰宅後</v>
          </cell>
        </row>
        <row r="11">
          <cell r="A11">
            <v>6</v>
          </cell>
          <cell r="B11" t="str">
            <v>自損</v>
          </cell>
          <cell r="C11" t="str">
            <v>道路上</v>
          </cell>
          <cell r="D11" t="str">
            <v>静岡</v>
          </cell>
          <cell r="E11">
            <v>38012</v>
          </cell>
          <cell r="F11">
            <v>20</v>
          </cell>
          <cell r="G11">
            <v>69</v>
          </cell>
          <cell r="H11" t="str">
            <v xml:space="preserve"> 　　－</v>
          </cell>
          <cell r="I11" t="str">
            <v>　－</v>
          </cell>
          <cell r="J11" t="str">
            <v>暴発</v>
          </cell>
          <cell r="K11" t="str">
            <v>道路脇に駐車した軽四貨物車の後方路上で、銃創を負い倒れて死亡している死者が発見されたもの（猟犬が暴れて散弾銃が暴発した事故死と推定）</v>
          </cell>
          <cell r="L11" t="str">
            <v>死亡１名</v>
          </cell>
          <cell r="M11" t="str">
            <v>散弾銃</v>
          </cell>
          <cell r="N11" t="str">
            <v>不明</v>
          </cell>
        </row>
        <row r="12">
          <cell r="A12">
            <v>7</v>
          </cell>
          <cell r="B12" t="str">
            <v>他損</v>
          </cell>
          <cell r="C12" t="str">
            <v>山中</v>
          </cell>
          <cell r="D12" t="str">
            <v>宮崎</v>
          </cell>
          <cell r="E12">
            <v>38018</v>
          </cell>
          <cell r="F12" t="str">
            <v>不詳</v>
          </cell>
          <cell r="G12" t="str">
            <v>不詳</v>
          </cell>
          <cell r="H12" t="str">
            <v>共猟者</v>
          </cell>
          <cell r="I12">
            <v>74</v>
          </cell>
          <cell r="J12" t="str">
            <v>矢先不確認</v>
          </cell>
          <cell r="K12" t="str">
            <v>１２名で鹿猟中、被疑者不詳が発砲した散弾粒１個が胸部に被弾したもの</v>
          </cell>
          <cell r="L12" t="str">
            <v>重傷１名</v>
          </cell>
          <cell r="M12" t="str">
            <v>散弾銃</v>
          </cell>
          <cell r="N12" t="str">
            <v>鹿猟</v>
          </cell>
        </row>
        <row r="13">
          <cell r="A13">
            <v>8</v>
          </cell>
          <cell r="B13" t="str">
            <v>他損</v>
          </cell>
          <cell r="C13" t="str">
            <v>竹林</v>
          </cell>
          <cell r="D13" t="str">
            <v>千葉</v>
          </cell>
          <cell r="E13">
            <v>38018</v>
          </cell>
          <cell r="F13">
            <v>2</v>
          </cell>
          <cell r="G13">
            <v>32</v>
          </cell>
          <cell r="H13" t="str">
            <v>一般人</v>
          </cell>
          <cell r="I13">
            <v>53</v>
          </cell>
          <cell r="J13" t="str">
            <v>矢先不確認</v>
          </cell>
          <cell r="K13" t="str">
            <v>矢先を確認することなく、飛び立った鳩に向けて散弾銃を発砲したため、農作業中の被害者の頸部に被弾させたもの</v>
          </cell>
          <cell r="L13" t="str">
            <v>軽傷１名</v>
          </cell>
          <cell r="M13" t="str">
            <v>散弾銃</v>
          </cell>
          <cell r="N13" t="str">
            <v>鳩撃ち</v>
          </cell>
        </row>
        <row r="14">
          <cell r="A14">
            <v>9</v>
          </cell>
          <cell r="B14" t="str">
            <v>自損</v>
          </cell>
          <cell r="C14" t="str">
            <v>山林</v>
          </cell>
          <cell r="D14" t="str">
            <v>三重</v>
          </cell>
          <cell r="E14">
            <v>38026</v>
          </cell>
          <cell r="F14">
            <v>30</v>
          </cell>
          <cell r="G14">
            <v>65</v>
          </cell>
          <cell r="H14" t="str">
            <v xml:space="preserve"> 　　－</v>
          </cell>
          <cell r="I14" t="str">
            <v>　－</v>
          </cell>
          <cell r="J14" t="str">
            <v>暴発</v>
          </cell>
          <cell r="K14" t="str">
            <v>共猟者と２手にわかれて猪猟を開始したが、約１０分位で銃声がしたため無線機で連絡を入れたが応答がなく、その後銃声がした方向に赴いたところ、銃創を負い猟場で倒れて死亡している死者が発見されたもの</v>
          </cell>
          <cell r="L14" t="str">
            <v>死亡１名</v>
          </cell>
          <cell r="M14" t="str">
            <v>散弾銃</v>
          </cell>
          <cell r="N14" t="str">
            <v>猪猟</v>
          </cell>
        </row>
        <row r="15">
          <cell r="A15">
            <v>10</v>
          </cell>
          <cell r="B15" t="str">
            <v>自損</v>
          </cell>
          <cell r="C15" t="str">
            <v>山中</v>
          </cell>
          <cell r="D15" t="str">
            <v>岐阜</v>
          </cell>
          <cell r="E15">
            <v>38028</v>
          </cell>
          <cell r="F15">
            <v>22</v>
          </cell>
          <cell r="G15">
            <v>56</v>
          </cell>
          <cell r="H15" t="str">
            <v xml:space="preserve"> 　　－</v>
          </cell>
          <cell r="I15" t="str">
            <v>　－</v>
          </cell>
          <cell r="J15" t="str">
            <v>暴発</v>
          </cell>
          <cell r="K15" t="str">
            <v>散弾銃を構えた際に足を滑らせて転倒し、同銃が暴発し、左足踵に被弾したもの</v>
          </cell>
          <cell r="L15" t="str">
            <v>重傷１名</v>
          </cell>
          <cell r="M15" t="str">
            <v>散弾銃</v>
          </cell>
          <cell r="N15" t="str">
            <v>鳥撃ち</v>
          </cell>
        </row>
        <row r="16">
          <cell r="A16">
            <v>11</v>
          </cell>
          <cell r="B16" t="str">
            <v>自損</v>
          </cell>
          <cell r="C16" t="str">
            <v>自宅</v>
          </cell>
          <cell r="D16" t="str">
            <v>長崎</v>
          </cell>
          <cell r="E16">
            <v>38049</v>
          </cell>
          <cell r="F16">
            <v>5</v>
          </cell>
          <cell r="G16">
            <v>42</v>
          </cell>
          <cell r="H16" t="str">
            <v xml:space="preserve"> 　　－</v>
          </cell>
          <cell r="I16" t="str">
            <v>　－</v>
          </cell>
          <cell r="J16" t="str">
            <v>暴発（推定）</v>
          </cell>
          <cell r="K16" t="str">
            <v>銃創を負い、自宅玄関で倒れて死亡している死者が発見されたもの（玄関内で散弾銃を手入れ中、単身自動式散弾銃の弾倉内にスラッグ弾が装填されているのを失念し暴発させた事故死と推定）</v>
          </cell>
          <cell r="L16" t="str">
            <v>死亡１名</v>
          </cell>
          <cell r="M16" t="str">
            <v>散弾銃</v>
          </cell>
          <cell r="N16" t="str">
            <v>手入れ中</v>
          </cell>
        </row>
        <row r="17">
          <cell r="A17">
            <v>12</v>
          </cell>
          <cell r="B17" t="str">
            <v>自損</v>
          </cell>
          <cell r="C17" t="str">
            <v>山林</v>
          </cell>
          <cell r="D17" t="str">
            <v>千葉</v>
          </cell>
          <cell r="E17">
            <v>38052</v>
          </cell>
          <cell r="F17">
            <v>32</v>
          </cell>
          <cell r="G17">
            <v>63</v>
          </cell>
          <cell r="H17" t="str">
            <v xml:space="preserve"> 　　－</v>
          </cell>
          <cell r="I17" t="str">
            <v>　－</v>
          </cell>
          <cell r="J17" t="str">
            <v>暴発（推定）</v>
          </cell>
          <cell r="K17" t="str">
            <v>千葉県野生鹿調査及び生息調査のための捕獲事業に２２名で従事していたが、終了間際に銃声がしたため、その方向に赴いたところ、銃創を負い猟場崖下で倒れて死亡している死者が発見されたもの</v>
          </cell>
          <cell r="L17" t="str">
            <v>死亡１名</v>
          </cell>
          <cell r="M17" t="str">
            <v>散弾銃</v>
          </cell>
          <cell r="N17" t="str">
            <v>鹿捕獲事業</v>
          </cell>
        </row>
        <row r="18">
          <cell r="A18">
            <v>13</v>
          </cell>
          <cell r="B18" t="str">
            <v>自損</v>
          </cell>
          <cell r="C18" t="str">
            <v>自宅</v>
          </cell>
          <cell r="D18" t="str">
            <v>栃木</v>
          </cell>
          <cell r="E18">
            <v>38125</v>
          </cell>
          <cell r="F18">
            <v>7</v>
          </cell>
          <cell r="G18">
            <v>46</v>
          </cell>
          <cell r="H18" t="str">
            <v xml:space="preserve"> 　　－</v>
          </cell>
          <cell r="I18" t="str">
            <v>　－</v>
          </cell>
          <cell r="J18" t="str">
            <v>その他</v>
          </cell>
          <cell r="K18" t="str">
            <v>地域の預かり金の使い込みを苦にし自殺を企図するも、生命に別状無く、左ほほに重傷を負ったもの</v>
          </cell>
          <cell r="L18" t="str">
            <v>重傷１名</v>
          </cell>
          <cell r="M18" t="str">
            <v>散弾銃</v>
          </cell>
          <cell r="N18" t="str">
            <v>その他</v>
          </cell>
        </row>
        <row r="19">
          <cell r="A19">
            <v>14</v>
          </cell>
          <cell r="B19" t="str">
            <v>自損</v>
          </cell>
          <cell r="C19" t="str">
            <v>道路上</v>
          </cell>
          <cell r="D19" t="str">
            <v>福島</v>
          </cell>
          <cell r="E19">
            <v>38140</v>
          </cell>
          <cell r="F19">
            <v>28</v>
          </cell>
          <cell r="G19">
            <v>61</v>
          </cell>
          <cell r="H19" t="str">
            <v xml:space="preserve"> 　　－</v>
          </cell>
          <cell r="I19" t="str">
            <v>　－</v>
          </cell>
          <cell r="J19" t="str">
            <v>暴発</v>
          </cell>
          <cell r="K19" t="str">
            <v>有害鳥獣駆除隊員としてカラス等の駆除に従事中、場所移動のため車両へ戻りドアを開けようとしたところ、左手に抱えていた散弾銃を落下させ、その衝撃により暴発し、自己の胸部等に被弾したもの</v>
          </cell>
          <cell r="L19" t="str">
            <v>重傷１名</v>
          </cell>
          <cell r="M19" t="str">
            <v>散弾銃</v>
          </cell>
          <cell r="N19" t="str">
            <v>カラス等駆除</v>
          </cell>
        </row>
        <row r="20">
          <cell r="A20">
            <v>15</v>
          </cell>
          <cell r="B20" t="str">
            <v>他損</v>
          </cell>
          <cell r="C20" t="str">
            <v>道路上</v>
          </cell>
          <cell r="D20" t="str">
            <v>岩手</v>
          </cell>
          <cell r="E20">
            <v>38149</v>
          </cell>
          <cell r="F20">
            <v>40</v>
          </cell>
          <cell r="G20">
            <v>65</v>
          </cell>
          <cell r="H20" t="str">
            <v>一般人</v>
          </cell>
          <cell r="I20">
            <v>70</v>
          </cell>
          <cell r="J20" t="str">
            <v>矢先不確認</v>
          </cell>
          <cell r="K20" t="str">
            <v>カルガモの有害駆除に従事中、矢先を確認しないままカルガモに向けて散弾銃を発射したところ、前方道路を歩行中の被害者の左肩に命中させ、負傷させたもの</v>
          </cell>
          <cell r="L20" t="str">
            <v>軽傷１名</v>
          </cell>
          <cell r="M20" t="str">
            <v>散弾銃</v>
          </cell>
          <cell r="N20" t="str">
            <v>カルガモ駆除</v>
          </cell>
        </row>
        <row r="21">
          <cell r="A21">
            <v>16</v>
          </cell>
          <cell r="B21" t="str">
            <v>他損兼自損</v>
          </cell>
          <cell r="C21" t="str">
            <v>自宅</v>
          </cell>
          <cell r="D21" t="str">
            <v>新潟</v>
          </cell>
          <cell r="E21">
            <v>38158</v>
          </cell>
          <cell r="F21">
            <v>3</v>
          </cell>
          <cell r="G21">
            <v>27</v>
          </cell>
          <cell r="H21" t="str">
            <v>一般人</v>
          </cell>
          <cell r="I21">
            <v>24</v>
          </cell>
          <cell r="J21" t="str">
            <v>暴発</v>
          </cell>
          <cell r="K21" t="str">
            <v>恋人関係にあった被害者と別れ話で口論となり、散弾銃を持ちだして実包１個を装てんし、銃口を自己の喉元にあてたため、被害者が制止しようとしたところ暴発し、両名とも負傷したもの</v>
          </cell>
          <cell r="L21" t="str">
            <v>重傷２名</v>
          </cell>
          <cell r="M21" t="str">
            <v>散弾銃</v>
          </cell>
          <cell r="N21" t="str">
            <v>その他</v>
          </cell>
        </row>
        <row r="22">
          <cell r="A22">
            <v>17</v>
          </cell>
          <cell r="B22" t="str">
            <v>自損</v>
          </cell>
          <cell r="C22" t="str">
            <v>自宅小屋</v>
          </cell>
          <cell r="D22" t="str">
            <v>秋田</v>
          </cell>
          <cell r="E22">
            <v>38164</v>
          </cell>
          <cell r="F22">
            <v>24</v>
          </cell>
          <cell r="G22">
            <v>55</v>
          </cell>
          <cell r="H22" t="str">
            <v>－</v>
          </cell>
          <cell r="I22" t="str">
            <v>－</v>
          </cell>
          <cell r="J22" t="str">
            <v>暴発</v>
          </cell>
          <cell r="K22" t="str">
            <v>熊の駆除に行くため、自宅作業倉庫内において散弾銃を準備中、何らかの原因により銃が暴発して自己の頭部に被弾し、死亡したもの</v>
          </cell>
          <cell r="L22" t="str">
            <v>死亡１名</v>
          </cell>
          <cell r="M22" t="str">
            <v>散弾銃</v>
          </cell>
          <cell r="N22" t="str">
            <v>自宅小屋内</v>
          </cell>
        </row>
        <row r="23">
          <cell r="A23">
            <v>18</v>
          </cell>
          <cell r="B23" t="str">
            <v>他損</v>
          </cell>
          <cell r="C23" t="str">
            <v>新幹線高架下</v>
          </cell>
          <cell r="D23" t="str">
            <v>富山</v>
          </cell>
          <cell r="E23">
            <v>38228</v>
          </cell>
          <cell r="F23">
            <v>26</v>
          </cell>
          <cell r="G23">
            <v>57</v>
          </cell>
          <cell r="H23" t="str">
            <v>共猟者</v>
          </cell>
          <cell r="I23">
            <v>62</v>
          </cell>
          <cell r="J23" t="str">
            <v>暴発</v>
          </cell>
          <cell r="K23" t="str">
            <v>カラスの有害鳥獣駆除中、発射されなかった散弾を再度装填し直し、薬室を閉鎖して振り返ったところ暴発させ、共猟者の左足首に被弾させたもの</v>
          </cell>
          <cell r="L23" t="str">
            <v>重傷１名</v>
          </cell>
          <cell r="M23" t="str">
            <v>散弾銃</v>
          </cell>
          <cell r="N23" t="str">
            <v>カラス駆除</v>
          </cell>
        </row>
        <row r="24">
          <cell r="A24">
            <v>19</v>
          </cell>
          <cell r="B24" t="str">
            <v>自損</v>
          </cell>
          <cell r="C24" t="str">
            <v>山中</v>
          </cell>
          <cell r="D24" t="str">
            <v>熊本</v>
          </cell>
          <cell r="E24">
            <v>38229</v>
          </cell>
          <cell r="F24">
            <v>26</v>
          </cell>
          <cell r="G24">
            <v>65</v>
          </cell>
          <cell r="H24" t="str">
            <v xml:space="preserve"> 　　－</v>
          </cell>
          <cell r="I24" t="str">
            <v>　－</v>
          </cell>
          <cell r="J24" t="str">
            <v>暴発</v>
          </cell>
          <cell r="K24" t="str">
            <v>猪の有害鳥獣駆除中、藪から物音がしたことから散弾銃に実包１個を装填し発射しようとしたところ、引き金に指をかけていたため暴発し、自己の右足親指に被弾したもの</v>
          </cell>
          <cell r="L24" t="str">
            <v>重傷１名</v>
          </cell>
          <cell r="M24" t="str">
            <v>散弾銃</v>
          </cell>
          <cell r="N24" t="str">
            <v>猪猟</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用事件短冊"/>
      <sheetName val="使用事件表"/>
      <sheetName val="行政処分短冊"/>
      <sheetName val="行政処分"/>
      <sheetName val="事故短冊"/>
      <sheetName val="事故推移"/>
      <sheetName val="猟銃等盗難短冊"/>
      <sheetName val="火薬類盗難短冊"/>
      <sheetName val="盗難件・丁数"/>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B1:AT48"/>
  <sheetViews>
    <sheetView showGridLines="0" tabSelected="1" view="pageBreakPreview" zoomScale="115" zoomScaleNormal="115" zoomScaleSheetLayoutView="115" workbookViewId="0">
      <selection activeCell="B2" sqref="B2:AT2"/>
    </sheetView>
  </sheetViews>
  <sheetFormatPr defaultColWidth="9.375" defaultRowHeight="10.8"/>
  <cols>
    <col min="1" max="1" width="2.875" style="5" customWidth="1"/>
    <col min="2" max="2" width="3.125" style="14" customWidth="1"/>
    <col min="3" max="3" width="1.875" style="14" customWidth="1"/>
    <col min="4" max="4" width="6" style="14" bestFit="1" customWidth="1"/>
    <col min="5" max="5" width="1.875" style="14" customWidth="1"/>
    <col min="6" max="6" width="13.125" style="14" customWidth="1"/>
    <col min="7" max="42" width="2.125" style="5" customWidth="1"/>
    <col min="43" max="43" width="2.125" style="15" customWidth="1"/>
    <col min="44" max="46" width="2.125" style="5" customWidth="1"/>
    <col min="47" max="16384" width="9.375" style="5"/>
  </cols>
  <sheetData>
    <row r="1" spans="2:46">
      <c r="B1" s="1" t="s">
        <v>30</v>
      </c>
      <c r="C1" s="2"/>
      <c r="D1" s="2"/>
      <c r="E1" s="2"/>
      <c r="F1" s="2"/>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4"/>
      <c r="AR1" s="3"/>
    </row>
    <row r="2" spans="2:46" ht="14.4">
      <c r="B2" s="280" t="s">
        <v>0</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c r="AO2" s="280"/>
      <c r="AP2" s="280"/>
      <c r="AQ2" s="280"/>
      <c r="AR2" s="280"/>
      <c r="AS2" s="280"/>
      <c r="AT2" s="280"/>
    </row>
    <row r="3" spans="2:46" ht="11.4" thickBot="1">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7"/>
      <c r="AR3" s="3"/>
    </row>
    <row r="4" spans="2:46">
      <c r="B4" s="240" t="s">
        <v>23</v>
      </c>
      <c r="C4" s="241"/>
      <c r="D4" s="241"/>
      <c r="E4" s="241"/>
      <c r="F4" s="242"/>
      <c r="G4" s="239" t="s">
        <v>31</v>
      </c>
      <c r="H4" s="234"/>
      <c r="I4" s="234"/>
      <c r="J4" s="235"/>
      <c r="K4" s="233" t="s">
        <v>32</v>
      </c>
      <c r="L4" s="234"/>
      <c r="M4" s="234"/>
      <c r="N4" s="235"/>
      <c r="O4" s="239" t="s">
        <v>33</v>
      </c>
      <c r="P4" s="234"/>
      <c r="Q4" s="234"/>
      <c r="R4" s="235"/>
      <c r="S4" s="233" t="s">
        <v>34</v>
      </c>
      <c r="T4" s="234"/>
      <c r="U4" s="234"/>
      <c r="V4" s="235"/>
      <c r="W4" s="239" t="s">
        <v>35</v>
      </c>
      <c r="X4" s="234"/>
      <c r="Y4" s="234"/>
      <c r="Z4" s="235"/>
      <c r="AA4" s="233" t="s">
        <v>36</v>
      </c>
      <c r="AB4" s="234"/>
      <c r="AC4" s="234"/>
      <c r="AD4" s="235"/>
      <c r="AE4" s="239" t="s">
        <v>37</v>
      </c>
      <c r="AF4" s="234"/>
      <c r="AG4" s="234"/>
      <c r="AH4" s="235"/>
      <c r="AI4" s="233" t="s">
        <v>38</v>
      </c>
      <c r="AJ4" s="234"/>
      <c r="AK4" s="234"/>
      <c r="AL4" s="235"/>
      <c r="AM4" s="239" t="s">
        <v>39</v>
      </c>
      <c r="AN4" s="234"/>
      <c r="AO4" s="234"/>
      <c r="AP4" s="235"/>
      <c r="AQ4" s="233" t="s">
        <v>40</v>
      </c>
      <c r="AR4" s="234"/>
      <c r="AS4" s="234"/>
      <c r="AT4" s="273"/>
    </row>
    <row r="5" spans="2:46">
      <c r="B5" s="243" t="s">
        <v>24</v>
      </c>
      <c r="C5" s="244"/>
      <c r="D5" s="244"/>
      <c r="E5" s="244"/>
      <c r="F5" s="245"/>
      <c r="G5" s="236">
        <v>228323</v>
      </c>
      <c r="H5" s="237"/>
      <c r="I5" s="237"/>
      <c r="J5" s="238"/>
      <c r="K5" s="236">
        <v>219350</v>
      </c>
      <c r="L5" s="237"/>
      <c r="M5" s="237"/>
      <c r="N5" s="238"/>
      <c r="O5" s="236">
        <v>213860</v>
      </c>
      <c r="P5" s="237"/>
      <c r="Q5" s="237"/>
      <c r="R5" s="238"/>
      <c r="S5" s="236">
        <v>208961</v>
      </c>
      <c r="T5" s="237"/>
      <c r="U5" s="237"/>
      <c r="V5" s="238"/>
      <c r="W5" s="236">
        <v>204027</v>
      </c>
      <c r="X5" s="237"/>
      <c r="Y5" s="237"/>
      <c r="Z5" s="238"/>
      <c r="AA5" s="236">
        <v>198854</v>
      </c>
      <c r="AB5" s="237"/>
      <c r="AC5" s="237"/>
      <c r="AD5" s="238"/>
      <c r="AE5" s="236">
        <v>194098</v>
      </c>
      <c r="AF5" s="237"/>
      <c r="AG5" s="237"/>
      <c r="AH5" s="238"/>
      <c r="AI5" s="236">
        <v>189970</v>
      </c>
      <c r="AJ5" s="237"/>
      <c r="AK5" s="237"/>
      <c r="AL5" s="238"/>
      <c r="AM5" s="236">
        <v>185523</v>
      </c>
      <c r="AN5" s="237"/>
      <c r="AO5" s="237"/>
      <c r="AP5" s="238"/>
      <c r="AQ5" s="274">
        <f>AQ7+AQ15</f>
        <v>180084</v>
      </c>
      <c r="AR5" s="275"/>
      <c r="AS5" s="275"/>
      <c r="AT5" s="276"/>
    </row>
    <row r="6" spans="2:46">
      <c r="B6" s="39"/>
      <c r="C6" s="40"/>
      <c r="D6" s="40"/>
      <c r="E6" s="40"/>
      <c r="F6" s="8"/>
      <c r="G6" s="29"/>
      <c r="H6" s="30"/>
      <c r="I6" s="30"/>
      <c r="J6" s="31"/>
      <c r="K6" s="29"/>
      <c r="L6" s="30"/>
      <c r="M6" s="30"/>
      <c r="N6" s="31"/>
      <c r="O6" s="29"/>
      <c r="P6" s="30"/>
      <c r="Q6" s="30"/>
      <c r="R6" s="31"/>
      <c r="S6" s="29"/>
      <c r="T6" s="30"/>
      <c r="U6" s="30"/>
      <c r="V6" s="31"/>
      <c r="W6" s="29"/>
      <c r="X6" s="30"/>
      <c r="Y6" s="30"/>
      <c r="Z6" s="31"/>
      <c r="AA6" s="29"/>
      <c r="AB6" s="30"/>
      <c r="AC6" s="30"/>
      <c r="AD6" s="31"/>
      <c r="AE6" s="29"/>
      <c r="AF6" s="30"/>
      <c r="AG6" s="30"/>
      <c r="AH6" s="31"/>
      <c r="AI6" s="29"/>
      <c r="AJ6" s="30"/>
      <c r="AK6" s="30"/>
      <c r="AL6" s="30"/>
      <c r="AM6" s="29"/>
      <c r="AN6" s="30"/>
      <c r="AO6" s="30"/>
      <c r="AP6" s="30"/>
      <c r="AQ6" s="29"/>
      <c r="AR6" s="30"/>
      <c r="AS6" s="30"/>
      <c r="AT6" s="207"/>
    </row>
    <row r="7" spans="2:46">
      <c r="B7" s="232" t="s">
        <v>7</v>
      </c>
      <c r="C7" s="9"/>
      <c r="D7" s="247" t="s">
        <v>6</v>
      </c>
      <c r="E7" s="247"/>
      <c r="F7" s="248"/>
      <c r="G7" s="213">
        <v>225002</v>
      </c>
      <c r="H7" s="214"/>
      <c r="I7" s="214"/>
      <c r="J7" s="215"/>
      <c r="K7" s="213">
        <v>216193</v>
      </c>
      <c r="L7" s="214"/>
      <c r="M7" s="214"/>
      <c r="N7" s="215"/>
      <c r="O7" s="213">
        <v>210926</v>
      </c>
      <c r="P7" s="214"/>
      <c r="Q7" s="214"/>
      <c r="R7" s="215"/>
      <c r="S7" s="213">
        <v>206285</v>
      </c>
      <c r="T7" s="214"/>
      <c r="U7" s="214"/>
      <c r="V7" s="215"/>
      <c r="W7" s="213">
        <v>201527</v>
      </c>
      <c r="X7" s="214"/>
      <c r="Y7" s="214"/>
      <c r="Z7" s="215"/>
      <c r="AA7" s="213">
        <v>196518</v>
      </c>
      <c r="AB7" s="214"/>
      <c r="AC7" s="214"/>
      <c r="AD7" s="215"/>
      <c r="AE7" s="213">
        <v>191879</v>
      </c>
      <c r="AF7" s="214"/>
      <c r="AG7" s="214"/>
      <c r="AH7" s="215"/>
      <c r="AI7" s="213">
        <v>187870</v>
      </c>
      <c r="AJ7" s="214"/>
      <c r="AK7" s="214"/>
      <c r="AL7" s="215"/>
      <c r="AM7" s="213">
        <v>183514</v>
      </c>
      <c r="AN7" s="214"/>
      <c r="AO7" s="214"/>
      <c r="AP7" s="215"/>
      <c r="AQ7" s="277">
        <f>SUM(AQ9:AT13)</f>
        <v>178137</v>
      </c>
      <c r="AR7" s="278"/>
      <c r="AS7" s="278"/>
      <c r="AT7" s="279"/>
    </row>
    <row r="8" spans="2:46">
      <c r="B8" s="232"/>
      <c r="C8" s="9"/>
      <c r="D8" s="246" t="s">
        <v>2</v>
      </c>
      <c r="E8" s="10"/>
      <c r="F8" s="36" t="s">
        <v>1</v>
      </c>
      <c r="G8" s="213">
        <v>182021</v>
      </c>
      <c r="H8" s="214"/>
      <c r="I8" s="214"/>
      <c r="J8" s="215"/>
      <c r="K8" s="213">
        <v>175218</v>
      </c>
      <c r="L8" s="214"/>
      <c r="M8" s="214"/>
      <c r="N8" s="215"/>
      <c r="O8" s="213">
        <v>171310</v>
      </c>
      <c r="P8" s="214"/>
      <c r="Q8" s="214"/>
      <c r="R8" s="215"/>
      <c r="S8" s="213">
        <v>167868</v>
      </c>
      <c r="T8" s="214"/>
      <c r="U8" s="214"/>
      <c r="V8" s="215"/>
      <c r="W8" s="213">
        <v>164265</v>
      </c>
      <c r="X8" s="214"/>
      <c r="Y8" s="214"/>
      <c r="Z8" s="215"/>
      <c r="AA8" s="213">
        <v>160400</v>
      </c>
      <c r="AB8" s="214"/>
      <c r="AC8" s="214"/>
      <c r="AD8" s="215"/>
      <c r="AE8" s="213">
        <v>156698</v>
      </c>
      <c r="AF8" s="214"/>
      <c r="AG8" s="214"/>
      <c r="AH8" s="215"/>
      <c r="AI8" s="213">
        <v>153962</v>
      </c>
      <c r="AJ8" s="214"/>
      <c r="AK8" s="214"/>
      <c r="AL8" s="215"/>
      <c r="AM8" s="213">
        <v>150728</v>
      </c>
      <c r="AN8" s="214"/>
      <c r="AO8" s="214"/>
      <c r="AP8" s="215"/>
      <c r="AQ8" s="277">
        <f>SUM(AQ9:AT10)</f>
        <v>146530</v>
      </c>
      <c r="AR8" s="278"/>
      <c r="AS8" s="278"/>
      <c r="AT8" s="279"/>
    </row>
    <row r="9" spans="2:46">
      <c r="B9" s="232"/>
      <c r="C9" s="9"/>
      <c r="D9" s="246"/>
      <c r="E9" s="10"/>
      <c r="F9" s="11" t="s">
        <v>22</v>
      </c>
      <c r="G9" s="213">
        <v>30920</v>
      </c>
      <c r="H9" s="214"/>
      <c r="I9" s="214"/>
      <c r="J9" s="215"/>
      <c r="K9" s="213">
        <v>30235</v>
      </c>
      <c r="L9" s="214"/>
      <c r="M9" s="214"/>
      <c r="N9" s="215"/>
      <c r="O9" s="213">
        <v>29904</v>
      </c>
      <c r="P9" s="214"/>
      <c r="Q9" s="214"/>
      <c r="R9" s="215"/>
      <c r="S9" s="213">
        <v>29503</v>
      </c>
      <c r="T9" s="214"/>
      <c r="U9" s="214"/>
      <c r="V9" s="215"/>
      <c r="W9" s="213">
        <v>28995</v>
      </c>
      <c r="X9" s="214"/>
      <c r="Y9" s="214"/>
      <c r="Z9" s="215"/>
      <c r="AA9" s="213">
        <v>28273</v>
      </c>
      <c r="AB9" s="214"/>
      <c r="AC9" s="214"/>
      <c r="AD9" s="215"/>
      <c r="AE9" s="213">
        <v>27485</v>
      </c>
      <c r="AF9" s="214"/>
      <c r="AG9" s="214"/>
      <c r="AH9" s="215"/>
      <c r="AI9" s="213">
        <v>26751</v>
      </c>
      <c r="AJ9" s="214"/>
      <c r="AK9" s="214"/>
      <c r="AL9" s="215"/>
      <c r="AM9" s="213">
        <v>26124</v>
      </c>
      <c r="AN9" s="214"/>
      <c r="AO9" s="214"/>
      <c r="AP9" s="215"/>
      <c r="AQ9" s="277">
        <f>DB許可状況!AY31</f>
        <v>25359</v>
      </c>
      <c r="AR9" s="278"/>
      <c r="AS9" s="278"/>
      <c r="AT9" s="279"/>
    </row>
    <row r="10" spans="2:46">
      <c r="B10" s="232"/>
      <c r="C10" s="9"/>
      <c r="D10" s="246"/>
      <c r="E10" s="10"/>
      <c r="F10" s="12" t="s">
        <v>27</v>
      </c>
      <c r="G10" s="213">
        <v>151101</v>
      </c>
      <c r="H10" s="214"/>
      <c r="I10" s="214"/>
      <c r="J10" s="215"/>
      <c r="K10" s="213">
        <v>144983</v>
      </c>
      <c r="L10" s="214"/>
      <c r="M10" s="214"/>
      <c r="N10" s="215"/>
      <c r="O10" s="213">
        <v>141406</v>
      </c>
      <c r="P10" s="214"/>
      <c r="Q10" s="214"/>
      <c r="R10" s="215"/>
      <c r="S10" s="213">
        <v>138365</v>
      </c>
      <c r="T10" s="214"/>
      <c r="U10" s="214"/>
      <c r="V10" s="215"/>
      <c r="W10" s="213">
        <v>135270</v>
      </c>
      <c r="X10" s="214"/>
      <c r="Y10" s="214"/>
      <c r="Z10" s="215"/>
      <c r="AA10" s="213">
        <v>132127</v>
      </c>
      <c r="AB10" s="214"/>
      <c r="AC10" s="214"/>
      <c r="AD10" s="215"/>
      <c r="AE10" s="213">
        <v>129213</v>
      </c>
      <c r="AF10" s="214"/>
      <c r="AG10" s="214"/>
      <c r="AH10" s="215"/>
      <c r="AI10" s="213">
        <v>127211</v>
      </c>
      <c r="AJ10" s="214"/>
      <c r="AK10" s="214"/>
      <c r="AL10" s="215"/>
      <c r="AM10" s="213">
        <v>124604</v>
      </c>
      <c r="AN10" s="214"/>
      <c r="AO10" s="214"/>
      <c r="AP10" s="215"/>
      <c r="AQ10" s="277">
        <f>DB許可状況!AY32</f>
        <v>121171</v>
      </c>
      <c r="AR10" s="278"/>
      <c r="AS10" s="278"/>
      <c r="AT10" s="279"/>
    </row>
    <row r="11" spans="2:46">
      <c r="B11" s="232"/>
      <c r="C11" s="9"/>
      <c r="D11" s="247" t="s">
        <v>3</v>
      </c>
      <c r="E11" s="247"/>
      <c r="F11" s="248"/>
      <c r="G11" s="213">
        <v>24610</v>
      </c>
      <c r="H11" s="214"/>
      <c r="I11" s="214"/>
      <c r="J11" s="215"/>
      <c r="K11" s="213">
        <v>24276</v>
      </c>
      <c r="L11" s="214"/>
      <c r="M11" s="214"/>
      <c r="N11" s="215"/>
      <c r="O11" s="213">
        <v>24136</v>
      </c>
      <c r="P11" s="214"/>
      <c r="Q11" s="214"/>
      <c r="R11" s="215"/>
      <c r="S11" s="213">
        <v>24293</v>
      </c>
      <c r="T11" s="214"/>
      <c r="U11" s="214"/>
      <c r="V11" s="215"/>
      <c r="W11" s="213">
        <v>24289</v>
      </c>
      <c r="X11" s="214"/>
      <c r="Y11" s="214"/>
      <c r="Z11" s="215"/>
      <c r="AA11" s="213">
        <v>24275</v>
      </c>
      <c r="AB11" s="214"/>
      <c r="AC11" s="214"/>
      <c r="AD11" s="215"/>
      <c r="AE11" s="213">
        <v>24009</v>
      </c>
      <c r="AF11" s="214"/>
      <c r="AG11" s="214"/>
      <c r="AH11" s="215"/>
      <c r="AI11" s="213">
        <v>23757</v>
      </c>
      <c r="AJ11" s="214"/>
      <c r="AK11" s="214"/>
      <c r="AL11" s="215"/>
      <c r="AM11" s="213">
        <v>23405</v>
      </c>
      <c r="AN11" s="214"/>
      <c r="AO11" s="214"/>
      <c r="AP11" s="215"/>
      <c r="AQ11" s="277">
        <f>DB許可状況!AY33</f>
        <v>22959</v>
      </c>
      <c r="AR11" s="278"/>
      <c r="AS11" s="278"/>
      <c r="AT11" s="279"/>
    </row>
    <row r="12" spans="2:46">
      <c r="B12" s="232"/>
      <c r="C12" s="9"/>
      <c r="D12" s="247" t="s">
        <v>4</v>
      </c>
      <c r="E12" s="247"/>
      <c r="F12" s="248"/>
      <c r="G12" s="213">
        <v>13609</v>
      </c>
      <c r="H12" s="214"/>
      <c r="I12" s="214"/>
      <c r="J12" s="215"/>
      <c r="K12" s="213">
        <v>12065</v>
      </c>
      <c r="L12" s="214"/>
      <c r="M12" s="214"/>
      <c r="N12" s="215"/>
      <c r="O12" s="213">
        <v>10885</v>
      </c>
      <c r="P12" s="214"/>
      <c r="Q12" s="214"/>
      <c r="R12" s="215"/>
      <c r="S12" s="213">
        <v>9595</v>
      </c>
      <c r="T12" s="214"/>
      <c r="U12" s="214"/>
      <c r="V12" s="215"/>
      <c r="W12" s="213">
        <v>8531</v>
      </c>
      <c r="X12" s="214"/>
      <c r="Y12" s="214"/>
      <c r="Z12" s="215"/>
      <c r="AA12" s="213">
        <v>7531</v>
      </c>
      <c r="AB12" s="214"/>
      <c r="AC12" s="214"/>
      <c r="AD12" s="215"/>
      <c r="AE12" s="213">
        <v>6968</v>
      </c>
      <c r="AF12" s="214"/>
      <c r="AG12" s="214"/>
      <c r="AH12" s="215"/>
      <c r="AI12" s="213">
        <v>6070</v>
      </c>
      <c r="AJ12" s="214"/>
      <c r="AK12" s="214"/>
      <c r="AL12" s="215"/>
      <c r="AM12" s="213">
        <v>5241</v>
      </c>
      <c r="AN12" s="214"/>
      <c r="AO12" s="214"/>
      <c r="AP12" s="215"/>
      <c r="AQ12" s="277">
        <f>DB許可状況!AY34</f>
        <v>4618</v>
      </c>
      <c r="AR12" s="278"/>
      <c r="AS12" s="278"/>
      <c r="AT12" s="279"/>
    </row>
    <row r="13" spans="2:46">
      <c r="B13" s="232"/>
      <c r="C13" s="9"/>
      <c r="D13" s="247" t="s">
        <v>5</v>
      </c>
      <c r="E13" s="247"/>
      <c r="F13" s="248"/>
      <c r="G13" s="213">
        <v>4762</v>
      </c>
      <c r="H13" s="214"/>
      <c r="I13" s="214"/>
      <c r="J13" s="215"/>
      <c r="K13" s="213">
        <v>4634</v>
      </c>
      <c r="L13" s="214"/>
      <c r="M13" s="214"/>
      <c r="N13" s="215"/>
      <c r="O13" s="213">
        <v>4595</v>
      </c>
      <c r="P13" s="214"/>
      <c r="Q13" s="214"/>
      <c r="R13" s="215"/>
      <c r="S13" s="213">
        <v>4529</v>
      </c>
      <c r="T13" s="214"/>
      <c r="U13" s="214"/>
      <c r="V13" s="215"/>
      <c r="W13" s="213">
        <v>4442</v>
      </c>
      <c r="X13" s="214"/>
      <c r="Y13" s="214"/>
      <c r="Z13" s="215"/>
      <c r="AA13" s="213">
        <v>4312</v>
      </c>
      <c r="AB13" s="214"/>
      <c r="AC13" s="214"/>
      <c r="AD13" s="215"/>
      <c r="AE13" s="213">
        <v>4204</v>
      </c>
      <c r="AF13" s="214"/>
      <c r="AG13" s="214"/>
      <c r="AH13" s="215"/>
      <c r="AI13" s="213">
        <v>4081</v>
      </c>
      <c r="AJ13" s="214"/>
      <c r="AK13" s="214"/>
      <c r="AL13" s="215"/>
      <c r="AM13" s="213">
        <v>4140</v>
      </c>
      <c r="AN13" s="214"/>
      <c r="AO13" s="214"/>
      <c r="AP13" s="215"/>
      <c r="AQ13" s="277">
        <f>DB許可状況!AY35</f>
        <v>4030</v>
      </c>
      <c r="AR13" s="278"/>
      <c r="AS13" s="278"/>
      <c r="AT13" s="279"/>
    </row>
    <row r="14" spans="2:46">
      <c r="B14" s="38"/>
      <c r="C14" s="9"/>
      <c r="D14" s="36"/>
      <c r="E14" s="36"/>
      <c r="F14" s="37"/>
      <c r="G14" s="209"/>
      <c r="H14" s="210"/>
      <c r="I14" s="210"/>
      <c r="J14" s="212"/>
      <c r="K14" s="209"/>
      <c r="L14" s="210"/>
      <c r="M14" s="210"/>
      <c r="N14" s="212"/>
      <c r="O14" s="209"/>
      <c r="P14" s="210"/>
      <c r="Q14" s="210"/>
      <c r="R14" s="212"/>
      <c r="S14" s="209"/>
      <c r="T14" s="210"/>
      <c r="U14" s="210"/>
      <c r="V14" s="212"/>
      <c r="W14" s="209"/>
      <c r="X14" s="210"/>
      <c r="Y14" s="210"/>
      <c r="Z14" s="212"/>
      <c r="AA14" s="209"/>
      <c r="AB14" s="210"/>
      <c r="AC14" s="210"/>
      <c r="AD14" s="212"/>
      <c r="AE14" s="209"/>
      <c r="AF14" s="210"/>
      <c r="AG14" s="210"/>
      <c r="AH14" s="212"/>
      <c r="AI14" s="209"/>
      <c r="AJ14" s="210"/>
      <c r="AK14" s="210"/>
      <c r="AL14" s="212"/>
      <c r="AM14" s="209"/>
      <c r="AN14" s="210"/>
      <c r="AO14" s="210"/>
      <c r="AP14" s="212"/>
      <c r="AQ14" s="209"/>
      <c r="AR14" s="210"/>
      <c r="AS14" s="210"/>
      <c r="AT14" s="211"/>
    </row>
    <row r="15" spans="2:46">
      <c r="B15" s="232" t="s">
        <v>12</v>
      </c>
      <c r="C15" s="9"/>
      <c r="D15" s="249" t="s">
        <v>6</v>
      </c>
      <c r="E15" s="249"/>
      <c r="F15" s="250"/>
      <c r="G15" s="213">
        <v>3321</v>
      </c>
      <c r="H15" s="214"/>
      <c r="I15" s="214"/>
      <c r="J15" s="215"/>
      <c r="K15" s="213">
        <v>3157</v>
      </c>
      <c r="L15" s="214"/>
      <c r="M15" s="214"/>
      <c r="N15" s="215"/>
      <c r="O15" s="213">
        <v>2934</v>
      </c>
      <c r="P15" s="214"/>
      <c r="Q15" s="214"/>
      <c r="R15" s="215"/>
      <c r="S15" s="213">
        <v>2676</v>
      </c>
      <c r="T15" s="214"/>
      <c r="U15" s="214"/>
      <c r="V15" s="215"/>
      <c r="W15" s="213">
        <v>2500</v>
      </c>
      <c r="X15" s="214"/>
      <c r="Y15" s="214"/>
      <c r="Z15" s="215"/>
      <c r="AA15" s="213">
        <v>2336</v>
      </c>
      <c r="AB15" s="214"/>
      <c r="AC15" s="214"/>
      <c r="AD15" s="215"/>
      <c r="AE15" s="213">
        <v>2219</v>
      </c>
      <c r="AF15" s="214"/>
      <c r="AG15" s="214"/>
      <c r="AH15" s="215"/>
      <c r="AI15" s="213">
        <v>2100</v>
      </c>
      <c r="AJ15" s="214"/>
      <c r="AK15" s="214"/>
      <c r="AL15" s="215"/>
      <c r="AM15" s="213">
        <v>2009</v>
      </c>
      <c r="AN15" s="214"/>
      <c r="AO15" s="214"/>
      <c r="AP15" s="215"/>
      <c r="AQ15" s="277">
        <f>SUM(AQ16:AT19)</f>
        <v>1947</v>
      </c>
      <c r="AR15" s="278"/>
      <c r="AS15" s="278"/>
      <c r="AT15" s="279"/>
    </row>
    <row r="16" spans="2:46">
      <c r="B16" s="232"/>
      <c r="C16" s="9"/>
      <c r="D16" s="247" t="s">
        <v>8</v>
      </c>
      <c r="E16" s="247"/>
      <c r="F16" s="248"/>
      <c r="G16" s="213">
        <v>757</v>
      </c>
      <c r="H16" s="214"/>
      <c r="I16" s="214"/>
      <c r="J16" s="215"/>
      <c r="K16" s="213">
        <v>698</v>
      </c>
      <c r="L16" s="214"/>
      <c r="M16" s="214"/>
      <c r="N16" s="215"/>
      <c r="O16" s="213">
        <v>638</v>
      </c>
      <c r="P16" s="214"/>
      <c r="Q16" s="214"/>
      <c r="R16" s="215"/>
      <c r="S16" s="213">
        <v>607</v>
      </c>
      <c r="T16" s="214"/>
      <c r="U16" s="214"/>
      <c r="V16" s="215"/>
      <c r="W16" s="213">
        <v>568</v>
      </c>
      <c r="X16" s="214"/>
      <c r="Y16" s="214"/>
      <c r="Z16" s="215"/>
      <c r="AA16" s="213">
        <v>541</v>
      </c>
      <c r="AB16" s="214"/>
      <c r="AC16" s="214"/>
      <c r="AD16" s="215"/>
      <c r="AE16" s="213">
        <v>506</v>
      </c>
      <c r="AF16" s="214"/>
      <c r="AG16" s="214"/>
      <c r="AH16" s="215"/>
      <c r="AI16" s="213">
        <v>483</v>
      </c>
      <c r="AJ16" s="214"/>
      <c r="AK16" s="214"/>
      <c r="AL16" s="215"/>
      <c r="AM16" s="213">
        <v>459</v>
      </c>
      <c r="AN16" s="214"/>
      <c r="AO16" s="214"/>
      <c r="AP16" s="215"/>
      <c r="AQ16" s="277">
        <f>DB許可状況!AY38</f>
        <v>437</v>
      </c>
      <c r="AR16" s="278"/>
      <c r="AS16" s="278"/>
      <c r="AT16" s="279"/>
    </row>
    <row r="17" spans="2:46">
      <c r="B17" s="232"/>
      <c r="C17" s="9"/>
      <c r="D17" s="247" t="s">
        <v>9</v>
      </c>
      <c r="E17" s="247"/>
      <c r="F17" s="248"/>
      <c r="G17" s="213">
        <v>1</v>
      </c>
      <c r="H17" s="214"/>
      <c r="I17" s="214"/>
      <c r="J17" s="215"/>
      <c r="K17" s="213">
        <v>2</v>
      </c>
      <c r="L17" s="214"/>
      <c r="M17" s="214"/>
      <c r="N17" s="215"/>
      <c r="O17" s="213">
        <v>1</v>
      </c>
      <c r="P17" s="214"/>
      <c r="Q17" s="214"/>
      <c r="R17" s="215"/>
      <c r="S17" s="213">
        <v>1</v>
      </c>
      <c r="T17" s="214"/>
      <c r="U17" s="214"/>
      <c r="V17" s="215"/>
      <c r="W17" s="213">
        <v>1</v>
      </c>
      <c r="X17" s="214"/>
      <c r="Y17" s="214"/>
      <c r="Z17" s="215"/>
      <c r="AA17" s="213">
        <v>1</v>
      </c>
      <c r="AB17" s="214"/>
      <c r="AC17" s="214"/>
      <c r="AD17" s="215"/>
      <c r="AE17" s="213">
        <v>1</v>
      </c>
      <c r="AF17" s="214"/>
      <c r="AG17" s="214"/>
      <c r="AH17" s="215"/>
      <c r="AI17" s="213">
        <v>0</v>
      </c>
      <c r="AJ17" s="214"/>
      <c r="AK17" s="214"/>
      <c r="AL17" s="215"/>
      <c r="AM17" s="213">
        <v>0</v>
      </c>
      <c r="AN17" s="214"/>
      <c r="AO17" s="214"/>
      <c r="AP17" s="215"/>
      <c r="AQ17" s="277">
        <f>DB許可状況!AY39</f>
        <v>0</v>
      </c>
      <c r="AR17" s="278"/>
      <c r="AS17" s="278"/>
      <c r="AT17" s="279"/>
    </row>
    <row r="18" spans="2:46">
      <c r="B18" s="232"/>
      <c r="C18" s="9"/>
      <c r="D18" s="247" t="s">
        <v>11</v>
      </c>
      <c r="E18" s="247"/>
      <c r="F18" s="248"/>
      <c r="G18" s="213">
        <v>2124</v>
      </c>
      <c r="H18" s="214"/>
      <c r="I18" s="214"/>
      <c r="J18" s="215"/>
      <c r="K18" s="213">
        <v>2026</v>
      </c>
      <c r="L18" s="214"/>
      <c r="M18" s="214"/>
      <c r="N18" s="215"/>
      <c r="O18" s="213">
        <v>1876</v>
      </c>
      <c r="P18" s="214"/>
      <c r="Q18" s="214"/>
      <c r="R18" s="215"/>
      <c r="S18" s="213">
        <v>1643</v>
      </c>
      <c r="T18" s="214"/>
      <c r="U18" s="214"/>
      <c r="V18" s="215"/>
      <c r="W18" s="213">
        <v>1503</v>
      </c>
      <c r="X18" s="214"/>
      <c r="Y18" s="214"/>
      <c r="Z18" s="215"/>
      <c r="AA18" s="213">
        <v>1388</v>
      </c>
      <c r="AB18" s="214"/>
      <c r="AC18" s="214"/>
      <c r="AD18" s="215"/>
      <c r="AE18" s="213">
        <v>1280</v>
      </c>
      <c r="AF18" s="214"/>
      <c r="AG18" s="214"/>
      <c r="AH18" s="215"/>
      <c r="AI18" s="213">
        <v>1213</v>
      </c>
      <c r="AJ18" s="214"/>
      <c r="AK18" s="214"/>
      <c r="AL18" s="215"/>
      <c r="AM18" s="213">
        <v>1151</v>
      </c>
      <c r="AN18" s="214"/>
      <c r="AO18" s="214"/>
      <c r="AP18" s="215"/>
      <c r="AQ18" s="277">
        <f>DB許可状況!AY40</f>
        <v>1095</v>
      </c>
      <c r="AR18" s="278"/>
      <c r="AS18" s="278"/>
      <c r="AT18" s="279"/>
    </row>
    <row r="19" spans="2:46" ht="11.4" thickBot="1">
      <c r="B19" s="267"/>
      <c r="C19" s="13"/>
      <c r="D19" s="265" t="s">
        <v>10</v>
      </c>
      <c r="E19" s="265"/>
      <c r="F19" s="266"/>
      <c r="G19" s="262">
        <v>439</v>
      </c>
      <c r="H19" s="263"/>
      <c r="I19" s="263"/>
      <c r="J19" s="264"/>
      <c r="K19" s="262">
        <v>431</v>
      </c>
      <c r="L19" s="263"/>
      <c r="M19" s="263"/>
      <c r="N19" s="264"/>
      <c r="O19" s="262">
        <v>419</v>
      </c>
      <c r="P19" s="263"/>
      <c r="Q19" s="263"/>
      <c r="R19" s="264"/>
      <c r="S19" s="262">
        <v>425</v>
      </c>
      <c r="T19" s="263"/>
      <c r="U19" s="263"/>
      <c r="V19" s="264"/>
      <c r="W19" s="262">
        <v>428</v>
      </c>
      <c r="X19" s="263"/>
      <c r="Y19" s="263"/>
      <c r="Z19" s="264"/>
      <c r="AA19" s="262">
        <v>406</v>
      </c>
      <c r="AB19" s="263"/>
      <c r="AC19" s="263"/>
      <c r="AD19" s="264"/>
      <c r="AE19" s="262">
        <v>432</v>
      </c>
      <c r="AF19" s="263"/>
      <c r="AG19" s="263"/>
      <c r="AH19" s="264"/>
      <c r="AI19" s="262">
        <v>404</v>
      </c>
      <c r="AJ19" s="263"/>
      <c r="AK19" s="263"/>
      <c r="AL19" s="264"/>
      <c r="AM19" s="262">
        <v>399</v>
      </c>
      <c r="AN19" s="263"/>
      <c r="AO19" s="263"/>
      <c r="AP19" s="264"/>
      <c r="AQ19" s="283">
        <f>DB許可状況!AY41</f>
        <v>415</v>
      </c>
      <c r="AR19" s="284"/>
      <c r="AS19" s="284"/>
      <c r="AT19" s="285"/>
    </row>
    <row r="20" spans="2:46">
      <c r="B20" s="271" t="s">
        <v>29</v>
      </c>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2"/>
      <c r="AK20" s="272"/>
      <c r="AL20" s="272"/>
      <c r="AM20" s="272"/>
      <c r="AN20" s="272"/>
      <c r="AO20" s="272"/>
      <c r="AP20" s="272"/>
      <c r="AQ20" s="272"/>
      <c r="AR20" s="3"/>
    </row>
    <row r="21" spans="2:46" ht="8.25" customHeight="1">
      <c r="B21" s="2"/>
      <c r="C21" s="2"/>
      <c r="D21" s="2"/>
      <c r="E21" s="2"/>
      <c r="F21" s="2"/>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7"/>
      <c r="AR21" s="2"/>
    </row>
    <row r="22" spans="2:46" ht="8.25" customHeight="1"/>
    <row r="23" spans="2:46" ht="14.4">
      <c r="B23" s="280" t="s">
        <v>26</v>
      </c>
      <c r="C23" s="280"/>
      <c r="D23" s="280"/>
      <c r="E23" s="280"/>
      <c r="F23" s="280"/>
      <c r="G23" s="280"/>
      <c r="H23" s="280"/>
      <c r="I23" s="280"/>
      <c r="J23" s="280"/>
      <c r="K23" s="280"/>
      <c r="L23" s="280"/>
      <c r="M23" s="280"/>
      <c r="N23" s="280"/>
      <c r="O23" s="280"/>
      <c r="P23" s="280"/>
      <c r="Q23" s="280"/>
      <c r="R23" s="280"/>
      <c r="S23" s="280"/>
      <c r="T23" s="280"/>
      <c r="U23" s="280"/>
      <c r="V23" s="280"/>
      <c r="W23" s="280"/>
      <c r="X23" s="280"/>
      <c r="Y23" s="280"/>
      <c r="Z23" s="280"/>
      <c r="AA23" s="280"/>
      <c r="AB23" s="280"/>
      <c r="AC23" s="280"/>
      <c r="AD23" s="280"/>
      <c r="AE23" s="280"/>
      <c r="AF23" s="280"/>
      <c r="AG23" s="280"/>
      <c r="AH23" s="280"/>
      <c r="AI23" s="280"/>
      <c r="AJ23" s="280"/>
      <c r="AK23" s="280"/>
      <c r="AL23" s="280"/>
      <c r="AM23" s="280"/>
      <c r="AN23" s="280"/>
      <c r="AO23" s="280"/>
      <c r="AP23" s="280"/>
      <c r="AQ23" s="280"/>
      <c r="AR23" s="280"/>
      <c r="AS23" s="280"/>
      <c r="AT23" s="280"/>
    </row>
    <row r="24" spans="2:46" ht="7.5" customHeight="1" thickBot="1">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7"/>
    </row>
    <row r="25" spans="2:46" ht="16.5" customHeight="1">
      <c r="B25" s="240" t="s">
        <v>25</v>
      </c>
      <c r="C25" s="241"/>
      <c r="D25" s="241"/>
      <c r="E25" s="241"/>
      <c r="F25" s="242"/>
      <c r="G25" s="233" t="str">
        <f>G4</f>
        <v>2014年</v>
      </c>
      <c r="H25" s="234"/>
      <c r="I25" s="234"/>
      <c r="J25" s="235"/>
      <c r="K25" s="233" t="str">
        <f t="shared" ref="K25" si="0">K4</f>
        <v>2015年</v>
      </c>
      <c r="L25" s="234"/>
      <c r="M25" s="234"/>
      <c r="N25" s="235"/>
      <c r="O25" s="233" t="str">
        <f t="shared" ref="O25" si="1">O4</f>
        <v>2016年</v>
      </c>
      <c r="P25" s="234"/>
      <c r="Q25" s="234"/>
      <c r="R25" s="235"/>
      <c r="S25" s="233" t="str">
        <f t="shared" ref="S25" si="2">S4</f>
        <v>2017年</v>
      </c>
      <c r="T25" s="234"/>
      <c r="U25" s="234"/>
      <c r="V25" s="235"/>
      <c r="W25" s="233" t="str">
        <f t="shared" ref="W25" si="3">W4</f>
        <v>2018年</v>
      </c>
      <c r="X25" s="234"/>
      <c r="Y25" s="234"/>
      <c r="Z25" s="235"/>
      <c r="AA25" s="233" t="str">
        <f t="shared" ref="AA25" si="4">AA4</f>
        <v>2019年</v>
      </c>
      <c r="AB25" s="234"/>
      <c r="AC25" s="234"/>
      <c r="AD25" s="235"/>
      <c r="AE25" s="233" t="str">
        <f t="shared" ref="AE25" si="5">AE4</f>
        <v>2020年</v>
      </c>
      <c r="AF25" s="234"/>
      <c r="AG25" s="234"/>
      <c r="AH25" s="235"/>
      <c r="AI25" s="233" t="str">
        <f t="shared" ref="AI25" si="6">AI4</f>
        <v>2021年</v>
      </c>
      <c r="AJ25" s="234"/>
      <c r="AK25" s="234"/>
      <c r="AL25" s="235"/>
      <c r="AM25" s="233" t="str">
        <f t="shared" ref="AM25" si="7">AM4</f>
        <v>2022年</v>
      </c>
      <c r="AN25" s="234"/>
      <c r="AO25" s="234"/>
      <c r="AP25" s="235"/>
      <c r="AQ25" s="233" t="str">
        <f t="shared" ref="AQ25" si="8">AQ4</f>
        <v>2023年</v>
      </c>
      <c r="AR25" s="234"/>
      <c r="AS25" s="234"/>
      <c r="AT25" s="273"/>
    </row>
    <row r="26" spans="2:46" s="19" customFormat="1">
      <c r="B26" s="16"/>
      <c r="C26" s="17"/>
      <c r="D26" s="17"/>
      <c r="E26" s="18"/>
      <c r="F26" s="41" t="s">
        <v>16</v>
      </c>
      <c r="G26" s="223">
        <v>29</v>
      </c>
      <c r="H26" s="224"/>
      <c r="I26" s="224"/>
      <c r="J26" s="225"/>
      <c r="K26" s="223">
        <v>16</v>
      </c>
      <c r="L26" s="224"/>
      <c r="M26" s="224"/>
      <c r="N26" s="225"/>
      <c r="O26" s="223">
        <v>25</v>
      </c>
      <c r="P26" s="224"/>
      <c r="Q26" s="224"/>
      <c r="R26" s="225"/>
      <c r="S26" s="223">
        <v>29</v>
      </c>
      <c r="T26" s="224"/>
      <c r="U26" s="224"/>
      <c r="V26" s="225"/>
      <c r="W26" s="223">
        <v>11</v>
      </c>
      <c r="X26" s="224"/>
      <c r="Y26" s="224"/>
      <c r="Z26" s="225"/>
      <c r="AA26" s="223">
        <v>19</v>
      </c>
      <c r="AB26" s="224"/>
      <c r="AC26" s="224"/>
      <c r="AD26" s="225"/>
      <c r="AE26" s="223">
        <v>21</v>
      </c>
      <c r="AF26" s="224"/>
      <c r="AG26" s="224"/>
      <c r="AH26" s="225"/>
      <c r="AI26" s="223">
        <v>7</v>
      </c>
      <c r="AJ26" s="224"/>
      <c r="AK26" s="224"/>
      <c r="AL26" s="225"/>
      <c r="AM26" s="286">
        <v>22</v>
      </c>
      <c r="AN26" s="287"/>
      <c r="AO26" s="287"/>
      <c r="AP26" s="287"/>
      <c r="AQ26" s="286">
        <f>SUM(AQ30,AQ42,AQ46)</f>
        <v>13</v>
      </c>
      <c r="AR26" s="287"/>
      <c r="AS26" s="287"/>
      <c r="AT26" s="288"/>
    </row>
    <row r="27" spans="2:46" s="19" customFormat="1">
      <c r="B27" s="255" t="s">
        <v>13</v>
      </c>
      <c r="C27" s="256"/>
      <c r="D27" s="256"/>
      <c r="E27" s="18"/>
      <c r="F27" s="41" t="s">
        <v>17</v>
      </c>
      <c r="G27" s="229">
        <v>14</v>
      </c>
      <c r="H27" s="230"/>
      <c r="I27" s="230"/>
      <c r="J27" s="231"/>
      <c r="K27" s="229">
        <v>10</v>
      </c>
      <c r="L27" s="230"/>
      <c r="M27" s="230"/>
      <c r="N27" s="231"/>
      <c r="O27" s="229">
        <v>12</v>
      </c>
      <c r="P27" s="230"/>
      <c r="Q27" s="230"/>
      <c r="R27" s="231"/>
      <c r="S27" s="229">
        <v>13</v>
      </c>
      <c r="T27" s="230"/>
      <c r="U27" s="230"/>
      <c r="V27" s="231"/>
      <c r="W27" s="229">
        <v>5</v>
      </c>
      <c r="X27" s="230"/>
      <c r="Y27" s="230"/>
      <c r="Z27" s="231"/>
      <c r="AA27" s="229">
        <v>4</v>
      </c>
      <c r="AB27" s="230"/>
      <c r="AC27" s="230"/>
      <c r="AD27" s="231"/>
      <c r="AE27" s="229">
        <v>11</v>
      </c>
      <c r="AF27" s="230"/>
      <c r="AG27" s="230"/>
      <c r="AH27" s="231"/>
      <c r="AI27" s="229">
        <v>1</v>
      </c>
      <c r="AJ27" s="230"/>
      <c r="AK27" s="230"/>
      <c r="AL27" s="231"/>
      <c r="AM27" s="281">
        <v>11</v>
      </c>
      <c r="AN27" s="282"/>
      <c r="AO27" s="282"/>
      <c r="AP27" s="282"/>
      <c r="AQ27" s="281">
        <f>SUM(AQ31,AQ43,AQ47)</f>
        <v>3</v>
      </c>
      <c r="AR27" s="282"/>
      <c r="AS27" s="282"/>
      <c r="AT27" s="300"/>
    </row>
    <row r="28" spans="2:46" s="19" customFormat="1">
      <c r="B28" s="20"/>
      <c r="C28" s="18"/>
      <c r="D28" s="18"/>
      <c r="E28" s="18"/>
      <c r="F28" s="41" t="s">
        <v>18</v>
      </c>
      <c r="G28" s="229">
        <v>16</v>
      </c>
      <c r="H28" s="230"/>
      <c r="I28" s="230"/>
      <c r="J28" s="231"/>
      <c r="K28" s="229">
        <v>6</v>
      </c>
      <c r="L28" s="230"/>
      <c r="M28" s="230"/>
      <c r="N28" s="231"/>
      <c r="O28" s="229">
        <v>13</v>
      </c>
      <c r="P28" s="230"/>
      <c r="Q28" s="230"/>
      <c r="R28" s="231"/>
      <c r="S28" s="229">
        <v>16</v>
      </c>
      <c r="T28" s="230"/>
      <c r="U28" s="230"/>
      <c r="V28" s="231"/>
      <c r="W28" s="229">
        <v>6</v>
      </c>
      <c r="X28" s="230"/>
      <c r="Y28" s="230"/>
      <c r="Z28" s="231"/>
      <c r="AA28" s="229">
        <v>15</v>
      </c>
      <c r="AB28" s="230"/>
      <c r="AC28" s="230"/>
      <c r="AD28" s="231"/>
      <c r="AE28" s="229">
        <v>10</v>
      </c>
      <c r="AF28" s="230"/>
      <c r="AG28" s="230"/>
      <c r="AH28" s="231"/>
      <c r="AI28" s="229">
        <v>6</v>
      </c>
      <c r="AJ28" s="230"/>
      <c r="AK28" s="230"/>
      <c r="AL28" s="231"/>
      <c r="AM28" s="281">
        <v>11</v>
      </c>
      <c r="AN28" s="282"/>
      <c r="AO28" s="282"/>
      <c r="AP28" s="282"/>
      <c r="AQ28" s="281">
        <f>SUM(AQ32,AQ44,AQ48)</f>
        <v>12</v>
      </c>
      <c r="AR28" s="282"/>
      <c r="AS28" s="282"/>
      <c r="AT28" s="300"/>
    </row>
    <row r="29" spans="2:46">
      <c r="B29" s="21"/>
      <c r="C29" s="2"/>
      <c r="D29" s="2"/>
      <c r="E29" s="2"/>
      <c r="F29" s="40"/>
      <c r="G29" s="32"/>
      <c r="H29" s="33"/>
      <c r="I29" s="33"/>
      <c r="J29" s="34"/>
      <c r="K29" s="32"/>
      <c r="L29" s="33"/>
      <c r="M29" s="33"/>
      <c r="N29" s="34"/>
      <c r="O29" s="32"/>
      <c r="P29" s="33"/>
      <c r="Q29" s="33"/>
      <c r="R29" s="34"/>
      <c r="S29" s="32"/>
      <c r="T29" s="33"/>
      <c r="U29" s="33"/>
      <c r="V29" s="34"/>
      <c r="W29" s="32"/>
      <c r="X29" s="33"/>
      <c r="Y29" s="33"/>
      <c r="Z29" s="34"/>
      <c r="AA29" s="32"/>
      <c r="AB29" s="33"/>
      <c r="AC29" s="33"/>
      <c r="AD29" s="34"/>
      <c r="AE29" s="32"/>
      <c r="AF29" s="33"/>
      <c r="AG29" s="33"/>
      <c r="AH29" s="34"/>
      <c r="AI29" s="28"/>
      <c r="AJ29" s="27"/>
      <c r="AK29" s="27"/>
      <c r="AL29" s="27"/>
      <c r="AM29" s="28"/>
      <c r="AN29" s="27"/>
      <c r="AO29" s="27"/>
      <c r="AP29" s="27"/>
      <c r="AQ29" s="28"/>
      <c r="AR29" s="27"/>
      <c r="AS29" s="27"/>
      <c r="AT29" s="208"/>
    </row>
    <row r="30" spans="2:46">
      <c r="B30" s="253" t="s">
        <v>14</v>
      </c>
      <c r="C30" s="35"/>
      <c r="D30" s="35"/>
      <c r="E30" s="35"/>
      <c r="F30" s="40" t="s">
        <v>16</v>
      </c>
      <c r="G30" s="226">
        <v>27</v>
      </c>
      <c r="H30" s="227"/>
      <c r="I30" s="227"/>
      <c r="J30" s="228"/>
      <c r="K30" s="226">
        <v>16</v>
      </c>
      <c r="L30" s="227"/>
      <c r="M30" s="227"/>
      <c r="N30" s="228"/>
      <c r="O30" s="226">
        <v>25</v>
      </c>
      <c r="P30" s="227"/>
      <c r="Q30" s="227"/>
      <c r="R30" s="228"/>
      <c r="S30" s="226">
        <v>29</v>
      </c>
      <c r="T30" s="227"/>
      <c r="U30" s="227"/>
      <c r="V30" s="228"/>
      <c r="W30" s="226">
        <v>10</v>
      </c>
      <c r="X30" s="227"/>
      <c r="Y30" s="227"/>
      <c r="Z30" s="228"/>
      <c r="AA30" s="226">
        <v>18</v>
      </c>
      <c r="AB30" s="227"/>
      <c r="AC30" s="227"/>
      <c r="AD30" s="228"/>
      <c r="AE30" s="226">
        <v>21</v>
      </c>
      <c r="AF30" s="227"/>
      <c r="AG30" s="227"/>
      <c r="AH30" s="228"/>
      <c r="AI30" s="226">
        <v>7</v>
      </c>
      <c r="AJ30" s="227"/>
      <c r="AK30" s="227"/>
      <c r="AL30" s="228"/>
      <c r="AM30" s="219">
        <v>21</v>
      </c>
      <c r="AN30" s="220"/>
      <c r="AO30" s="220"/>
      <c r="AP30" s="220"/>
      <c r="AQ30" s="219">
        <f>AQ34+AQ38</f>
        <v>13</v>
      </c>
      <c r="AR30" s="220"/>
      <c r="AS30" s="220"/>
      <c r="AT30" s="293"/>
    </row>
    <row r="31" spans="2:46">
      <c r="B31" s="254"/>
      <c r="C31" s="42"/>
      <c r="D31" s="42" t="s">
        <v>19</v>
      </c>
      <c r="E31" s="42"/>
      <c r="F31" s="40" t="s">
        <v>17</v>
      </c>
      <c r="G31" s="226">
        <v>13</v>
      </c>
      <c r="H31" s="227"/>
      <c r="I31" s="227"/>
      <c r="J31" s="228"/>
      <c r="K31" s="226">
        <v>10</v>
      </c>
      <c r="L31" s="227"/>
      <c r="M31" s="227"/>
      <c r="N31" s="228"/>
      <c r="O31" s="226">
        <v>12</v>
      </c>
      <c r="P31" s="227"/>
      <c r="Q31" s="227"/>
      <c r="R31" s="228"/>
      <c r="S31" s="226">
        <v>13</v>
      </c>
      <c r="T31" s="227"/>
      <c r="U31" s="227"/>
      <c r="V31" s="228"/>
      <c r="W31" s="226">
        <v>5</v>
      </c>
      <c r="X31" s="227"/>
      <c r="Y31" s="227"/>
      <c r="Z31" s="228"/>
      <c r="AA31" s="226">
        <v>4</v>
      </c>
      <c r="AB31" s="227"/>
      <c r="AC31" s="227"/>
      <c r="AD31" s="228"/>
      <c r="AE31" s="226">
        <v>11</v>
      </c>
      <c r="AF31" s="227"/>
      <c r="AG31" s="227"/>
      <c r="AH31" s="228"/>
      <c r="AI31" s="226">
        <v>1</v>
      </c>
      <c r="AJ31" s="227"/>
      <c r="AK31" s="227"/>
      <c r="AL31" s="228"/>
      <c r="AM31" s="219">
        <v>11</v>
      </c>
      <c r="AN31" s="220"/>
      <c r="AO31" s="220"/>
      <c r="AP31" s="220"/>
      <c r="AQ31" s="219">
        <f>AQ35+AQ39</f>
        <v>3</v>
      </c>
      <c r="AR31" s="220"/>
      <c r="AS31" s="220"/>
      <c r="AT31" s="293"/>
    </row>
    <row r="32" spans="2:46">
      <c r="B32" s="254"/>
      <c r="C32" s="42"/>
      <c r="D32" s="42"/>
      <c r="E32" s="42"/>
      <c r="F32" s="40" t="s">
        <v>18</v>
      </c>
      <c r="G32" s="226">
        <v>15</v>
      </c>
      <c r="H32" s="227"/>
      <c r="I32" s="227"/>
      <c r="J32" s="228"/>
      <c r="K32" s="226">
        <v>6</v>
      </c>
      <c r="L32" s="227"/>
      <c r="M32" s="227"/>
      <c r="N32" s="228"/>
      <c r="O32" s="226">
        <v>13</v>
      </c>
      <c r="P32" s="227"/>
      <c r="Q32" s="227"/>
      <c r="R32" s="228"/>
      <c r="S32" s="226">
        <v>16</v>
      </c>
      <c r="T32" s="227"/>
      <c r="U32" s="227"/>
      <c r="V32" s="228"/>
      <c r="W32" s="226">
        <v>5</v>
      </c>
      <c r="X32" s="227"/>
      <c r="Y32" s="227"/>
      <c r="Z32" s="228"/>
      <c r="AA32" s="226">
        <v>14</v>
      </c>
      <c r="AB32" s="227"/>
      <c r="AC32" s="227"/>
      <c r="AD32" s="228"/>
      <c r="AE32" s="226">
        <v>10</v>
      </c>
      <c r="AF32" s="227"/>
      <c r="AG32" s="227"/>
      <c r="AH32" s="228"/>
      <c r="AI32" s="226">
        <v>6</v>
      </c>
      <c r="AJ32" s="227"/>
      <c r="AK32" s="227"/>
      <c r="AL32" s="228"/>
      <c r="AM32" s="219">
        <v>10</v>
      </c>
      <c r="AN32" s="220"/>
      <c r="AO32" s="220"/>
      <c r="AP32" s="220"/>
      <c r="AQ32" s="219">
        <f>AQ36+AQ40</f>
        <v>12</v>
      </c>
      <c r="AR32" s="220"/>
      <c r="AS32" s="220"/>
      <c r="AT32" s="293"/>
    </row>
    <row r="33" spans="2:46">
      <c r="B33" s="254"/>
      <c r="C33" s="42"/>
      <c r="D33" s="42"/>
      <c r="E33" s="42"/>
      <c r="F33" s="40"/>
      <c r="G33" s="32"/>
      <c r="H33" s="33"/>
      <c r="I33" s="33"/>
      <c r="J33" s="34"/>
      <c r="K33" s="32"/>
      <c r="L33" s="33"/>
      <c r="M33" s="33"/>
      <c r="N33" s="34"/>
      <c r="O33" s="32"/>
      <c r="P33" s="33"/>
      <c r="Q33" s="33"/>
      <c r="R33" s="34"/>
      <c r="S33" s="32"/>
      <c r="T33" s="33"/>
      <c r="U33" s="33"/>
      <c r="V33" s="34"/>
      <c r="W33" s="32"/>
      <c r="X33" s="33"/>
      <c r="Y33" s="33"/>
      <c r="Z33" s="34"/>
      <c r="AA33" s="32"/>
      <c r="AB33" s="33"/>
      <c r="AC33" s="33"/>
      <c r="AD33" s="34"/>
      <c r="AE33" s="32"/>
      <c r="AF33" s="33"/>
      <c r="AG33" s="33"/>
      <c r="AH33" s="34"/>
      <c r="AI33" s="28"/>
      <c r="AJ33" s="27"/>
      <c r="AK33" s="27"/>
      <c r="AL33" s="27"/>
      <c r="AM33" s="28"/>
      <c r="AN33" s="27"/>
      <c r="AO33" s="27"/>
      <c r="AP33" s="27"/>
      <c r="AQ33" s="28"/>
      <c r="AR33" s="27"/>
      <c r="AS33" s="27"/>
      <c r="AT33" s="208"/>
    </row>
    <row r="34" spans="2:46">
      <c r="B34" s="254"/>
      <c r="C34" s="42"/>
      <c r="D34" s="257" t="s">
        <v>21</v>
      </c>
      <c r="E34" s="42"/>
      <c r="F34" s="40" t="s">
        <v>16</v>
      </c>
      <c r="G34" s="226">
        <v>11</v>
      </c>
      <c r="H34" s="227"/>
      <c r="I34" s="227"/>
      <c r="J34" s="228"/>
      <c r="K34" s="226">
        <v>2</v>
      </c>
      <c r="L34" s="227"/>
      <c r="M34" s="227"/>
      <c r="N34" s="228"/>
      <c r="O34" s="226">
        <v>7</v>
      </c>
      <c r="P34" s="227"/>
      <c r="Q34" s="227"/>
      <c r="R34" s="228"/>
      <c r="S34" s="226">
        <v>6</v>
      </c>
      <c r="T34" s="227"/>
      <c r="U34" s="227"/>
      <c r="V34" s="228"/>
      <c r="W34" s="226">
        <v>0</v>
      </c>
      <c r="X34" s="227"/>
      <c r="Y34" s="227"/>
      <c r="Z34" s="228"/>
      <c r="AA34" s="226">
        <v>2</v>
      </c>
      <c r="AB34" s="227"/>
      <c r="AC34" s="227"/>
      <c r="AD34" s="228"/>
      <c r="AE34" s="226">
        <v>4</v>
      </c>
      <c r="AF34" s="227"/>
      <c r="AG34" s="227"/>
      <c r="AH34" s="228"/>
      <c r="AI34" s="289">
        <v>2</v>
      </c>
      <c r="AJ34" s="222"/>
      <c r="AK34" s="222"/>
      <c r="AL34" s="290"/>
      <c r="AM34" s="219">
        <v>6</v>
      </c>
      <c r="AN34" s="220"/>
      <c r="AO34" s="220"/>
      <c r="AP34" s="297"/>
      <c r="AQ34" s="219">
        <f>DB銃砲事故!BJ21</f>
        <v>4</v>
      </c>
      <c r="AR34" s="220"/>
      <c r="AS34" s="220"/>
      <c r="AT34" s="293"/>
    </row>
    <row r="35" spans="2:46">
      <c r="B35" s="254"/>
      <c r="C35" s="42"/>
      <c r="D35" s="258"/>
      <c r="E35" s="42"/>
      <c r="F35" s="40" t="s">
        <v>17</v>
      </c>
      <c r="G35" s="226">
        <v>4</v>
      </c>
      <c r="H35" s="227"/>
      <c r="I35" s="227"/>
      <c r="J35" s="228"/>
      <c r="K35" s="226">
        <v>1</v>
      </c>
      <c r="L35" s="227"/>
      <c r="M35" s="227"/>
      <c r="N35" s="228"/>
      <c r="O35" s="226">
        <v>3</v>
      </c>
      <c r="P35" s="227"/>
      <c r="Q35" s="227"/>
      <c r="R35" s="228"/>
      <c r="S35" s="226">
        <v>4</v>
      </c>
      <c r="T35" s="227"/>
      <c r="U35" s="227"/>
      <c r="V35" s="228"/>
      <c r="W35" s="226">
        <v>0</v>
      </c>
      <c r="X35" s="227"/>
      <c r="Y35" s="227"/>
      <c r="Z35" s="228"/>
      <c r="AA35" s="226">
        <v>0</v>
      </c>
      <c r="AB35" s="227"/>
      <c r="AC35" s="227"/>
      <c r="AD35" s="228"/>
      <c r="AE35" s="226">
        <v>2</v>
      </c>
      <c r="AF35" s="227"/>
      <c r="AG35" s="227"/>
      <c r="AH35" s="228"/>
      <c r="AI35" s="289">
        <v>1</v>
      </c>
      <c r="AJ35" s="222"/>
      <c r="AK35" s="222"/>
      <c r="AL35" s="290"/>
      <c r="AM35" s="216">
        <v>5</v>
      </c>
      <c r="AN35" s="217"/>
      <c r="AO35" s="217"/>
      <c r="AP35" s="218"/>
      <c r="AQ35" s="219">
        <f>DB銃砲事故!BJ22</f>
        <v>0</v>
      </c>
      <c r="AR35" s="220"/>
      <c r="AS35" s="220"/>
      <c r="AT35" s="293"/>
    </row>
    <row r="36" spans="2:46">
      <c r="B36" s="254"/>
      <c r="C36" s="42"/>
      <c r="D36" s="259"/>
      <c r="E36" s="42"/>
      <c r="F36" s="40" t="s">
        <v>18</v>
      </c>
      <c r="G36" s="226">
        <v>8</v>
      </c>
      <c r="H36" s="227"/>
      <c r="I36" s="227"/>
      <c r="J36" s="228"/>
      <c r="K36" s="226">
        <v>1</v>
      </c>
      <c r="L36" s="227"/>
      <c r="M36" s="227"/>
      <c r="N36" s="228"/>
      <c r="O36" s="226">
        <v>4</v>
      </c>
      <c r="P36" s="227"/>
      <c r="Q36" s="227"/>
      <c r="R36" s="228"/>
      <c r="S36" s="226">
        <v>2</v>
      </c>
      <c r="T36" s="227"/>
      <c r="U36" s="227"/>
      <c r="V36" s="228"/>
      <c r="W36" s="226">
        <v>0</v>
      </c>
      <c r="X36" s="227"/>
      <c r="Y36" s="227"/>
      <c r="Z36" s="228"/>
      <c r="AA36" s="226">
        <v>2</v>
      </c>
      <c r="AB36" s="227"/>
      <c r="AC36" s="227"/>
      <c r="AD36" s="228"/>
      <c r="AE36" s="226">
        <v>2</v>
      </c>
      <c r="AF36" s="227"/>
      <c r="AG36" s="227"/>
      <c r="AH36" s="228"/>
      <c r="AI36" s="289">
        <v>1</v>
      </c>
      <c r="AJ36" s="222"/>
      <c r="AK36" s="222"/>
      <c r="AL36" s="290"/>
      <c r="AM36" s="219">
        <v>1</v>
      </c>
      <c r="AN36" s="220"/>
      <c r="AO36" s="220"/>
      <c r="AP36" s="297"/>
      <c r="AQ36" s="219">
        <f>DB銃砲事故!BJ23</f>
        <v>4</v>
      </c>
      <c r="AR36" s="220"/>
      <c r="AS36" s="220"/>
      <c r="AT36" s="293"/>
    </row>
    <row r="37" spans="2:46">
      <c r="B37" s="254"/>
      <c r="C37" s="42"/>
      <c r="D37" s="42"/>
      <c r="E37" s="42"/>
      <c r="F37" s="40"/>
      <c r="G37" s="32"/>
      <c r="H37" s="33"/>
      <c r="I37" s="33"/>
      <c r="J37" s="34"/>
      <c r="K37" s="32"/>
      <c r="L37" s="33"/>
      <c r="M37" s="33"/>
      <c r="N37" s="34"/>
      <c r="O37" s="32"/>
      <c r="P37" s="33"/>
      <c r="Q37" s="33"/>
      <c r="R37" s="34"/>
      <c r="S37" s="32"/>
      <c r="T37" s="33"/>
      <c r="U37" s="33"/>
      <c r="V37" s="34"/>
      <c r="W37" s="32"/>
      <c r="X37" s="33"/>
      <c r="Y37" s="33"/>
      <c r="Z37" s="34"/>
      <c r="AA37" s="32"/>
      <c r="AB37" s="33"/>
      <c r="AC37" s="33"/>
      <c r="AD37" s="34"/>
      <c r="AE37" s="32"/>
      <c r="AF37" s="33"/>
      <c r="AG37" s="33"/>
      <c r="AH37" s="34"/>
      <c r="AI37" s="28"/>
      <c r="AJ37" s="27"/>
      <c r="AK37" s="27"/>
      <c r="AL37" s="27"/>
      <c r="AM37" s="28"/>
      <c r="AN37" s="27"/>
      <c r="AO37" s="27"/>
      <c r="AP37" s="27"/>
      <c r="AQ37" s="28"/>
      <c r="AR37" s="27"/>
      <c r="AS37" s="27"/>
      <c r="AT37" s="208"/>
    </row>
    <row r="38" spans="2:46">
      <c r="B38" s="254"/>
      <c r="C38" s="42"/>
      <c r="D38" s="260" t="s">
        <v>28</v>
      </c>
      <c r="E38" s="42"/>
      <c r="F38" s="40" t="s">
        <v>16</v>
      </c>
      <c r="G38" s="226">
        <v>16</v>
      </c>
      <c r="H38" s="227"/>
      <c r="I38" s="227"/>
      <c r="J38" s="228"/>
      <c r="K38" s="226">
        <v>14</v>
      </c>
      <c r="L38" s="227"/>
      <c r="M38" s="227"/>
      <c r="N38" s="228"/>
      <c r="O38" s="226">
        <v>18</v>
      </c>
      <c r="P38" s="227"/>
      <c r="Q38" s="227"/>
      <c r="R38" s="228"/>
      <c r="S38" s="226">
        <v>23</v>
      </c>
      <c r="T38" s="227"/>
      <c r="U38" s="227"/>
      <c r="V38" s="228"/>
      <c r="W38" s="226">
        <v>10</v>
      </c>
      <c r="X38" s="227"/>
      <c r="Y38" s="227"/>
      <c r="Z38" s="228"/>
      <c r="AA38" s="226">
        <v>16</v>
      </c>
      <c r="AB38" s="227"/>
      <c r="AC38" s="227"/>
      <c r="AD38" s="228"/>
      <c r="AE38" s="226">
        <v>17</v>
      </c>
      <c r="AF38" s="227"/>
      <c r="AG38" s="227"/>
      <c r="AH38" s="228"/>
      <c r="AI38" s="289">
        <v>5</v>
      </c>
      <c r="AJ38" s="222"/>
      <c r="AK38" s="222"/>
      <c r="AL38" s="290"/>
      <c r="AM38" s="219">
        <v>15</v>
      </c>
      <c r="AN38" s="220"/>
      <c r="AO38" s="220"/>
      <c r="AP38" s="220"/>
      <c r="AQ38" s="219">
        <f>DB銃砲事故!BJ25</f>
        <v>9</v>
      </c>
      <c r="AR38" s="220"/>
      <c r="AS38" s="220"/>
      <c r="AT38" s="293"/>
    </row>
    <row r="39" spans="2:46">
      <c r="B39" s="254"/>
      <c r="C39" s="42"/>
      <c r="D39" s="261"/>
      <c r="E39" s="42"/>
      <c r="F39" s="40" t="s">
        <v>17</v>
      </c>
      <c r="G39" s="226">
        <v>9</v>
      </c>
      <c r="H39" s="227"/>
      <c r="I39" s="227"/>
      <c r="J39" s="228"/>
      <c r="K39" s="226">
        <v>9</v>
      </c>
      <c r="L39" s="227"/>
      <c r="M39" s="227"/>
      <c r="N39" s="228"/>
      <c r="O39" s="226">
        <v>9</v>
      </c>
      <c r="P39" s="227"/>
      <c r="Q39" s="227"/>
      <c r="R39" s="228"/>
      <c r="S39" s="226">
        <v>9</v>
      </c>
      <c r="T39" s="227"/>
      <c r="U39" s="227"/>
      <c r="V39" s="228"/>
      <c r="W39" s="226">
        <v>5</v>
      </c>
      <c r="X39" s="227"/>
      <c r="Y39" s="227"/>
      <c r="Z39" s="228"/>
      <c r="AA39" s="226">
        <v>4</v>
      </c>
      <c r="AB39" s="227"/>
      <c r="AC39" s="227"/>
      <c r="AD39" s="228"/>
      <c r="AE39" s="226">
        <v>9</v>
      </c>
      <c r="AF39" s="227"/>
      <c r="AG39" s="227"/>
      <c r="AH39" s="228"/>
      <c r="AI39" s="289">
        <v>0</v>
      </c>
      <c r="AJ39" s="222"/>
      <c r="AK39" s="222"/>
      <c r="AL39" s="290"/>
      <c r="AM39" s="219">
        <v>6</v>
      </c>
      <c r="AN39" s="220"/>
      <c r="AO39" s="220"/>
      <c r="AP39" s="220"/>
      <c r="AQ39" s="219">
        <f>DB銃砲事故!BJ26</f>
        <v>3</v>
      </c>
      <c r="AR39" s="220"/>
      <c r="AS39" s="220"/>
      <c r="AT39" s="293"/>
    </row>
    <row r="40" spans="2:46">
      <c r="B40" s="254"/>
      <c r="C40" s="42"/>
      <c r="D40" s="260"/>
      <c r="E40" s="42"/>
      <c r="F40" s="40" t="s">
        <v>18</v>
      </c>
      <c r="G40" s="226">
        <v>7</v>
      </c>
      <c r="H40" s="227"/>
      <c r="I40" s="227"/>
      <c r="J40" s="228"/>
      <c r="K40" s="226">
        <v>5</v>
      </c>
      <c r="L40" s="227"/>
      <c r="M40" s="227"/>
      <c r="N40" s="228"/>
      <c r="O40" s="226">
        <v>9</v>
      </c>
      <c r="P40" s="227"/>
      <c r="Q40" s="227"/>
      <c r="R40" s="228"/>
      <c r="S40" s="226">
        <v>14</v>
      </c>
      <c r="T40" s="227"/>
      <c r="U40" s="227"/>
      <c r="V40" s="228"/>
      <c r="W40" s="226">
        <v>5</v>
      </c>
      <c r="X40" s="227"/>
      <c r="Y40" s="227"/>
      <c r="Z40" s="228"/>
      <c r="AA40" s="226">
        <v>12</v>
      </c>
      <c r="AB40" s="227"/>
      <c r="AC40" s="227"/>
      <c r="AD40" s="228"/>
      <c r="AE40" s="226">
        <v>8</v>
      </c>
      <c r="AF40" s="227"/>
      <c r="AG40" s="227"/>
      <c r="AH40" s="228"/>
      <c r="AI40" s="289">
        <v>5</v>
      </c>
      <c r="AJ40" s="222"/>
      <c r="AK40" s="222"/>
      <c r="AL40" s="290"/>
      <c r="AM40" s="219">
        <v>9</v>
      </c>
      <c r="AN40" s="220"/>
      <c r="AO40" s="220"/>
      <c r="AP40" s="220"/>
      <c r="AQ40" s="219">
        <f>DB銃砲事故!BJ27</f>
        <v>8</v>
      </c>
      <c r="AR40" s="220"/>
      <c r="AS40" s="220"/>
      <c r="AT40" s="293"/>
    </row>
    <row r="41" spans="2:46">
      <c r="B41" s="21"/>
      <c r="C41" s="2"/>
      <c r="D41" s="2"/>
      <c r="E41" s="2"/>
      <c r="F41" s="40"/>
      <c r="G41" s="32"/>
      <c r="H41" s="33"/>
      <c r="I41" s="33"/>
      <c r="J41" s="34"/>
      <c r="K41" s="32"/>
      <c r="L41" s="33"/>
      <c r="M41" s="33"/>
      <c r="N41" s="34"/>
      <c r="O41" s="32"/>
      <c r="P41" s="33"/>
      <c r="Q41" s="33"/>
      <c r="R41" s="34"/>
      <c r="S41" s="32"/>
      <c r="T41" s="33"/>
      <c r="U41" s="33"/>
      <c r="V41" s="34"/>
      <c r="W41" s="32"/>
      <c r="X41" s="33"/>
      <c r="Y41" s="33"/>
      <c r="Z41" s="34"/>
      <c r="AA41" s="32"/>
      <c r="AB41" s="33"/>
      <c r="AC41" s="33"/>
      <c r="AD41" s="34"/>
      <c r="AE41" s="32"/>
      <c r="AF41" s="33"/>
      <c r="AG41" s="33"/>
      <c r="AH41" s="34"/>
      <c r="AI41" s="28"/>
      <c r="AJ41" s="27"/>
      <c r="AK41" s="27"/>
      <c r="AL41" s="27"/>
      <c r="AM41" s="28"/>
      <c r="AN41" s="27"/>
      <c r="AO41" s="27"/>
      <c r="AP41" s="27"/>
      <c r="AQ41" s="28"/>
      <c r="AR41" s="27"/>
      <c r="AS41" s="27"/>
      <c r="AT41" s="208"/>
    </row>
    <row r="42" spans="2:46">
      <c r="B42" s="22"/>
      <c r="C42" s="35"/>
      <c r="D42" s="35"/>
      <c r="E42" s="35"/>
      <c r="F42" s="40" t="s">
        <v>16</v>
      </c>
      <c r="G42" s="226">
        <v>1</v>
      </c>
      <c r="H42" s="227"/>
      <c r="I42" s="227"/>
      <c r="J42" s="228"/>
      <c r="K42" s="226">
        <v>0</v>
      </c>
      <c r="L42" s="227"/>
      <c r="M42" s="227"/>
      <c r="N42" s="228"/>
      <c r="O42" s="226">
        <v>0</v>
      </c>
      <c r="P42" s="227"/>
      <c r="Q42" s="227"/>
      <c r="R42" s="228"/>
      <c r="S42" s="226">
        <v>0</v>
      </c>
      <c r="T42" s="227"/>
      <c r="U42" s="227"/>
      <c r="V42" s="228"/>
      <c r="W42" s="226">
        <v>0</v>
      </c>
      <c r="X42" s="227"/>
      <c r="Y42" s="227"/>
      <c r="Z42" s="228"/>
      <c r="AA42" s="226">
        <v>1</v>
      </c>
      <c r="AB42" s="227"/>
      <c r="AC42" s="227"/>
      <c r="AD42" s="228"/>
      <c r="AE42" s="226">
        <v>0</v>
      </c>
      <c r="AF42" s="227"/>
      <c r="AG42" s="227"/>
      <c r="AH42" s="228"/>
      <c r="AI42" s="289">
        <v>0</v>
      </c>
      <c r="AJ42" s="222"/>
      <c r="AK42" s="222"/>
      <c r="AL42" s="290"/>
      <c r="AM42" s="221">
        <v>1</v>
      </c>
      <c r="AN42" s="222"/>
      <c r="AO42" s="222"/>
      <c r="AP42" s="222"/>
      <c r="AQ42" s="219">
        <f>DB銃砲事故!BJ29</f>
        <v>0</v>
      </c>
      <c r="AR42" s="220"/>
      <c r="AS42" s="220"/>
      <c r="AT42" s="293"/>
    </row>
    <row r="43" spans="2:46">
      <c r="B43" s="251" t="s">
        <v>15</v>
      </c>
      <c r="C43" s="252"/>
      <c r="D43" s="252"/>
      <c r="E43" s="35"/>
      <c r="F43" s="40" t="s">
        <v>17</v>
      </c>
      <c r="G43" s="226">
        <v>0</v>
      </c>
      <c r="H43" s="227"/>
      <c r="I43" s="227"/>
      <c r="J43" s="228"/>
      <c r="K43" s="226">
        <v>0</v>
      </c>
      <c r="L43" s="227"/>
      <c r="M43" s="227"/>
      <c r="N43" s="228"/>
      <c r="O43" s="226">
        <v>0</v>
      </c>
      <c r="P43" s="227"/>
      <c r="Q43" s="227"/>
      <c r="R43" s="228"/>
      <c r="S43" s="226">
        <v>0</v>
      </c>
      <c r="T43" s="227"/>
      <c r="U43" s="227"/>
      <c r="V43" s="228"/>
      <c r="W43" s="226">
        <v>0</v>
      </c>
      <c r="X43" s="227"/>
      <c r="Y43" s="227"/>
      <c r="Z43" s="228"/>
      <c r="AA43" s="226">
        <v>0</v>
      </c>
      <c r="AB43" s="227"/>
      <c r="AC43" s="227"/>
      <c r="AD43" s="228"/>
      <c r="AE43" s="226">
        <v>0</v>
      </c>
      <c r="AF43" s="227"/>
      <c r="AG43" s="227"/>
      <c r="AH43" s="228"/>
      <c r="AI43" s="289">
        <v>0</v>
      </c>
      <c r="AJ43" s="222"/>
      <c r="AK43" s="222"/>
      <c r="AL43" s="290"/>
      <c r="AM43" s="221">
        <v>0</v>
      </c>
      <c r="AN43" s="222"/>
      <c r="AO43" s="222"/>
      <c r="AP43" s="222"/>
      <c r="AQ43" s="219">
        <f>DB銃砲事故!BJ30</f>
        <v>0</v>
      </c>
      <c r="AR43" s="220"/>
      <c r="AS43" s="220"/>
      <c r="AT43" s="293"/>
    </row>
    <row r="44" spans="2:46">
      <c r="B44" s="22"/>
      <c r="C44" s="35"/>
      <c r="D44" s="35"/>
      <c r="E44" s="35"/>
      <c r="F44" s="40" t="s">
        <v>18</v>
      </c>
      <c r="G44" s="226">
        <v>1</v>
      </c>
      <c r="H44" s="227"/>
      <c r="I44" s="227"/>
      <c r="J44" s="228"/>
      <c r="K44" s="226">
        <v>0</v>
      </c>
      <c r="L44" s="227"/>
      <c r="M44" s="227"/>
      <c r="N44" s="228"/>
      <c r="O44" s="226">
        <v>0</v>
      </c>
      <c r="P44" s="227"/>
      <c r="Q44" s="227"/>
      <c r="R44" s="228"/>
      <c r="S44" s="226">
        <v>0</v>
      </c>
      <c r="T44" s="227"/>
      <c r="U44" s="227"/>
      <c r="V44" s="228"/>
      <c r="W44" s="226">
        <v>0</v>
      </c>
      <c r="X44" s="227"/>
      <c r="Y44" s="227"/>
      <c r="Z44" s="228"/>
      <c r="AA44" s="226">
        <v>1</v>
      </c>
      <c r="AB44" s="227"/>
      <c r="AC44" s="227"/>
      <c r="AD44" s="228"/>
      <c r="AE44" s="226">
        <v>0</v>
      </c>
      <c r="AF44" s="227"/>
      <c r="AG44" s="227"/>
      <c r="AH44" s="228"/>
      <c r="AI44" s="289">
        <v>0</v>
      </c>
      <c r="AJ44" s="222"/>
      <c r="AK44" s="222"/>
      <c r="AL44" s="290"/>
      <c r="AM44" s="221">
        <v>1</v>
      </c>
      <c r="AN44" s="222"/>
      <c r="AO44" s="222"/>
      <c r="AP44" s="222"/>
      <c r="AQ44" s="219">
        <f>DB銃砲事故!BJ31</f>
        <v>0</v>
      </c>
      <c r="AR44" s="220"/>
      <c r="AS44" s="220"/>
      <c r="AT44" s="293"/>
    </row>
    <row r="45" spans="2:46">
      <c r="B45" s="21"/>
      <c r="C45" s="2"/>
      <c r="D45" s="2"/>
      <c r="E45" s="2"/>
      <c r="F45" s="40"/>
      <c r="G45" s="32"/>
      <c r="H45" s="33"/>
      <c r="I45" s="33"/>
      <c r="J45" s="34"/>
      <c r="K45" s="32"/>
      <c r="L45" s="33"/>
      <c r="M45" s="33"/>
      <c r="N45" s="34"/>
      <c r="O45" s="32"/>
      <c r="P45" s="33"/>
      <c r="Q45" s="33"/>
      <c r="R45" s="34"/>
      <c r="S45" s="32"/>
      <c r="T45" s="33"/>
      <c r="U45" s="33"/>
      <c r="V45" s="34"/>
      <c r="W45" s="32"/>
      <c r="X45" s="33"/>
      <c r="Y45" s="33"/>
      <c r="Z45" s="34"/>
      <c r="AA45" s="32"/>
      <c r="AB45" s="33"/>
      <c r="AC45" s="33"/>
      <c r="AD45" s="34"/>
      <c r="AE45" s="32"/>
      <c r="AF45" s="33"/>
      <c r="AG45" s="33"/>
      <c r="AH45" s="34"/>
      <c r="AI45" s="28"/>
      <c r="AJ45" s="27"/>
      <c r="AK45" s="27"/>
      <c r="AL45" s="27"/>
      <c r="AM45" s="28"/>
      <c r="AN45" s="27"/>
      <c r="AO45" s="27"/>
      <c r="AP45" s="27"/>
      <c r="AQ45" s="28"/>
      <c r="AR45" s="27"/>
      <c r="AS45" s="27"/>
      <c r="AT45" s="208"/>
    </row>
    <row r="46" spans="2:46">
      <c r="B46" s="22"/>
      <c r="C46" s="35"/>
      <c r="D46" s="35"/>
      <c r="E46" s="35"/>
      <c r="F46" s="40" t="s">
        <v>16</v>
      </c>
      <c r="G46" s="226">
        <v>1</v>
      </c>
      <c r="H46" s="227"/>
      <c r="I46" s="227"/>
      <c r="J46" s="228"/>
      <c r="K46" s="226">
        <v>0</v>
      </c>
      <c r="L46" s="227"/>
      <c r="M46" s="227"/>
      <c r="N46" s="228"/>
      <c r="O46" s="226">
        <v>0</v>
      </c>
      <c r="P46" s="227"/>
      <c r="Q46" s="227"/>
      <c r="R46" s="228"/>
      <c r="S46" s="226">
        <v>0</v>
      </c>
      <c r="T46" s="227"/>
      <c r="U46" s="227"/>
      <c r="V46" s="228"/>
      <c r="W46" s="226">
        <v>1</v>
      </c>
      <c r="X46" s="227"/>
      <c r="Y46" s="227"/>
      <c r="Z46" s="228"/>
      <c r="AA46" s="226">
        <v>0</v>
      </c>
      <c r="AB46" s="227"/>
      <c r="AC46" s="227"/>
      <c r="AD46" s="228"/>
      <c r="AE46" s="226">
        <v>0</v>
      </c>
      <c r="AF46" s="227"/>
      <c r="AG46" s="227"/>
      <c r="AH46" s="228"/>
      <c r="AI46" s="289">
        <v>0</v>
      </c>
      <c r="AJ46" s="222"/>
      <c r="AK46" s="222"/>
      <c r="AL46" s="290"/>
      <c r="AM46" s="221">
        <v>0</v>
      </c>
      <c r="AN46" s="222"/>
      <c r="AO46" s="222"/>
      <c r="AP46" s="222"/>
      <c r="AQ46" s="219">
        <f>DB銃砲事故!BJ33</f>
        <v>0</v>
      </c>
      <c r="AR46" s="220"/>
      <c r="AS46" s="220"/>
      <c r="AT46" s="293"/>
    </row>
    <row r="47" spans="2:46">
      <c r="B47" s="251" t="s">
        <v>20</v>
      </c>
      <c r="C47" s="252"/>
      <c r="D47" s="252"/>
      <c r="E47" s="35"/>
      <c r="F47" s="40" t="s">
        <v>17</v>
      </c>
      <c r="G47" s="226">
        <v>1</v>
      </c>
      <c r="H47" s="227"/>
      <c r="I47" s="227"/>
      <c r="J47" s="228"/>
      <c r="K47" s="226">
        <v>0</v>
      </c>
      <c r="L47" s="227"/>
      <c r="M47" s="227"/>
      <c r="N47" s="228"/>
      <c r="O47" s="226">
        <v>0</v>
      </c>
      <c r="P47" s="227"/>
      <c r="Q47" s="227"/>
      <c r="R47" s="228"/>
      <c r="S47" s="226">
        <v>0</v>
      </c>
      <c r="T47" s="227"/>
      <c r="U47" s="227"/>
      <c r="V47" s="228"/>
      <c r="W47" s="226">
        <v>0</v>
      </c>
      <c r="X47" s="227"/>
      <c r="Y47" s="227"/>
      <c r="Z47" s="228"/>
      <c r="AA47" s="226">
        <v>0</v>
      </c>
      <c r="AB47" s="227"/>
      <c r="AC47" s="227"/>
      <c r="AD47" s="228"/>
      <c r="AE47" s="226">
        <v>0</v>
      </c>
      <c r="AF47" s="227"/>
      <c r="AG47" s="227"/>
      <c r="AH47" s="228"/>
      <c r="AI47" s="289">
        <v>0</v>
      </c>
      <c r="AJ47" s="222"/>
      <c r="AK47" s="222"/>
      <c r="AL47" s="290"/>
      <c r="AM47" s="221">
        <v>0</v>
      </c>
      <c r="AN47" s="222"/>
      <c r="AO47" s="222"/>
      <c r="AP47" s="222"/>
      <c r="AQ47" s="219">
        <f>DB銃砲事故!BJ34</f>
        <v>0</v>
      </c>
      <c r="AR47" s="220"/>
      <c r="AS47" s="220"/>
      <c r="AT47" s="293"/>
    </row>
    <row r="48" spans="2:46" ht="11.4" thickBot="1">
      <c r="B48" s="23"/>
      <c r="C48" s="24"/>
      <c r="D48" s="24"/>
      <c r="E48" s="24"/>
      <c r="F48" s="25" t="s">
        <v>18</v>
      </c>
      <c r="G48" s="268">
        <v>0</v>
      </c>
      <c r="H48" s="269"/>
      <c r="I48" s="269"/>
      <c r="J48" s="270"/>
      <c r="K48" s="268">
        <v>0</v>
      </c>
      <c r="L48" s="269"/>
      <c r="M48" s="269"/>
      <c r="N48" s="270"/>
      <c r="O48" s="268">
        <v>0</v>
      </c>
      <c r="P48" s="269"/>
      <c r="Q48" s="269"/>
      <c r="R48" s="270"/>
      <c r="S48" s="268">
        <v>0</v>
      </c>
      <c r="T48" s="269"/>
      <c r="U48" s="269"/>
      <c r="V48" s="270"/>
      <c r="W48" s="268">
        <v>1</v>
      </c>
      <c r="X48" s="269"/>
      <c r="Y48" s="269"/>
      <c r="Z48" s="270"/>
      <c r="AA48" s="268">
        <v>0</v>
      </c>
      <c r="AB48" s="269"/>
      <c r="AC48" s="269"/>
      <c r="AD48" s="270"/>
      <c r="AE48" s="268">
        <v>0</v>
      </c>
      <c r="AF48" s="269"/>
      <c r="AG48" s="269"/>
      <c r="AH48" s="270"/>
      <c r="AI48" s="298">
        <v>0</v>
      </c>
      <c r="AJ48" s="292"/>
      <c r="AK48" s="292"/>
      <c r="AL48" s="299"/>
      <c r="AM48" s="291">
        <v>0</v>
      </c>
      <c r="AN48" s="292"/>
      <c r="AO48" s="292"/>
      <c r="AP48" s="292"/>
      <c r="AQ48" s="294">
        <f>DB銃砲事故!BJ35</f>
        <v>0</v>
      </c>
      <c r="AR48" s="295"/>
      <c r="AS48" s="295"/>
      <c r="AT48" s="296"/>
    </row>
  </sheetData>
  <mergeCells count="364">
    <mergeCell ref="AQ46:AT46"/>
    <mergeCell ref="AQ40:AT40"/>
    <mergeCell ref="AQ42:AT42"/>
    <mergeCell ref="AQ43:AT43"/>
    <mergeCell ref="AQ44:AT44"/>
    <mergeCell ref="AI47:AL47"/>
    <mergeCell ref="AI48:AL48"/>
    <mergeCell ref="AQ27:AT27"/>
    <mergeCell ref="AQ28:AT28"/>
    <mergeCell ref="AQ30:AT30"/>
    <mergeCell ref="AQ31:AT31"/>
    <mergeCell ref="AQ32:AT32"/>
    <mergeCell ref="AQ34:AT34"/>
    <mergeCell ref="AQ35:AT35"/>
    <mergeCell ref="AQ36:AT36"/>
    <mergeCell ref="AI42:AL42"/>
    <mergeCell ref="AI43:AL43"/>
    <mergeCell ref="AI44:AL44"/>
    <mergeCell ref="AI46:AL46"/>
    <mergeCell ref="AI36:AL36"/>
    <mergeCell ref="AI38:AL38"/>
    <mergeCell ref="AI39:AL39"/>
    <mergeCell ref="AI40:AL40"/>
    <mergeCell ref="AI35:AL35"/>
    <mergeCell ref="AM48:AP48"/>
    <mergeCell ref="AQ38:AT38"/>
    <mergeCell ref="AQ39:AT39"/>
    <mergeCell ref="AQ48:AT48"/>
    <mergeCell ref="AQ47:AT47"/>
    <mergeCell ref="AQ8:AT8"/>
    <mergeCell ref="AQ9:AT9"/>
    <mergeCell ref="AQ10:AT10"/>
    <mergeCell ref="AQ11:AT11"/>
    <mergeCell ref="AQ12:AT12"/>
    <mergeCell ref="AQ13:AT13"/>
    <mergeCell ref="AM16:AP16"/>
    <mergeCell ref="AM8:AP8"/>
    <mergeCell ref="AM9:AP9"/>
    <mergeCell ref="AM10:AP10"/>
    <mergeCell ref="AM11:AP11"/>
    <mergeCell ref="AM12:AP12"/>
    <mergeCell ref="AM13:AP13"/>
    <mergeCell ref="AM30:AP30"/>
    <mergeCell ref="AM31:AP31"/>
    <mergeCell ref="AM32:AP32"/>
    <mergeCell ref="AM34:AP34"/>
    <mergeCell ref="AM47:AP47"/>
    <mergeCell ref="AM36:AP36"/>
    <mergeCell ref="AM28:AP28"/>
    <mergeCell ref="AI15:AL15"/>
    <mergeCell ref="AE34:AH34"/>
    <mergeCell ref="AE35:AH35"/>
    <mergeCell ref="AE36:AH36"/>
    <mergeCell ref="AQ19:AT19"/>
    <mergeCell ref="AQ18:AT18"/>
    <mergeCell ref="AQ17:AT17"/>
    <mergeCell ref="AQ26:AT26"/>
    <mergeCell ref="AI31:AL31"/>
    <mergeCell ref="AI32:AL32"/>
    <mergeCell ref="AI34:AL34"/>
    <mergeCell ref="AM27:AP27"/>
    <mergeCell ref="AQ25:AT25"/>
    <mergeCell ref="AM17:AP17"/>
    <mergeCell ref="AI25:AL25"/>
    <mergeCell ref="AM25:AP25"/>
    <mergeCell ref="AM18:AP18"/>
    <mergeCell ref="AM26:AP26"/>
    <mergeCell ref="AM19:AP19"/>
    <mergeCell ref="AQ16:AT16"/>
    <mergeCell ref="AM15:AP15"/>
    <mergeCell ref="AI27:AL27"/>
    <mergeCell ref="AE27:AH27"/>
    <mergeCell ref="AE38:AH38"/>
    <mergeCell ref="AE39:AH39"/>
    <mergeCell ref="AE40:AH40"/>
    <mergeCell ref="AE48:AH48"/>
    <mergeCell ref="AE42:AH42"/>
    <mergeCell ref="AE43:AH43"/>
    <mergeCell ref="AE44:AH44"/>
    <mergeCell ref="AE46:AH46"/>
    <mergeCell ref="AE47:AH47"/>
    <mergeCell ref="AA39:AD39"/>
    <mergeCell ref="AA40:AD40"/>
    <mergeCell ref="AA38:AD38"/>
    <mergeCell ref="O34:R34"/>
    <mergeCell ref="O35:R35"/>
    <mergeCell ref="S34:V34"/>
    <mergeCell ref="S35:V35"/>
    <mergeCell ref="S36:V36"/>
    <mergeCell ref="O36:R36"/>
    <mergeCell ref="S38:V38"/>
    <mergeCell ref="S39:V39"/>
    <mergeCell ref="S40:V40"/>
    <mergeCell ref="O38:R38"/>
    <mergeCell ref="O39:R39"/>
    <mergeCell ref="O40:R40"/>
    <mergeCell ref="W38:Z38"/>
    <mergeCell ref="W39:Z39"/>
    <mergeCell ref="W40:Z40"/>
    <mergeCell ref="S43:V43"/>
    <mergeCell ref="S44:V44"/>
    <mergeCell ref="K39:N39"/>
    <mergeCell ref="O46:R46"/>
    <mergeCell ref="O47:R47"/>
    <mergeCell ref="K40:N40"/>
    <mergeCell ref="O48:R48"/>
    <mergeCell ref="O42:R42"/>
    <mergeCell ref="O43:R43"/>
    <mergeCell ref="O44:R44"/>
    <mergeCell ref="K46:N46"/>
    <mergeCell ref="K47:N47"/>
    <mergeCell ref="K48:N48"/>
    <mergeCell ref="K43:N43"/>
    <mergeCell ref="K44:N44"/>
    <mergeCell ref="K42:N42"/>
    <mergeCell ref="S27:V27"/>
    <mergeCell ref="S28:V28"/>
    <mergeCell ref="W27:Z27"/>
    <mergeCell ref="W28:Z28"/>
    <mergeCell ref="AE31:AH31"/>
    <mergeCell ref="AE32:AH32"/>
    <mergeCell ref="W35:Z35"/>
    <mergeCell ref="W34:Z34"/>
    <mergeCell ref="AA34:AD34"/>
    <mergeCell ref="AA32:AD32"/>
    <mergeCell ref="W31:Z31"/>
    <mergeCell ref="W32:Z32"/>
    <mergeCell ref="AA31:AD31"/>
    <mergeCell ref="AI30:AL30"/>
    <mergeCell ref="AI28:AL28"/>
    <mergeCell ref="K31:N31"/>
    <mergeCell ref="K32:N32"/>
    <mergeCell ref="O28:R28"/>
    <mergeCell ref="O30:R30"/>
    <mergeCell ref="O27:R27"/>
    <mergeCell ref="AA48:AD48"/>
    <mergeCell ref="AA46:AD46"/>
    <mergeCell ref="AA47:AD47"/>
    <mergeCell ref="AA42:AD42"/>
    <mergeCell ref="AA43:AD43"/>
    <mergeCell ref="AA44:AD44"/>
    <mergeCell ref="S31:V31"/>
    <mergeCell ref="S32:V32"/>
    <mergeCell ref="W36:Z36"/>
    <mergeCell ref="S46:V46"/>
    <mergeCell ref="S47:V47"/>
    <mergeCell ref="S48:V48"/>
    <mergeCell ref="W46:Z46"/>
    <mergeCell ref="W47:Z47"/>
    <mergeCell ref="W48:Z48"/>
    <mergeCell ref="W43:Z43"/>
    <mergeCell ref="W44:Z44"/>
    <mergeCell ref="W42:Z42"/>
    <mergeCell ref="S42:V42"/>
    <mergeCell ref="B2:AT2"/>
    <mergeCell ref="B23:AT23"/>
    <mergeCell ref="S25:V25"/>
    <mergeCell ref="W25:Z25"/>
    <mergeCell ref="AA25:AD25"/>
    <mergeCell ref="AI9:AL9"/>
    <mergeCell ref="AI8:AL8"/>
    <mergeCell ref="S19:V19"/>
    <mergeCell ref="AI13:AL13"/>
    <mergeCell ref="AE16:AH16"/>
    <mergeCell ref="AE25:AH25"/>
    <mergeCell ref="S7:V7"/>
    <mergeCell ref="W12:Z12"/>
    <mergeCell ref="W13:Z13"/>
    <mergeCell ref="W17:Z17"/>
    <mergeCell ref="S13:V13"/>
    <mergeCell ref="W16:Z16"/>
    <mergeCell ref="S16:V16"/>
    <mergeCell ref="S17:V17"/>
    <mergeCell ref="S18:V18"/>
    <mergeCell ref="S15:V15"/>
    <mergeCell ref="AQ15:AT15"/>
    <mergeCell ref="AI17:AL17"/>
    <mergeCell ref="AE8:AH8"/>
    <mergeCell ref="AE19:AH19"/>
    <mergeCell ref="AI19:AL19"/>
    <mergeCell ref="AI12:AL12"/>
    <mergeCell ref="W19:Z19"/>
    <mergeCell ref="AA17:AD17"/>
    <mergeCell ref="AA18:AD18"/>
    <mergeCell ref="AI18:AL18"/>
    <mergeCell ref="W15:Z15"/>
    <mergeCell ref="W9:Z9"/>
    <mergeCell ref="W10:Z10"/>
    <mergeCell ref="W11:Z11"/>
    <mergeCell ref="AE13:AH13"/>
    <mergeCell ref="AE17:AH17"/>
    <mergeCell ref="AE12:AH12"/>
    <mergeCell ref="AI10:AL10"/>
    <mergeCell ref="AE10:AH10"/>
    <mergeCell ref="AE11:AH11"/>
    <mergeCell ref="AE18:AH18"/>
    <mergeCell ref="AQ4:AT4"/>
    <mergeCell ref="AQ5:AT5"/>
    <mergeCell ref="AQ7:AT7"/>
    <mergeCell ref="AE4:AH4"/>
    <mergeCell ref="AI4:AL4"/>
    <mergeCell ref="AM4:AP4"/>
    <mergeCell ref="AE5:AH5"/>
    <mergeCell ref="AI5:AL5"/>
    <mergeCell ref="AM5:AP5"/>
    <mergeCell ref="AM7:AP7"/>
    <mergeCell ref="AE7:AH7"/>
    <mergeCell ref="AI7:AL7"/>
    <mergeCell ref="AA7:AD7"/>
    <mergeCell ref="AA11:AD11"/>
    <mergeCell ref="AA8:AD8"/>
    <mergeCell ref="AA9:AD9"/>
    <mergeCell ref="AA10:AD10"/>
    <mergeCell ref="AA15:AD15"/>
    <mergeCell ref="AA16:AD16"/>
    <mergeCell ref="S5:V5"/>
    <mergeCell ref="W5:Z5"/>
    <mergeCell ref="S9:V9"/>
    <mergeCell ref="S10:V10"/>
    <mergeCell ref="S11:V11"/>
    <mergeCell ref="W8:Z8"/>
    <mergeCell ref="S4:V4"/>
    <mergeCell ref="W4:Z4"/>
    <mergeCell ref="O4:R4"/>
    <mergeCell ref="AA4:AD4"/>
    <mergeCell ref="AA5:AD5"/>
    <mergeCell ref="W7:Z7"/>
    <mergeCell ref="O11:R11"/>
    <mergeCell ref="O12:R12"/>
    <mergeCell ref="B20:AQ20"/>
    <mergeCell ref="O8:R8"/>
    <mergeCell ref="O16:R16"/>
    <mergeCell ref="K9:N9"/>
    <mergeCell ref="AE9:AH9"/>
    <mergeCell ref="AA12:AD12"/>
    <mergeCell ref="AA13:AD13"/>
    <mergeCell ref="S12:V12"/>
    <mergeCell ref="K5:N5"/>
    <mergeCell ref="K7:N7"/>
    <mergeCell ref="K8:N8"/>
    <mergeCell ref="O9:R9"/>
    <mergeCell ref="O10:R10"/>
    <mergeCell ref="K12:N12"/>
    <mergeCell ref="O7:R7"/>
    <mergeCell ref="S8:V8"/>
    <mergeCell ref="O5:R5"/>
    <mergeCell ref="G47:J47"/>
    <mergeCell ref="G48:J48"/>
    <mergeCell ref="G43:J43"/>
    <mergeCell ref="G44:J44"/>
    <mergeCell ref="G46:J46"/>
    <mergeCell ref="G39:J39"/>
    <mergeCell ref="G40:J40"/>
    <mergeCell ref="G42:J42"/>
    <mergeCell ref="G36:J36"/>
    <mergeCell ref="G38:J38"/>
    <mergeCell ref="G34:J34"/>
    <mergeCell ref="K35:N35"/>
    <mergeCell ref="K36:N36"/>
    <mergeCell ref="K38:N38"/>
    <mergeCell ref="G35:J35"/>
    <mergeCell ref="K34:N34"/>
    <mergeCell ref="K19:N19"/>
    <mergeCell ref="G31:J31"/>
    <mergeCell ref="G32:J32"/>
    <mergeCell ref="G27:J27"/>
    <mergeCell ref="G28:J28"/>
    <mergeCell ref="G30:J30"/>
    <mergeCell ref="O31:R31"/>
    <mergeCell ref="D16:F16"/>
    <mergeCell ref="G15:J15"/>
    <mergeCell ref="G16:J16"/>
    <mergeCell ref="AA27:AD27"/>
    <mergeCell ref="AA35:AD35"/>
    <mergeCell ref="AA36:AD36"/>
    <mergeCell ref="B15:B19"/>
    <mergeCell ref="G26:J26"/>
    <mergeCell ref="K26:N26"/>
    <mergeCell ref="G25:J25"/>
    <mergeCell ref="O15:R15"/>
    <mergeCell ref="O17:R17"/>
    <mergeCell ref="O18:R18"/>
    <mergeCell ref="K15:N15"/>
    <mergeCell ref="K16:N16"/>
    <mergeCell ref="K18:N18"/>
    <mergeCell ref="O25:R25"/>
    <mergeCell ref="O19:R19"/>
    <mergeCell ref="K25:N25"/>
    <mergeCell ref="AA19:AD19"/>
    <mergeCell ref="O26:R26"/>
    <mergeCell ref="S26:V26"/>
    <mergeCell ref="W26:Z26"/>
    <mergeCell ref="AA26:AD26"/>
    <mergeCell ref="B47:D47"/>
    <mergeCell ref="B25:F25"/>
    <mergeCell ref="B30:B40"/>
    <mergeCell ref="B27:D27"/>
    <mergeCell ref="D34:D36"/>
    <mergeCell ref="D38:D40"/>
    <mergeCell ref="G17:J17"/>
    <mergeCell ref="G18:J18"/>
    <mergeCell ref="G19:J19"/>
    <mergeCell ref="D18:F18"/>
    <mergeCell ref="B43:D43"/>
    <mergeCell ref="D19:F19"/>
    <mergeCell ref="D17:F17"/>
    <mergeCell ref="AM44:AP44"/>
    <mergeCell ref="AM46:AP46"/>
    <mergeCell ref="G9:J9"/>
    <mergeCell ref="B7:B13"/>
    <mergeCell ref="G10:J10"/>
    <mergeCell ref="K4:N4"/>
    <mergeCell ref="G5:J5"/>
    <mergeCell ref="G7:J7"/>
    <mergeCell ref="G8:J8"/>
    <mergeCell ref="G4:J4"/>
    <mergeCell ref="B4:F4"/>
    <mergeCell ref="B5:F5"/>
    <mergeCell ref="D8:D10"/>
    <mergeCell ref="K10:N10"/>
    <mergeCell ref="G13:J13"/>
    <mergeCell ref="G11:J11"/>
    <mergeCell ref="D7:F7"/>
    <mergeCell ref="D11:F11"/>
    <mergeCell ref="D12:F12"/>
    <mergeCell ref="D13:F13"/>
    <mergeCell ref="G12:J12"/>
    <mergeCell ref="K11:N11"/>
    <mergeCell ref="K13:N13"/>
    <mergeCell ref="D15:F15"/>
    <mergeCell ref="K17:N17"/>
    <mergeCell ref="AI11:AL11"/>
    <mergeCell ref="AM35:AP35"/>
    <mergeCell ref="AM38:AP38"/>
    <mergeCell ref="AM39:AP39"/>
    <mergeCell ref="AM40:AP40"/>
    <mergeCell ref="AM42:AP42"/>
    <mergeCell ref="AM43:AP43"/>
    <mergeCell ref="O13:R13"/>
    <mergeCell ref="AE26:AH26"/>
    <mergeCell ref="W18:Z18"/>
    <mergeCell ref="AI26:AL26"/>
    <mergeCell ref="AE15:AH15"/>
    <mergeCell ref="S30:V30"/>
    <mergeCell ref="AA28:AD28"/>
    <mergeCell ref="AA30:AD30"/>
    <mergeCell ref="AE30:AH30"/>
    <mergeCell ref="W30:Z30"/>
    <mergeCell ref="AE28:AH28"/>
    <mergeCell ref="O32:R32"/>
    <mergeCell ref="K27:N27"/>
    <mergeCell ref="K28:N28"/>
    <mergeCell ref="K30:N30"/>
    <mergeCell ref="AI16:AL16"/>
    <mergeCell ref="AQ14:AT14"/>
    <mergeCell ref="G14:J14"/>
    <mergeCell ref="K14:N14"/>
    <mergeCell ref="O14:R14"/>
    <mergeCell ref="S14:V14"/>
    <mergeCell ref="W14:Z14"/>
    <mergeCell ref="AA14:AD14"/>
    <mergeCell ref="AE14:AH14"/>
    <mergeCell ref="AI14:AL14"/>
    <mergeCell ref="AM14:AP14"/>
  </mergeCells>
  <phoneticPr fontId="2"/>
  <printOptions horizontalCentered="1" gridLinesSet="0"/>
  <pageMargins left="0.39370078740157483" right="0.39370078740157483" top="0.59055118110236227" bottom="0.39370078740157483" header="0.31496062992125984" footer="0.31496062992125984"/>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AAFAA-0D6C-47B6-B8BB-9649A8EFEAFC}">
  <sheetPr>
    <tabColor rgb="FFFFFF00"/>
  </sheetPr>
  <dimension ref="A1:BB48"/>
  <sheetViews>
    <sheetView view="pageBreakPreview" zoomScale="85" zoomScaleNormal="100" zoomScaleSheetLayoutView="85" workbookViewId="0">
      <selection activeCell="D10" sqref="D10:E48"/>
    </sheetView>
  </sheetViews>
  <sheetFormatPr defaultColWidth="0.875" defaultRowHeight="13.2"/>
  <cols>
    <col min="1" max="1" width="3.625" style="43" customWidth="1"/>
    <col min="2" max="2" width="6.125" style="43" customWidth="1"/>
    <col min="3" max="3" width="29.625" style="43" bestFit="1" customWidth="1"/>
    <col min="4" max="5" width="20.25" style="43" customWidth="1"/>
    <col min="6" max="6" width="5.875" style="43" customWidth="1"/>
    <col min="7" max="7" width="20.25" style="43" customWidth="1"/>
    <col min="8" max="44" width="0.875" style="43"/>
    <col min="45" max="58" width="13.375" style="43" customWidth="1"/>
    <col min="59" max="16384" width="0.875" style="43"/>
  </cols>
  <sheetData>
    <row r="1" spans="1:52" s="44" customFormat="1" ht="22.5" customHeight="1">
      <c r="A1" s="305" t="s">
        <v>41</v>
      </c>
      <c r="B1" s="306"/>
      <c r="C1" s="43"/>
      <c r="D1" s="43"/>
      <c r="E1" s="43"/>
      <c r="F1" s="43"/>
      <c r="G1" s="43"/>
      <c r="J1" s="45"/>
    </row>
    <row r="2" spans="1:52" s="46" customFormat="1" ht="9" customHeight="1">
      <c r="A2" s="43"/>
      <c r="B2" s="43"/>
      <c r="C2" s="43"/>
      <c r="D2" s="43"/>
      <c r="E2" s="43"/>
      <c r="F2" s="43"/>
      <c r="G2" s="43"/>
      <c r="J2" s="47"/>
    </row>
    <row r="3" spans="1:52" s="48" customFormat="1" ht="22.5" customHeight="1">
      <c r="A3" s="307" t="s">
        <v>42</v>
      </c>
      <c r="B3" s="307"/>
      <c r="C3" s="307"/>
      <c r="D3" s="307"/>
      <c r="E3" s="307"/>
      <c r="F3" s="307"/>
      <c r="G3" s="307"/>
    </row>
    <row r="4" spans="1:52" s="46" customFormat="1" ht="15" customHeight="1">
      <c r="F4" s="308" t="s">
        <v>43</v>
      </c>
      <c r="G4" s="308"/>
      <c r="W4" s="47"/>
    </row>
    <row r="5" spans="1:52" ht="13.8" thickBot="1">
      <c r="A5" s="49"/>
      <c r="B5" s="49"/>
      <c r="C5" s="49"/>
      <c r="D5" s="49"/>
      <c r="G5" s="49"/>
    </row>
    <row r="6" spans="1:52" ht="15.6" customHeight="1">
      <c r="A6" s="50"/>
      <c r="B6" s="51"/>
      <c r="C6" s="52" t="s">
        <v>44</v>
      </c>
      <c r="D6" s="309" t="s">
        <v>45</v>
      </c>
      <c r="E6" s="313" t="s">
        <v>46</v>
      </c>
      <c r="G6" s="317" t="s">
        <v>47</v>
      </c>
    </row>
    <row r="7" spans="1:52" ht="15.6" customHeight="1">
      <c r="A7" s="53"/>
      <c r="C7" s="54"/>
      <c r="D7" s="310"/>
      <c r="E7" s="314"/>
      <c r="G7" s="318"/>
    </row>
    <row r="8" spans="1:52" ht="15.6" customHeight="1">
      <c r="A8" s="53"/>
      <c r="C8" s="55"/>
      <c r="D8" s="311"/>
      <c r="E8" s="315"/>
      <c r="G8" s="319"/>
      <c r="AT8" s="43" t="s">
        <v>115</v>
      </c>
    </row>
    <row r="9" spans="1:52" ht="15.6" customHeight="1" thickBot="1">
      <c r="A9" s="56" t="s">
        <v>48</v>
      </c>
      <c r="B9" s="57"/>
      <c r="C9" s="58"/>
      <c r="D9" s="312"/>
      <c r="E9" s="316"/>
      <c r="G9" s="320"/>
      <c r="AT9" s="59"/>
      <c r="AU9" s="60"/>
      <c r="AV9" s="60"/>
      <c r="AW9" s="60"/>
      <c r="AX9" s="60"/>
      <c r="AY9" s="61" t="s">
        <v>49</v>
      </c>
      <c r="AZ9" s="62" t="s">
        <v>50</v>
      </c>
    </row>
    <row r="10" spans="1:52" ht="15.6" customHeight="1">
      <c r="A10" s="324" t="s">
        <v>51</v>
      </c>
      <c r="B10" s="327" t="s">
        <v>52</v>
      </c>
      <c r="C10" s="63" t="s">
        <v>53</v>
      </c>
      <c r="D10" s="64">
        <v>26124</v>
      </c>
      <c r="E10" s="65">
        <v>25359</v>
      </c>
      <c r="G10" s="66">
        <f t="shared" ref="G10:G48" si="0">E10-D10</f>
        <v>-765</v>
      </c>
      <c r="AT10" s="67" t="s">
        <v>54</v>
      </c>
      <c r="AU10" s="68"/>
      <c r="AV10" s="68"/>
      <c r="AW10" s="68"/>
      <c r="AX10" s="68"/>
      <c r="AY10" s="69"/>
      <c r="AZ10" s="70"/>
    </row>
    <row r="11" spans="1:52" ht="15.6" customHeight="1">
      <c r="A11" s="325"/>
      <c r="B11" s="328"/>
      <c r="C11" s="71" t="s">
        <v>55</v>
      </c>
      <c r="D11" s="72">
        <v>121048</v>
      </c>
      <c r="E11" s="73">
        <v>117239</v>
      </c>
      <c r="G11" s="74">
        <f t="shared" si="0"/>
        <v>-3809</v>
      </c>
      <c r="AT11" s="59" t="s">
        <v>56</v>
      </c>
      <c r="AU11" s="60"/>
      <c r="AV11" s="60"/>
      <c r="AW11" s="60"/>
      <c r="AX11" s="60"/>
      <c r="AY11" s="61"/>
      <c r="AZ11" s="75">
        <f>AZ12+AZ19</f>
        <v>180084</v>
      </c>
    </row>
    <row r="12" spans="1:52" ht="15.6" customHeight="1">
      <c r="A12" s="325"/>
      <c r="B12" s="328"/>
      <c r="C12" s="76" t="s">
        <v>57</v>
      </c>
      <c r="D12" s="72">
        <v>3556</v>
      </c>
      <c r="E12" s="73">
        <v>3932</v>
      </c>
      <c r="G12" s="74">
        <f t="shared" si="0"/>
        <v>376</v>
      </c>
      <c r="AT12" s="77"/>
      <c r="AU12" s="78"/>
      <c r="AV12" s="59" t="s">
        <v>58</v>
      </c>
      <c r="AW12" s="79"/>
      <c r="AX12" s="79"/>
      <c r="AY12" s="80"/>
      <c r="AZ12" s="75">
        <f>AZ13+AZ16+AZ17+AZ18</f>
        <v>178137</v>
      </c>
    </row>
    <row r="13" spans="1:52" ht="15.6" customHeight="1">
      <c r="A13" s="325"/>
      <c r="B13" s="328"/>
      <c r="C13" s="63" t="s">
        <v>59</v>
      </c>
      <c r="D13" s="72">
        <v>23405</v>
      </c>
      <c r="E13" s="73">
        <v>22959</v>
      </c>
      <c r="G13" s="74">
        <f t="shared" si="0"/>
        <v>-446</v>
      </c>
      <c r="AT13" s="77"/>
      <c r="AU13" s="81"/>
      <c r="AV13" s="81"/>
      <c r="AW13" s="82" t="s">
        <v>60</v>
      </c>
      <c r="AX13" s="59" t="s">
        <v>61</v>
      </c>
      <c r="AY13" s="80"/>
      <c r="AZ13" s="75">
        <f>AZ14+AZ15</f>
        <v>146530</v>
      </c>
    </row>
    <row r="14" spans="1:52" ht="15.6" customHeight="1">
      <c r="A14" s="325"/>
      <c r="B14" s="302"/>
      <c r="C14" s="83" t="s">
        <v>62</v>
      </c>
      <c r="D14" s="84">
        <v>152</v>
      </c>
      <c r="E14" s="85">
        <v>179</v>
      </c>
      <c r="G14" s="86">
        <f t="shared" si="0"/>
        <v>27</v>
      </c>
      <c r="AT14" s="77"/>
      <c r="AU14" s="81" t="s">
        <v>63</v>
      </c>
      <c r="AV14" s="81"/>
      <c r="AW14" s="81" t="s">
        <v>63</v>
      </c>
      <c r="AX14" s="81"/>
      <c r="AY14" s="87" t="s">
        <v>64</v>
      </c>
      <c r="AZ14" s="75">
        <f>E10</f>
        <v>25359</v>
      </c>
    </row>
    <row r="15" spans="1:52" ht="15.6" customHeight="1">
      <c r="A15" s="325"/>
      <c r="B15" s="301" t="s">
        <v>65</v>
      </c>
      <c r="C15" s="88" t="s">
        <v>66</v>
      </c>
      <c r="D15" s="89">
        <v>1491</v>
      </c>
      <c r="E15" s="90">
        <v>1401</v>
      </c>
      <c r="G15" s="91">
        <f t="shared" si="0"/>
        <v>-90</v>
      </c>
      <c r="AT15" s="77"/>
      <c r="AU15" s="81"/>
      <c r="AV15" s="81"/>
      <c r="AW15" s="92"/>
      <c r="AX15" s="92"/>
      <c r="AY15" s="93" t="s">
        <v>67</v>
      </c>
      <c r="AZ15" s="75">
        <f>E11+E12</f>
        <v>121171</v>
      </c>
    </row>
    <row r="16" spans="1:52" ht="15.6" customHeight="1">
      <c r="A16" s="325"/>
      <c r="B16" s="328"/>
      <c r="C16" s="94" t="s">
        <v>68</v>
      </c>
      <c r="D16" s="72">
        <v>553</v>
      </c>
      <c r="E16" s="73">
        <v>555</v>
      </c>
      <c r="G16" s="74">
        <f t="shared" si="0"/>
        <v>2</v>
      </c>
      <c r="AT16" s="77"/>
      <c r="AU16" s="81" t="s">
        <v>69</v>
      </c>
      <c r="AV16" s="81"/>
      <c r="AW16" s="95" t="s">
        <v>70</v>
      </c>
      <c r="AX16" s="79"/>
      <c r="AY16" s="80"/>
      <c r="AZ16" s="75">
        <f>E13</f>
        <v>22959</v>
      </c>
    </row>
    <row r="17" spans="1:54" ht="15.6" customHeight="1">
      <c r="A17" s="325"/>
      <c r="B17" s="328"/>
      <c r="C17" s="71" t="s">
        <v>71</v>
      </c>
      <c r="D17" s="72">
        <v>385</v>
      </c>
      <c r="E17" s="73">
        <v>403</v>
      </c>
      <c r="G17" s="74">
        <f t="shared" si="0"/>
        <v>18</v>
      </c>
      <c r="AT17" s="77"/>
      <c r="AU17" s="81"/>
      <c r="AV17" s="81"/>
      <c r="AW17" s="95" t="s">
        <v>72</v>
      </c>
      <c r="AX17" s="79"/>
      <c r="AY17" s="80"/>
      <c r="AZ17" s="75">
        <f>E19+E20</f>
        <v>4618</v>
      </c>
    </row>
    <row r="18" spans="1:54" ht="15.6" customHeight="1">
      <c r="A18" s="325"/>
      <c r="B18" s="328"/>
      <c r="C18" s="96" t="s">
        <v>73</v>
      </c>
      <c r="D18" s="97">
        <v>39</v>
      </c>
      <c r="E18" s="98">
        <v>41</v>
      </c>
      <c r="G18" s="99">
        <f t="shared" si="0"/>
        <v>2</v>
      </c>
      <c r="AT18" s="77"/>
      <c r="AU18" s="92"/>
      <c r="AV18" s="92"/>
      <c r="AW18" s="95" t="s">
        <v>74</v>
      </c>
      <c r="AX18" s="79"/>
      <c r="AY18" s="80"/>
      <c r="AZ18" s="75">
        <f>SUM(E14,E15:E18,E21,E22:E36)</f>
        <v>4030</v>
      </c>
    </row>
    <row r="19" spans="1:54" ht="15.6" customHeight="1">
      <c r="A19" s="325"/>
      <c r="B19" s="328"/>
      <c r="C19" s="100" t="s">
        <v>75</v>
      </c>
      <c r="D19" s="72">
        <v>5168</v>
      </c>
      <c r="E19" s="73">
        <v>4552</v>
      </c>
      <c r="G19" s="74">
        <f t="shared" si="0"/>
        <v>-616</v>
      </c>
      <c r="AT19" s="77"/>
      <c r="AU19" s="82"/>
      <c r="AV19" s="59" t="s">
        <v>58</v>
      </c>
      <c r="AW19" s="79"/>
      <c r="AX19" s="79"/>
      <c r="AY19" s="80"/>
      <c r="AZ19" s="75">
        <f>SUM(AZ20:AZ23)</f>
        <v>1947</v>
      </c>
    </row>
    <row r="20" spans="1:54" ht="15.6" customHeight="1">
      <c r="A20" s="325"/>
      <c r="B20" s="328"/>
      <c r="C20" s="100" t="s">
        <v>76</v>
      </c>
      <c r="D20" s="72">
        <v>73</v>
      </c>
      <c r="E20" s="73">
        <v>66</v>
      </c>
      <c r="G20" s="74">
        <f t="shared" si="0"/>
        <v>-7</v>
      </c>
      <c r="AT20" s="77"/>
      <c r="AU20" s="81" t="s">
        <v>77</v>
      </c>
      <c r="AV20" s="81"/>
      <c r="AW20" s="95" t="s">
        <v>78</v>
      </c>
      <c r="AX20" s="79"/>
      <c r="AY20" s="80"/>
      <c r="AZ20" s="101">
        <f>SUM(E38:E39)</f>
        <v>437</v>
      </c>
    </row>
    <row r="21" spans="1:54" ht="15.6" customHeight="1">
      <c r="A21" s="325"/>
      <c r="B21" s="328"/>
      <c r="C21" s="102" t="s">
        <v>79</v>
      </c>
      <c r="D21" s="84">
        <v>15</v>
      </c>
      <c r="E21" s="85">
        <v>15</v>
      </c>
      <c r="G21" s="103">
        <f t="shared" si="0"/>
        <v>0</v>
      </c>
      <c r="AT21" s="77"/>
      <c r="AU21" s="81" t="s">
        <v>80</v>
      </c>
      <c r="AV21" s="81"/>
      <c r="AW21" s="95" t="s">
        <v>81</v>
      </c>
      <c r="AX21" s="79"/>
      <c r="AY21" s="80"/>
      <c r="AZ21" s="101">
        <v>0</v>
      </c>
    </row>
    <row r="22" spans="1:54" ht="15.6" customHeight="1">
      <c r="A22" s="325"/>
      <c r="B22" s="104" t="s">
        <v>82</v>
      </c>
      <c r="C22" s="105" t="s">
        <v>62</v>
      </c>
      <c r="D22" s="106">
        <v>29</v>
      </c>
      <c r="E22" s="107">
        <v>28</v>
      </c>
      <c r="G22" s="108">
        <f t="shared" si="0"/>
        <v>-1</v>
      </c>
      <c r="AT22" s="77"/>
      <c r="AU22" s="81" t="s">
        <v>83</v>
      </c>
      <c r="AV22" s="81"/>
      <c r="AW22" s="95" t="s">
        <v>84</v>
      </c>
      <c r="AX22" s="79"/>
      <c r="AY22" s="80"/>
      <c r="AZ22" s="101">
        <f>E43</f>
        <v>1095</v>
      </c>
    </row>
    <row r="23" spans="1:54" ht="15.6" customHeight="1">
      <c r="A23" s="325"/>
      <c r="B23" s="301" t="s">
        <v>85</v>
      </c>
      <c r="C23" s="109" t="s">
        <v>86</v>
      </c>
      <c r="D23" s="89">
        <v>105</v>
      </c>
      <c r="E23" s="90">
        <v>105</v>
      </c>
      <c r="G23" s="91">
        <f t="shared" si="0"/>
        <v>0</v>
      </c>
      <c r="AT23" s="67"/>
      <c r="AU23" s="92"/>
      <c r="AV23" s="92"/>
      <c r="AW23" s="95" t="s">
        <v>87</v>
      </c>
      <c r="AX23" s="79"/>
      <c r="AY23" s="80"/>
      <c r="AZ23" s="101">
        <f>SUM(E44:E46)</f>
        <v>415</v>
      </c>
    </row>
    <row r="24" spans="1:54" ht="15.6" customHeight="1">
      <c r="A24" s="325"/>
      <c r="B24" s="328"/>
      <c r="C24" s="71" t="s">
        <v>88</v>
      </c>
      <c r="D24" s="72">
        <v>113</v>
      </c>
      <c r="E24" s="73">
        <v>120</v>
      </c>
      <c r="G24" s="74">
        <f t="shared" si="0"/>
        <v>7</v>
      </c>
    </row>
    <row r="25" spans="1:54" ht="15.6" customHeight="1" thickBot="1">
      <c r="A25" s="325"/>
      <c r="B25" s="328"/>
      <c r="C25" s="71" t="s">
        <v>62</v>
      </c>
      <c r="D25" s="110">
        <v>0</v>
      </c>
      <c r="E25" s="111">
        <v>0</v>
      </c>
      <c r="G25" s="99">
        <f t="shared" si="0"/>
        <v>0</v>
      </c>
      <c r="AT25" s="43" t="s">
        <v>116</v>
      </c>
    </row>
    <row r="26" spans="1:54" ht="15.6" customHeight="1">
      <c r="A26" s="325"/>
      <c r="B26" s="302"/>
      <c r="C26" s="83" t="s">
        <v>89</v>
      </c>
      <c r="D26" s="84">
        <v>264</v>
      </c>
      <c r="E26" s="85">
        <v>219</v>
      </c>
      <c r="G26" s="86">
        <f t="shared" si="0"/>
        <v>-45</v>
      </c>
      <c r="AT26" s="240" t="s">
        <v>23</v>
      </c>
      <c r="AU26" s="241"/>
      <c r="AV26" s="241"/>
      <c r="AW26" s="241"/>
      <c r="AX26" s="242"/>
      <c r="AY26" s="233" t="s">
        <v>40</v>
      </c>
      <c r="AZ26" s="234"/>
      <c r="BA26" s="234"/>
      <c r="BB26" s="330"/>
    </row>
    <row r="27" spans="1:54" ht="15.6" customHeight="1">
      <c r="A27" s="325"/>
      <c r="B27" s="301" t="s">
        <v>90</v>
      </c>
      <c r="C27" s="109" t="s">
        <v>91</v>
      </c>
      <c r="D27" s="89">
        <v>24</v>
      </c>
      <c r="E27" s="90">
        <v>23</v>
      </c>
      <c r="G27" s="91">
        <f t="shared" si="0"/>
        <v>-1</v>
      </c>
      <c r="AT27" s="243" t="s">
        <v>24</v>
      </c>
      <c r="AU27" s="244"/>
      <c r="AV27" s="244"/>
      <c r="AW27" s="244"/>
      <c r="AX27" s="245"/>
      <c r="AY27" s="274">
        <f>AY29+AY37</f>
        <v>180084</v>
      </c>
      <c r="AZ27" s="275"/>
      <c r="BA27" s="275"/>
      <c r="BB27" s="331"/>
    </row>
    <row r="28" spans="1:54" ht="15.6" customHeight="1">
      <c r="A28" s="325"/>
      <c r="B28" s="302"/>
      <c r="C28" s="83" t="s">
        <v>92</v>
      </c>
      <c r="D28" s="84">
        <v>505</v>
      </c>
      <c r="E28" s="85">
        <v>489</v>
      </c>
      <c r="G28" s="74">
        <f t="shared" si="0"/>
        <v>-16</v>
      </c>
      <c r="AT28" s="39"/>
      <c r="AU28" s="40"/>
      <c r="AV28" s="40"/>
      <c r="AW28" s="40"/>
      <c r="AX28" s="8"/>
      <c r="AY28" s="29"/>
      <c r="AZ28" s="30"/>
      <c r="BA28" s="30"/>
      <c r="BB28" s="26"/>
    </row>
    <row r="29" spans="1:54" ht="15.6" customHeight="1">
      <c r="A29" s="325"/>
      <c r="B29" s="301" t="s">
        <v>93</v>
      </c>
      <c r="C29" s="63" t="s">
        <v>94</v>
      </c>
      <c r="D29" s="89">
        <v>1</v>
      </c>
      <c r="E29" s="90">
        <v>0</v>
      </c>
      <c r="G29" s="99">
        <f t="shared" si="0"/>
        <v>-1</v>
      </c>
      <c r="AT29" s="232" t="s">
        <v>7</v>
      </c>
      <c r="AU29" s="9"/>
      <c r="AV29" s="247" t="s">
        <v>6</v>
      </c>
      <c r="AW29" s="247"/>
      <c r="AX29" s="248"/>
      <c r="AY29" s="277">
        <f>SUM(AY31:BB35)</f>
        <v>178137</v>
      </c>
      <c r="AZ29" s="278"/>
      <c r="BA29" s="278"/>
      <c r="BB29" s="329"/>
    </row>
    <row r="30" spans="1:54" ht="15.6" customHeight="1">
      <c r="A30" s="325"/>
      <c r="B30" s="302"/>
      <c r="C30" s="112" t="s">
        <v>95</v>
      </c>
      <c r="D30" s="84">
        <v>0</v>
      </c>
      <c r="E30" s="85">
        <v>0</v>
      </c>
      <c r="G30" s="86">
        <f t="shared" si="0"/>
        <v>0</v>
      </c>
      <c r="AT30" s="232"/>
      <c r="AU30" s="9"/>
      <c r="AV30" s="246" t="s">
        <v>2</v>
      </c>
      <c r="AW30" s="10"/>
      <c r="AX30" s="36" t="s">
        <v>1</v>
      </c>
      <c r="AY30" s="277">
        <f>SUM(AY31:BB32)</f>
        <v>146530</v>
      </c>
      <c r="AZ30" s="278"/>
      <c r="BA30" s="278"/>
      <c r="BB30" s="329"/>
    </row>
    <row r="31" spans="1:54" ht="15.6" customHeight="1">
      <c r="A31" s="325"/>
      <c r="B31" s="301" t="s">
        <v>96</v>
      </c>
      <c r="C31" s="113" t="s">
        <v>59</v>
      </c>
      <c r="D31" s="89">
        <v>390</v>
      </c>
      <c r="E31" s="90">
        <v>376</v>
      </c>
      <c r="G31" s="103">
        <f t="shared" si="0"/>
        <v>-14</v>
      </c>
      <c r="AT31" s="232"/>
      <c r="AU31" s="9"/>
      <c r="AV31" s="246"/>
      <c r="AW31" s="10"/>
      <c r="AX31" s="11" t="s">
        <v>22</v>
      </c>
      <c r="AY31" s="277">
        <f>AZ14</f>
        <v>25359</v>
      </c>
      <c r="AZ31" s="278"/>
      <c r="BA31" s="278"/>
      <c r="BB31" s="329"/>
    </row>
    <row r="32" spans="1:54" ht="15.6" customHeight="1">
      <c r="A32" s="325"/>
      <c r="B32" s="302"/>
      <c r="C32" s="114" t="s">
        <v>92</v>
      </c>
      <c r="D32" s="84">
        <v>46</v>
      </c>
      <c r="E32" s="85">
        <v>48</v>
      </c>
      <c r="G32" s="103">
        <f t="shared" si="0"/>
        <v>2</v>
      </c>
      <c r="AT32" s="232"/>
      <c r="AU32" s="9"/>
      <c r="AV32" s="246"/>
      <c r="AW32" s="10"/>
      <c r="AX32" s="12" t="s">
        <v>27</v>
      </c>
      <c r="AY32" s="277">
        <f>AZ15</f>
        <v>121171</v>
      </c>
      <c r="AZ32" s="278"/>
      <c r="BA32" s="278"/>
      <c r="BB32" s="329"/>
    </row>
    <row r="33" spans="1:54" ht="15.6" customHeight="1">
      <c r="A33" s="325"/>
      <c r="B33" s="104" t="s">
        <v>97</v>
      </c>
      <c r="C33" s="105" t="s">
        <v>62</v>
      </c>
      <c r="D33" s="115">
        <v>0</v>
      </c>
      <c r="E33" s="116">
        <v>0</v>
      </c>
      <c r="G33" s="103">
        <f t="shared" si="0"/>
        <v>0</v>
      </c>
      <c r="AT33" s="232"/>
      <c r="AU33" s="9"/>
      <c r="AV33" s="247" t="s">
        <v>3</v>
      </c>
      <c r="AW33" s="247"/>
      <c r="AX33" s="248"/>
      <c r="AY33" s="277">
        <f>AZ16</f>
        <v>22959</v>
      </c>
      <c r="AZ33" s="278"/>
      <c r="BA33" s="278"/>
      <c r="BB33" s="329"/>
    </row>
    <row r="34" spans="1:54" ht="15.6" customHeight="1">
      <c r="A34" s="325"/>
      <c r="B34" s="117" t="s">
        <v>98</v>
      </c>
      <c r="C34" s="105" t="s">
        <v>99</v>
      </c>
      <c r="D34" s="118">
        <v>0</v>
      </c>
      <c r="E34" s="119">
        <v>0</v>
      </c>
      <c r="G34" s="120">
        <f t="shared" si="0"/>
        <v>0</v>
      </c>
      <c r="AT34" s="232"/>
      <c r="AU34" s="9"/>
      <c r="AV34" s="247" t="s">
        <v>4</v>
      </c>
      <c r="AW34" s="247"/>
      <c r="AX34" s="248"/>
      <c r="AY34" s="277">
        <f>AZ17</f>
        <v>4618</v>
      </c>
      <c r="AZ34" s="278"/>
      <c r="BA34" s="278"/>
      <c r="BB34" s="329"/>
    </row>
    <row r="35" spans="1:54" ht="15.6" customHeight="1">
      <c r="A35" s="325"/>
      <c r="B35" s="117" t="s">
        <v>100</v>
      </c>
      <c r="C35" s="105" t="s">
        <v>101</v>
      </c>
      <c r="D35" s="118">
        <v>0</v>
      </c>
      <c r="E35" s="119">
        <v>0</v>
      </c>
      <c r="G35" s="120">
        <f t="shared" si="0"/>
        <v>0</v>
      </c>
      <c r="AT35" s="232"/>
      <c r="AU35" s="9"/>
      <c r="AV35" s="247" t="s">
        <v>5</v>
      </c>
      <c r="AW35" s="247"/>
      <c r="AX35" s="248"/>
      <c r="AY35" s="277">
        <f>AZ18</f>
        <v>4030</v>
      </c>
      <c r="AZ35" s="278"/>
      <c r="BA35" s="278"/>
      <c r="BB35" s="329"/>
    </row>
    <row r="36" spans="1:54" ht="15.6" customHeight="1">
      <c r="A36" s="325"/>
      <c r="B36" s="117" t="s">
        <v>102</v>
      </c>
      <c r="C36" s="105" t="s">
        <v>103</v>
      </c>
      <c r="D36" s="118">
        <v>28</v>
      </c>
      <c r="E36" s="119">
        <v>28</v>
      </c>
      <c r="G36" s="120">
        <f t="shared" si="0"/>
        <v>0</v>
      </c>
      <c r="AT36" s="38"/>
      <c r="AU36" s="9"/>
      <c r="AV36" s="36"/>
      <c r="AW36" s="36"/>
      <c r="AX36" s="37"/>
      <c r="AY36" s="209"/>
      <c r="AZ36" s="210"/>
      <c r="BA36" s="210"/>
      <c r="BB36" s="333"/>
    </row>
    <row r="37" spans="1:54" ht="15.6" customHeight="1" thickBot="1">
      <c r="A37" s="326"/>
      <c r="B37" s="303" t="s">
        <v>104</v>
      </c>
      <c r="C37" s="304"/>
      <c r="D37" s="121">
        <v>183514</v>
      </c>
      <c r="E37" s="122">
        <v>178137</v>
      </c>
      <c r="G37" s="123">
        <f t="shared" si="0"/>
        <v>-5377</v>
      </c>
      <c r="AT37" s="232" t="s">
        <v>12</v>
      </c>
      <c r="AU37" s="9"/>
      <c r="AV37" s="249" t="s">
        <v>6</v>
      </c>
      <c r="AW37" s="249"/>
      <c r="AX37" s="250"/>
      <c r="AY37" s="277">
        <f>SUM(AY38:BB41)</f>
        <v>1947</v>
      </c>
      <c r="AZ37" s="278"/>
      <c r="BA37" s="278"/>
      <c r="BB37" s="329"/>
    </row>
    <row r="38" spans="1:54" s="49" customFormat="1" ht="15.6" customHeight="1">
      <c r="A38" s="321" t="s">
        <v>105</v>
      </c>
      <c r="B38" s="124"/>
      <c r="C38" s="109" t="s">
        <v>106</v>
      </c>
      <c r="D38" s="125">
        <v>454</v>
      </c>
      <c r="E38" s="65">
        <v>432</v>
      </c>
      <c r="F38" s="43"/>
      <c r="G38" s="66">
        <f t="shared" si="0"/>
        <v>-22</v>
      </c>
      <c r="AT38" s="232"/>
      <c r="AU38" s="9"/>
      <c r="AV38" s="247" t="s">
        <v>8</v>
      </c>
      <c r="AW38" s="247"/>
      <c r="AX38" s="248"/>
      <c r="AY38" s="277">
        <f>AZ20</f>
        <v>437</v>
      </c>
      <c r="AZ38" s="278"/>
      <c r="BA38" s="278"/>
      <c r="BB38" s="329"/>
    </row>
    <row r="39" spans="1:54" s="49" customFormat="1" ht="15.6" customHeight="1">
      <c r="A39" s="322"/>
      <c r="B39" s="126"/>
      <c r="C39" s="127" t="s">
        <v>107</v>
      </c>
      <c r="D39" s="72">
        <v>5</v>
      </c>
      <c r="E39" s="73">
        <v>5</v>
      </c>
      <c r="F39" s="43"/>
      <c r="G39" s="74">
        <f t="shared" si="0"/>
        <v>0</v>
      </c>
      <c r="AT39" s="232"/>
      <c r="AU39" s="9"/>
      <c r="AV39" s="247" t="s">
        <v>9</v>
      </c>
      <c r="AW39" s="247"/>
      <c r="AX39" s="248"/>
      <c r="AY39" s="277">
        <f>AZ21</f>
        <v>0</v>
      </c>
      <c r="AZ39" s="278"/>
      <c r="BA39" s="278"/>
      <c r="BB39" s="329"/>
    </row>
    <row r="40" spans="1:54" s="49" customFormat="1" ht="15.6" customHeight="1">
      <c r="A40" s="322"/>
      <c r="B40" s="126" t="s">
        <v>108</v>
      </c>
      <c r="C40" s="71" t="s">
        <v>109</v>
      </c>
      <c r="D40" s="72">
        <v>0</v>
      </c>
      <c r="E40" s="73">
        <v>0</v>
      </c>
      <c r="F40" s="43"/>
      <c r="G40" s="74">
        <f t="shared" si="0"/>
        <v>0</v>
      </c>
      <c r="AT40" s="232"/>
      <c r="AU40" s="9"/>
      <c r="AV40" s="247" t="s">
        <v>11</v>
      </c>
      <c r="AW40" s="247"/>
      <c r="AX40" s="248"/>
      <c r="AY40" s="277">
        <f>AZ22</f>
        <v>1095</v>
      </c>
      <c r="AZ40" s="278"/>
      <c r="BA40" s="278"/>
      <c r="BB40" s="329"/>
    </row>
    <row r="41" spans="1:54" ht="15.6" customHeight="1" thickBot="1">
      <c r="A41" s="322"/>
      <c r="B41" s="126"/>
      <c r="C41" s="71" t="s">
        <v>110</v>
      </c>
      <c r="D41" s="72">
        <v>0</v>
      </c>
      <c r="E41" s="73">
        <v>0</v>
      </c>
      <c r="G41" s="74">
        <f t="shared" si="0"/>
        <v>0</v>
      </c>
      <c r="AT41" s="267"/>
      <c r="AU41" s="13"/>
      <c r="AV41" s="265" t="s">
        <v>10</v>
      </c>
      <c r="AW41" s="265"/>
      <c r="AX41" s="266"/>
      <c r="AY41" s="283">
        <f>AZ23</f>
        <v>415</v>
      </c>
      <c r="AZ41" s="284"/>
      <c r="BA41" s="284"/>
      <c r="BB41" s="332"/>
    </row>
    <row r="42" spans="1:54" ht="15.6" customHeight="1">
      <c r="A42" s="322"/>
      <c r="B42" s="128"/>
      <c r="C42" s="83" t="s">
        <v>111</v>
      </c>
      <c r="D42" s="84">
        <v>0</v>
      </c>
      <c r="E42" s="85">
        <v>0</v>
      </c>
      <c r="G42" s="86">
        <f t="shared" si="0"/>
        <v>0</v>
      </c>
    </row>
    <row r="43" spans="1:54" ht="15.6" customHeight="1">
      <c r="A43" s="322"/>
      <c r="B43" s="117" t="s">
        <v>112</v>
      </c>
      <c r="C43" s="129" t="s">
        <v>113</v>
      </c>
      <c r="D43" s="118">
        <v>1151</v>
      </c>
      <c r="E43" s="119">
        <v>1095</v>
      </c>
      <c r="G43" s="120">
        <f t="shared" si="0"/>
        <v>-56</v>
      </c>
    </row>
    <row r="44" spans="1:54" ht="15.6" customHeight="1">
      <c r="A44" s="322"/>
      <c r="B44" s="117" t="s">
        <v>98</v>
      </c>
      <c r="C44" s="105" t="s">
        <v>99</v>
      </c>
      <c r="D44" s="118">
        <v>0</v>
      </c>
      <c r="E44" s="119">
        <v>16</v>
      </c>
      <c r="G44" s="120">
        <f t="shared" si="0"/>
        <v>16</v>
      </c>
    </row>
    <row r="45" spans="1:54" ht="15.6" customHeight="1">
      <c r="A45" s="322"/>
      <c r="B45" s="117" t="s">
        <v>100</v>
      </c>
      <c r="C45" s="105" t="s">
        <v>101</v>
      </c>
      <c r="D45" s="118">
        <v>1</v>
      </c>
      <c r="E45" s="119">
        <v>0</v>
      </c>
      <c r="G45" s="120">
        <f t="shared" si="0"/>
        <v>-1</v>
      </c>
    </row>
    <row r="46" spans="1:54" ht="15.6" customHeight="1">
      <c r="A46" s="322"/>
      <c r="B46" s="117" t="s">
        <v>102</v>
      </c>
      <c r="C46" s="105" t="s">
        <v>103</v>
      </c>
      <c r="D46" s="118">
        <v>398</v>
      </c>
      <c r="E46" s="119">
        <v>399</v>
      </c>
      <c r="G46" s="120">
        <f t="shared" si="0"/>
        <v>1</v>
      </c>
    </row>
    <row r="47" spans="1:54" ht="15.6" customHeight="1" thickBot="1">
      <c r="A47" s="323"/>
      <c r="B47" s="303" t="s">
        <v>104</v>
      </c>
      <c r="C47" s="304"/>
      <c r="D47" s="121">
        <v>2009</v>
      </c>
      <c r="E47" s="130">
        <v>1947</v>
      </c>
      <c r="G47" s="123">
        <f t="shared" si="0"/>
        <v>-62</v>
      </c>
    </row>
    <row r="48" spans="1:54" ht="15.6" customHeight="1" thickBot="1">
      <c r="A48" s="131" t="s">
        <v>114</v>
      </c>
      <c r="B48" s="132"/>
      <c r="C48" s="133"/>
      <c r="D48" s="134">
        <v>185523</v>
      </c>
      <c r="E48" s="122">
        <v>180084</v>
      </c>
      <c r="F48" s="49"/>
      <c r="G48" s="135">
        <f t="shared" si="0"/>
        <v>-5439</v>
      </c>
    </row>
  </sheetData>
  <mergeCells count="45">
    <mergeCell ref="AY26:BB26"/>
    <mergeCell ref="AY27:BB27"/>
    <mergeCell ref="AY29:BB29"/>
    <mergeCell ref="AY30:BB30"/>
    <mergeCell ref="AY31:BB31"/>
    <mergeCell ref="AY32:BB32"/>
    <mergeCell ref="AT37:AT41"/>
    <mergeCell ref="AV37:AX37"/>
    <mergeCell ref="AV38:AX38"/>
    <mergeCell ref="AV39:AX39"/>
    <mergeCell ref="AV40:AX40"/>
    <mergeCell ref="AV41:AX41"/>
    <mergeCell ref="AY39:BB39"/>
    <mergeCell ref="AY40:BB40"/>
    <mergeCell ref="AY41:BB41"/>
    <mergeCell ref="AY33:BB33"/>
    <mergeCell ref="AY34:BB34"/>
    <mergeCell ref="AY35:BB35"/>
    <mergeCell ref="AY36:BB36"/>
    <mergeCell ref="AY37:BB37"/>
    <mergeCell ref="AY38:BB38"/>
    <mergeCell ref="A38:A47"/>
    <mergeCell ref="B47:C47"/>
    <mergeCell ref="AT26:AX26"/>
    <mergeCell ref="AT27:AX27"/>
    <mergeCell ref="AT29:AT35"/>
    <mergeCell ref="AV29:AX29"/>
    <mergeCell ref="AV30:AV32"/>
    <mergeCell ref="AV33:AX33"/>
    <mergeCell ref="AV34:AX34"/>
    <mergeCell ref="AV35:AX35"/>
    <mergeCell ref="A10:A37"/>
    <mergeCell ref="B10:B14"/>
    <mergeCell ref="B15:B21"/>
    <mergeCell ref="B23:B26"/>
    <mergeCell ref="B27:B28"/>
    <mergeCell ref="B29:B30"/>
    <mergeCell ref="B31:B32"/>
    <mergeCell ref="B37:C37"/>
    <mergeCell ref="A1:B1"/>
    <mergeCell ref="A3:G3"/>
    <mergeCell ref="F4:G4"/>
    <mergeCell ref="D6:D9"/>
    <mergeCell ref="E6:E9"/>
    <mergeCell ref="G6:G9"/>
  </mergeCells>
  <phoneticPr fontId="4"/>
  <pageMargins left="0.55118110236220474" right="0.27559055118110237" top="0.53333333333333333" bottom="0.16666666666666666" header="0.31496062992125984" footer="0.19685039370078741"/>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8154B-3F97-42E5-A3B2-54DCD4B212A3}">
  <sheetPr>
    <tabColor rgb="FFFFFF00"/>
  </sheetPr>
  <dimension ref="A1:BM88"/>
  <sheetViews>
    <sheetView view="pageBreakPreview" topLeftCell="A7" zoomScale="85" zoomScaleNormal="100" zoomScaleSheetLayoutView="85" workbookViewId="0">
      <selection activeCell="J16" sqref="J16"/>
    </sheetView>
  </sheetViews>
  <sheetFormatPr defaultColWidth="1.125" defaultRowHeight="9.6"/>
  <cols>
    <col min="1" max="1" width="17.875" style="138" customWidth="1"/>
    <col min="2" max="2" width="6" style="138" customWidth="1"/>
    <col min="3" max="26" width="3.125" style="138" customWidth="1"/>
    <col min="27" max="28" width="4.125" style="138" bestFit="1" customWidth="1"/>
    <col min="29" max="47" width="1.125" style="138"/>
    <col min="48" max="50" width="15" style="138" customWidth="1"/>
    <col min="51" max="56" width="1.125" style="138"/>
    <col min="57" max="57" width="8.75" style="138" bestFit="1" customWidth="1"/>
    <col min="58" max="58" width="12.25" style="138" customWidth="1"/>
    <col min="59" max="59" width="12" style="138" bestFit="1" customWidth="1"/>
    <col min="60" max="60" width="12.25" style="138" customWidth="1"/>
    <col min="61" max="61" width="6.75" style="138" bestFit="1" customWidth="1"/>
    <col min="62" max="62" width="12.25" style="138" customWidth="1"/>
    <col min="63" max="16384" width="1.125" style="138"/>
  </cols>
  <sheetData>
    <row r="1" spans="1:65" ht="22.5" customHeight="1">
      <c r="A1" s="136" t="s">
        <v>117</v>
      </c>
      <c r="B1" s="137"/>
    </row>
    <row r="2" spans="1:65" s="139" customFormat="1" ht="9" customHeight="1">
      <c r="F2" s="140"/>
      <c r="G2" s="141"/>
      <c r="H2" s="141"/>
      <c r="I2" s="141"/>
      <c r="J2" s="141"/>
      <c r="K2" s="141"/>
      <c r="L2" s="141"/>
      <c r="M2" s="141"/>
      <c r="N2" s="140"/>
      <c r="O2" s="140"/>
      <c r="P2" s="140"/>
      <c r="Q2" s="140"/>
    </row>
    <row r="3" spans="1:65" s="142" customFormat="1" ht="22.5" customHeight="1">
      <c r="A3" s="334" t="s">
        <v>118</v>
      </c>
      <c r="B3" s="334"/>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row>
    <row r="4" spans="1:65" s="139" customFormat="1" ht="15" customHeight="1">
      <c r="G4" s="141"/>
      <c r="J4" s="141"/>
      <c r="K4" s="141"/>
      <c r="L4" s="141"/>
      <c r="M4" s="141"/>
      <c r="W4" s="143"/>
      <c r="X4" s="143"/>
      <c r="Y4" s="143"/>
      <c r="Z4" s="144"/>
      <c r="AA4" s="144"/>
      <c r="AB4" s="144"/>
    </row>
    <row r="5" spans="1:65" s="139" customFormat="1" ht="17.25" customHeight="1">
      <c r="G5" s="141"/>
      <c r="H5" s="141"/>
      <c r="I5" s="141"/>
      <c r="J5" s="141"/>
      <c r="K5" s="141"/>
      <c r="L5" s="141"/>
      <c r="M5" s="141"/>
      <c r="S5" s="335" t="s">
        <v>119</v>
      </c>
      <c r="T5" s="335"/>
      <c r="U5" s="335"/>
      <c r="V5" s="335"/>
      <c r="W5" s="335"/>
      <c r="X5" s="335"/>
      <c r="Y5" s="335"/>
      <c r="Z5" s="335"/>
      <c r="AA5" s="335"/>
      <c r="AB5" s="335"/>
    </row>
    <row r="6" spans="1:65" s="139" customFormat="1" ht="17.25" customHeight="1">
      <c r="G6" s="141"/>
      <c r="H6" s="141"/>
      <c r="I6" s="141"/>
      <c r="J6" s="141"/>
      <c r="K6" s="141"/>
      <c r="L6" s="141"/>
      <c r="M6" s="141"/>
      <c r="S6" s="336"/>
      <c r="T6" s="336"/>
      <c r="U6" s="336"/>
      <c r="V6" s="336"/>
      <c r="W6" s="336"/>
      <c r="X6" s="336"/>
      <c r="Y6" s="336"/>
      <c r="Z6" s="336"/>
      <c r="AA6" s="336"/>
      <c r="AB6" s="336"/>
    </row>
    <row r="7" spans="1:65" s="145" customFormat="1" ht="20.100000000000001" customHeight="1" thickBot="1">
      <c r="A7" s="337" t="s">
        <v>120</v>
      </c>
      <c r="B7" s="337"/>
      <c r="C7" s="337"/>
      <c r="D7" s="337"/>
      <c r="E7" s="337"/>
      <c r="F7" s="337"/>
      <c r="G7" s="337"/>
      <c r="H7" s="337"/>
      <c r="I7" s="337"/>
      <c r="J7" s="337"/>
      <c r="K7" s="337"/>
      <c r="L7" s="337"/>
      <c r="M7" s="337"/>
      <c r="N7" s="337"/>
      <c r="O7" s="337"/>
      <c r="P7" s="337"/>
      <c r="Q7" s="337"/>
      <c r="R7" s="337"/>
      <c r="U7" s="146"/>
      <c r="V7" s="146"/>
    </row>
    <row r="8" spans="1:65" s="145" customFormat="1" ht="14.1" customHeight="1">
      <c r="A8" s="338" t="s">
        <v>121</v>
      </c>
      <c r="B8" s="147"/>
      <c r="C8" s="148"/>
      <c r="D8" s="148"/>
      <c r="E8" s="148"/>
      <c r="F8" s="148"/>
      <c r="G8" s="148"/>
      <c r="H8" s="148"/>
      <c r="I8" s="148"/>
      <c r="J8" s="148"/>
      <c r="K8" s="148"/>
      <c r="L8" s="148"/>
      <c r="M8" s="148"/>
      <c r="N8" s="148"/>
      <c r="O8" s="148"/>
      <c r="P8" s="148"/>
      <c r="Q8" s="148"/>
      <c r="R8" s="148"/>
      <c r="S8" s="148"/>
      <c r="T8" s="148"/>
      <c r="U8" s="148"/>
      <c r="V8" s="148"/>
      <c r="W8" s="148"/>
      <c r="X8" s="148"/>
      <c r="Y8" s="148"/>
      <c r="Z8" s="149"/>
      <c r="AA8" s="341" t="s">
        <v>122</v>
      </c>
      <c r="AB8" s="342"/>
    </row>
    <row r="9" spans="1:65" s="145" customFormat="1" ht="14.1" customHeight="1">
      <c r="A9" s="339"/>
      <c r="B9" s="345" t="s">
        <v>123</v>
      </c>
      <c r="C9" s="150" t="s">
        <v>124</v>
      </c>
      <c r="D9" s="151"/>
      <c r="E9" s="151"/>
      <c r="F9" s="151"/>
      <c r="G9" s="151"/>
      <c r="H9" s="151"/>
      <c r="I9" s="151"/>
      <c r="J9" s="151"/>
      <c r="K9" s="152"/>
      <c r="L9" s="150" t="s">
        <v>125</v>
      </c>
      <c r="M9" s="151"/>
      <c r="N9" s="151"/>
      <c r="O9" s="151"/>
      <c r="P9" s="151"/>
      <c r="Q9" s="151"/>
      <c r="R9" s="151"/>
      <c r="S9" s="151"/>
      <c r="T9" s="152"/>
      <c r="U9" s="153" t="s">
        <v>126</v>
      </c>
      <c r="V9" s="154"/>
      <c r="W9" s="154"/>
      <c r="X9" s="154"/>
      <c r="Y9" s="154"/>
      <c r="Z9" s="155"/>
      <c r="AA9" s="343"/>
      <c r="AB9" s="344"/>
    </row>
    <row r="10" spans="1:65" s="145" customFormat="1" ht="81.599999999999994" customHeight="1" thickBot="1">
      <c r="A10" s="340"/>
      <c r="B10" s="346"/>
      <c r="C10" s="156" t="s">
        <v>127</v>
      </c>
      <c r="D10" s="157" t="s">
        <v>128</v>
      </c>
      <c r="E10" s="157" t="s">
        <v>129</v>
      </c>
      <c r="F10" s="157" t="s">
        <v>130</v>
      </c>
      <c r="G10" s="157" t="s">
        <v>131</v>
      </c>
      <c r="H10" s="157" t="s">
        <v>132</v>
      </c>
      <c r="I10" s="157" t="s">
        <v>133</v>
      </c>
      <c r="J10" s="157" t="s">
        <v>134</v>
      </c>
      <c r="K10" s="157" t="s">
        <v>135</v>
      </c>
      <c r="L10" s="156" t="s">
        <v>136</v>
      </c>
      <c r="M10" s="157" t="s">
        <v>137</v>
      </c>
      <c r="N10" s="157" t="s">
        <v>138</v>
      </c>
      <c r="O10" s="157" t="s">
        <v>139</v>
      </c>
      <c r="P10" s="158" t="s">
        <v>140</v>
      </c>
      <c r="Q10" s="157" t="s">
        <v>141</v>
      </c>
      <c r="R10" s="157" t="s">
        <v>142</v>
      </c>
      <c r="S10" s="157" t="s">
        <v>143</v>
      </c>
      <c r="T10" s="157" t="s">
        <v>135</v>
      </c>
      <c r="U10" s="156" t="s">
        <v>144</v>
      </c>
      <c r="V10" s="157" t="s">
        <v>145</v>
      </c>
      <c r="W10" s="157" t="s">
        <v>146</v>
      </c>
      <c r="X10" s="157" t="s">
        <v>147</v>
      </c>
      <c r="Y10" s="157" t="s">
        <v>148</v>
      </c>
      <c r="Z10" s="159" t="s">
        <v>135</v>
      </c>
      <c r="AA10" s="156" t="s">
        <v>149</v>
      </c>
      <c r="AB10" s="160" t="s">
        <v>150</v>
      </c>
      <c r="AV10" s="347" t="s">
        <v>151</v>
      </c>
      <c r="AW10" s="347"/>
      <c r="AX10" s="347"/>
      <c r="BB10" s="161" t="s">
        <v>26</v>
      </c>
      <c r="BC10" s="161"/>
      <c r="BD10" s="161"/>
      <c r="BE10" s="161"/>
      <c r="BF10" s="161"/>
      <c r="BG10" s="161"/>
      <c r="BH10" s="161"/>
      <c r="BI10" s="161"/>
      <c r="BJ10" s="161"/>
      <c r="BK10" s="161"/>
      <c r="BL10" s="161"/>
      <c r="BM10" s="161"/>
    </row>
    <row r="11" spans="1:65" ht="27" customHeight="1" thickBot="1">
      <c r="A11" s="162" t="s">
        <v>152</v>
      </c>
      <c r="B11" s="163">
        <v>4</v>
      </c>
      <c r="C11" s="164">
        <v>0</v>
      </c>
      <c r="D11" s="165">
        <v>0</v>
      </c>
      <c r="E11" s="165">
        <v>0</v>
      </c>
      <c r="F11" s="165">
        <v>0</v>
      </c>
      <c r="G11" s="165">
        <v>0</v>
      </c>
      <c r="H11" s="165">
        <v>0</v>
      </c>
      <c r="I11" s="165">
        <v>2</v>
      </c>
      <c r="J11" s="165">
        <v>1</v>
      </c>
      <c r="K11" s="165">
        <v>1</v>
      </c>
      <c r="L11" s="164">
        <v>0</v>
      </c>
      <c r="M11" s="165">
        <v>2</v>
      </c>
      <c r="N11" s="165">
        <v>2</v>
      </c>
      <c r="O11" s="165">
        <v>0</v>
      </c>
      <c r="P11" s="165">
        <v>0</v>
      </c>
      <c r="Q11" s="165">
        <v>0</v>
      </c>
      <c r="R11" s="165">
        <v>0</v>
      </c>
      <c r="S11" s="165">
        <v>0</v>
      </c>
      <c r="T11" s="165">
        <v>0</v>
      </c>
      <c r="U11" s="164">
        <v>4</v>
      </c>
      <c r="V11" s="165">
        <v>0</v>
      </c>
      <c r="W11" s="165">
        <v>0</v>
      </c>
      <c r="X11" s="165">
        <v>0</v>
      </c>
      <c r="Y11" s="165">
        <v>0</v>
      </c>
      <c r="Z11" s="165">
        <v>0</v>
      </c>
      <c r="AA11" s="164">
        <v>0</v>
      </c>
      <c r="AB11" s="166">
        <v>4</v>
      </c>
      <c r="AV11" s="167"/>
      <c r="AW11" s="167"/>
      <c r="AX11" s="168"/>
    </row>
    <row r="12" spans="1:65" ht="27" customHeight="1" thickBot="1">
      <c r="A12" s="162" t="s">
        <v>153</v>
      </c>
      <c r="B12" s="163">
        <v>8</v>
      </c>
      <c r="C12" s="164">
        <v>0</v>
      </c>
      <c r="D12" s="165">
        <v>0</v>
      </c>
      <c r="E12" s="165">
        <v>0</v>
      </c>
      <c r="F12" s="165">
        <v>0</v>
      </c>
      <c r="G12" s="165">
        <v>0</v>
      </c>
      <c r="H12" s="165">
        <v>0</v>
      </c>
      <c r="I12" s="165">
        <v>4</v>
      </c>
      <c r="J12" s="165">
        <v>1</v>
      </c>
      <c r="K12" s="165">
        <v>3</v>
      </c>
      <c r="L12" s="164">
        <v>0</v>
      </c>
      <c r="M12" s="165">
        <v>2</v>
      </c>
      <c r="N12" s="165">
        <v>2</v>
      </c>
      <c r="O12" s="165">
        <v>0</v>
      </c>
      <c r="P12" s="165">
        <v>0</v>
      </c>
      <c r="Q12" s="165">
        <v>0</v>
      </c>
      <c r="R12" s="165">
        <v>0</v>
      </c>
      <c r="S12" s="165">
        <v>3</v>
      </c>
      <c r="T12" s="165">
        <v>1</v>
      </c>
      <c r="U12" s="164">
        <v>8</v>
      </c>
      <c r="V12" s="165">
        <v>0</v>
      </c>
      <c r="W12" s="165">
        <v>0</v>
      </c>
      <c r="X12" s="165">
        <v>0</v>
      </c>
      <c r="Y12" s="165">
        <v>0</v>
      </c>
      <c r="Z12" s="165">
        <v>0</v>
      </c>
      <c r="AA12" s="164">
        <v>3</v>
      </c>
      <c r="AB12" s="166">
        <v>7</v>
      </c>
      <c r="AV12" s="169"/>
      <c r="AW12" s="170" t="s">
        <v>49</v>
      </c>
      <c r="AX12" s="171" t="s">
        <v>50</v>
      </c>
      <c r="BE12" s="348" t="s">
        <v>25</v>
      </c>
      <c r="BF12" s="349"/>
      <c r="BG12" s="349"/>
      <c r="BH12" s="349"/>
      <c r="BI12" s="350"/>
      <c r="BJ12" s="351" t="e">
        <f t="shared" ref="BJ12" si="0">#REF!</f>
        <v>#REF!</v>
      </c>
      <c r="BK12" s="352"/>
      <c r="BL12" s="352"/>
      <c r="BM12" s="353"/>
    </row>
    <row r="13" spans="1:65" s="173" customFormat="1" ht="27" customHeight="1" thickBot="1">
      <c r="A13" s="172" t="s">
        <v>154</v>
      </c>
      <c r="B13" s="163">
        <v>1</v>
      </c>
      <c r="C13" s="164">
        <v>0</v>
      </c>
      <c r="D13" s="165">
        <v>0</v>
      </c>
      <c r="E13" s="165">
        <v>0</v>
      </c>
      <c r="F13" s="165">
        <v>0</v>
      </c>
      <c r="G13" s="165">
        <v>0</v>
      </c>
      <c r="H13" s="165">
        <v>0</v>
      </c>
      <c r="I13" s="165">
        <v>1</v>
      </c>
      <c r="J13" s="165">
        <v>0</v>
      </c>
      <c r="K13" s="165">
        <v>0</v>
      </c>
      <c r="L13" s="164">
        <v>0</v>
      </c>
      <c r="M13" s="165">
        <v>0</v>
      </c>
      <c r="N13" s="165">
        <v>1</v>
      </c>
      <c r="O13" s="165">
        <v>0</v>
      </c>
      <c r="P13" s="165">
        <v>0</v>
      </c>
      <c r="Q13" s="165">
        <v>0</v>
      </c>
      <c r="R13" s="165">
        <v>0</v>
      </c>
      <c r="S13" s="165">
        <v>0</v>
      </c>
      <c r="T13" s="165">
        <v>0</v>
      </c>
      <c r="U13" s="164">
        <v>1</v>
      </c>
      <c r="V13" s="165">
        <v>0</v>
      </c>
      <c r="W13" s="165">
        <v>0</v>
      </c>
      <c r="X13" s="165">
        <v>0</v>
      </c>
      <c r="Y13" s="165">
        <v>0</v>
      </c>
      <c r="Z13" s="165">
        <v>0</v>
      </c>
      <c r="AA13" s="164">
        <v>0</v>
      </c>
      <c r="AB13" s="166">
        <v>1</v>
      </c>
      <c r="AC13" s="138"/>
      <c r="AD13" s="138"/>
      <c r="AE13" s="138"/>
      <c r="AF13" s="138"/>
      <c r="AG13" s="138"/>
      <c r="AH13" s="138"/>
      <c r="AI13" s="138"/>
      <c r="AV13" s="174" t="s">
        <v>54</v>
      </c>
      <c r="AW13" s="69"/>
      <c r="AX13" s="175"/>
      <c r="BE13" s="176"/>
      <c r="BF13" s="177"/>
      <c r="BG13" s="177"/>
      <c r="BH13" s="178"/>
      <c r="BI13" s="179" t="s">
        <v>16</v>
      </c>
      <c r="BJ13" s="354">
        <f>SUM(BJ17,BJ29,BJ33)</f>
        <v>13</v>
      </c>
      <c r="BK13" s="355"/>
      <c r="BL13" s="355"/>
      <c r="BM13" s="356"/>
    </row>
    <row r="14" spans="1:65" ht="27" customHeight="1" thickBot="1">
      <c r="A14" s="162" t="s">
        <v>155</v>
      </c>
      <c r="B14" s="163">
        <v>0</v>
      </c>
      <c r="C14" s="164">
        <v>0</v>
      </c>
      <c r="D14" s="165">
        <v>0</v>
      </c>
      <c r="E14" s="165">
        <v>0</v>
      </c>
      <c r="F14" s="165">
        <v>0</v>
      </c>
      <c r="G14" s="165">
        <v>0</v>
      </c>
      <c r="H14" s="165">
        <v>0</v>
      </c>
      <c r="I14" s="165">
        <v>0</v>
      </c>
      <c r="J14" s="165">
        <v>0</v>
      </c>
      <c r="K14" s="165">
        <v>0</v>
      </c>
      <c r="L14" s="164">
        <v>0</v>
      </c>
      <c r="M14" s="165">
        <v>0</v>
      </c>
      <c r="N14" s="165">
        <v>0</v>
      </c>
      <c r="O14" s="165">
        <v>0</v>
      </c>
      <c r="P14" s="165">
        <v>0</v>
      </c>
      <c r="Q14" s="165">
        <v>0</v>
      </c>
      <c r="R14" s="165">
        <v>0</v>
      </c>
      <c r="S14" s="165">
        <v>0</v>
      </c>
      <c r="T14" s="165">
        <v>0</v>
      </c>
      <c r="U14" s="164">
        <v>0</v>
      </c>
      <c r="V14" s="165">
        <v>0</v>
      </c>
      <c r="W14" s="165">
        <v>0</v>
      </c>
      <c r="X14" s="165">
        <v>0</v>
      </c>
      <c r="Y14" s="165">
        <v>0</v>
      </c>
      <c r="Z14" s="165">
        <v>0</v>
      </c>
      <c r="AA14" s="164">
        <v>0</v>
      </c>
      <c r="AB14" s="166">
        <v>0</v>
      </c>
      <c r="AV14" s="59" t="s">
        <v>156</v>
      </c>
      <c r="AW14" s="180"/>
      <c r="AX14" s="181">
        <v>13</v>
      </c>
      <c r="BE14" s="357" t="s">
        <v>13</v>
      </c>
      <c r="BF14" s="358"/>
      <c r="BG14" s="358"/>
      <c r="BH14" s="178"/>
      <c r="BI14" s="179" t="s">
        <v>17</v>
      </c>
      <c r="BJ14" s="359">
        <f>SUM(BJ18,BJ30,BJ34)</f>
        <v>3</v>
      </c>
      <c r="BK14" s="360"/>
      <c r="BL14" s="360"/>
      <c r="BM14" s="361"/>
    </row>
    <row r="15" spans="1:65" ht="27" customHeight="1" thickBot="1">
      <c r="A15" s="162" t="s">
        <v>157</v>
      </c>
      <c r="B15" s="163">
        <v>0</v>
      </c>
      <c r="C15" s="164">
        <v>0</v>
      </c>
      <c r="D15" s="165">
        <v>0</v>
      </c>
      <c r="E15" s="165">
        <v>0</v>
      </c>
      <c r="F15" s="165">
        <v>0</v>
      </c>
      <c r="G15" s="165">
        <v>0</v>
      </c>
      <c r="H15" s="165">
        <v>0</v>
      </c>
      <c r="I15" s="165">
        <v>0</v>
      </c>
      <c r="J15" s="165">
        <v>0</v>
      </c>
      <c r="K15" s="165">
        <v>0</v>
      </c>
      <c r="L15" s="164">
        <v>0</v>
      </c>
      <c r="M15" s="165">
        <v>0</v>
      </c>
      <c r="N15" s="165">
        <v>0</v>
      </c>
      <c r="O15" s="165">
        <v>0</v>
      </c>
      <c r="P15" s="165">
        <v>0</v>
      </c>
      <c r="Q15" s="165">
        <v>0</v>
      </c>
      <c r="R15" s="165">
        <v>0</v>
      </c>
      <c r="S15" s="165">
        <v>0</v>
      </c>
      <c r="T15" s="165">
        <v>0</v>
      </c>
      <c r="U15" s="164">
        <v>0</v>
      </c>
      <c r="V15" s="165">
        <v>0</v>
      </c>
      <c r="W15" s="165">
        <v>0</v>
      </c>
      <c r="X15" s="165">
        <v>0</v>
      </c>
      <c r="Y15" s="165">
        <v>0</v>
      </c>
      <c r="Z15" s="165">
        <v>0</v>
      </c>
      <c r="AA15" s="164">
        <v>0</v>
      </c>
      <c r="AB15" s="166">
        <v>0</v>
      </c>
      <c r="AV15" s="182"/>
      <c r="AW15" s="183" t="s">
        <v>158</v>
      </c>
      <c r="AX15" s="184">
        <f>I17</f>
        <v>7</v>
      </c>
      <c r="BE15" s="185"/>
      <c r="BF15" s="178"/>
      <c r="BG15" s="178"/>
      <c r="BH15" s="178"/>
      <c r="BI15" s="179" t="s">
        <v>18</v>
      </c>
      <c r="BJ15" s="359">
        <f>SUM(BJ19,BJ31,BJ35)</f>
        <v>12</v>
      </c>
      <c r="BK15" s="360"/>
      <c r="BL15" s="360"/>
      <c r="BM15" s="361"/>
    </row>
    <row r="16" spans="1:65" s="173" customFormat="1" ht="27" customHeight="1" thickBot="1">
      <c r="A16" s="172" t="s">
        <v>159</v>
      </c>
      <c r="B16" s="163">
        <v>0</v>
      </c>
      <c r="C16" s="164">
        <v>0</v>
      </c>
      <c r="D16" s="165">
        <v>0</v>
      </c>
      <c r="E16" s="165">
        <v>0</v>
      </c>
      <c r="F16" s="165">
        <v>0</v>
      </c>
      <c r="G16" s="165">
        <v>0</v>
      </c>
      <c r="H16" s="165">
        <v>0</v>
      </c>
      <c r="I16" s="165">
        <v>0</v>
      </c>
      <c r="J16" s="165">
        <v>0</v>
      </c>
      <c r="K16" s="165">
        <v>0</v>
      </c>
      <c r="L16" s="164">
        <v>0</v>
      </c>
      <c r="M16" s="165">
        <v>0</v>
      </c>
      <c r="N16" s="165">
        <v>0</v>
      </c>
      <c r="O16" s="165">
        <v>0</v>
      </c>
      <c r="P16" s="165">
        <v>0</v>
      </c>
      <c r="Q16" s="165">
        <v>0</v>
      </c>
      <c r="R16" s="165">
        <v>0</v>
      </c>
      <c r="S16" s="165">
        <v>0</v>
      </c>
      <c r="T16" s="165">
        <v>0</v>
      </c>
      <c r="U16" s="164">
        <v>0</v>
      </c>
      <c r="V16" s="165">
        <v>0</v>
      </c>
      <c r="W16" s="165">
        <v>0</v>
      </c>
      <c r="X16" s="165">
        <v>0</v>
      </c>
      <c r="Y16" s="165">
        <v>0</v>
      </c>
      <c r="Z16" s="165">
        <v>0</v>
      </c>
      <c r="AA16" s="164">
        <v>0</v>
      </c>
      <c r="AB16" s="166">
        <v>0</v>
      </c>
      <c r="AC16" s="138"/>
      <c r="AD16" s="138"/>
      <c r="AE16" s="138"/>
      <c r="AF16" s="138"/>
      <c r="AG16" s="138"/>
      <c r="AH16" s="138"/>
      <c r="AI16" s="138"/>
      <c r="AV16" s="81"/>
      <c r="AW16" s="183" t="s">
        <v>160</v>
      </c>
      <c r="AX16" s="184">
        <f>J17</f>
        <v>2</v>
      </c>
      <c r="BE16" s="186"/>
      <c r="BF16" s="187"/>
      <c r="BG16" s="187"/>
      <c r="BH16" s="187"/>
      <c r="BI16" s="188"/>
      <c r="BJ16" s="189"/>
      <c r="BK16" s="190"/>
      <c r="BL16" s="190"/>
      <c r="BM16" s="191"/>
    </row>
    <row r="17" spans="1:65" ht="27" customHeight="1" thickBot="1">
      <c r="A17" s="162" t="s">
        <v>161</v>
      </c>
      <c r="B17" s="163">
        <v>13</v>
      </c>
      <c r="C17" s="192">
        <v>0</v>
      </c>
      <c r="D17" s="193">
        <v>0</v>
      </c>
      <c r="E17" s="193">
        <v>0</v>
      </c>
      <c r="F17" s="193">
        <v>0</v>
      </c>
      <c r="G17" s="193">
        <v>0</v>
      </c>
      <c r="H17" s="193">
        <v>0</v>
      </c>
      <c r="I17" s="193">
        <v>7</v>
      </c>
      <c r="J17" s="193">
        <v>2</v>
      </c>
      <c r="K17" s="193">
        <v>4</v>
      </c>
      <c r="L17" s="192">
        <v>0</v>
      </c>
      <c r="M17" s="193">
        <v>4</v>
      </c>
      <c r="N17" s="193">
        <v>5</v>
      </c>
      <c r="O17" s="193">
        <v>0</v>
      </c>
      <c r="P17" s="193">
        <v>0</v>
      </c>
      <c r="Q17" s="193">
        <v>0</v>
      </c>
      <c r="R17" s="193">
        <v>0</v>
      </c>
      <c r="S17" s="193">
        <v>3</v>
      </c>
      <c r="T17" s="193">
        <v>1</v>
      </c>
      <c r="U17" s="192">
        <v>13</v>
      </c>
      <c r="V17" s="193">
        <v>0</v>
      </c>
      <c r="W17" s="193">
        <v>0</v>
      </c>
      <c r="X17" s="193">
        <v>0</v>
      </c>
      <c r="Y17" s="193">
        <v>0</v>
      </c>
      <c r="Z17" s="193">
        <v>0</v>
      </c>
      <c r="AA17" s="192">
        <v>3</v>
      </c>
      <c r="AB17" s="194">
        <v>12</v>
      </c>
      <c r="AV17" s="92"/>
      <c r="AW17" s="195" t="s">
        <v>162</v>
      </c>
      <c r="AX17" s="184">
        <f>SUM(C17:H17,K17)</f>
        <v>4</v>
      </c>
      <c r="BE17" s="362" t="s">
        <v>14</v>
      </c>
      <c r="BF17" s="196"/>
      <c r="BG17" s="196"/>
      <c r="BH17" s="196"/>
      <c r="BI17" s="188" t="s">
        <v>16</v>
      </c>
      <c r="BJ17" s="364">
        <f>BJ21+BJ25</f>
        <v>13</v>
      </c>
      <c r="BK17" s="365"/>
      <c r="BL17" s="365"/>
      <c r="BM17" s="366"/>
    </row>
    <row r="18" spans="1:65" ht="13.2">
      <c r="AV18" s="197" t="s">
        <v>163</v>
      </c>
      <c r="AW18" s="180"/>
      <c r="AX18" s="198" t="str">
        <f>AA17&amp;"("&amp;S17&amp;")"</f>
        <v>3(3)</v>
      </c>
      <c r="BE18" s="363"/>
      <c r="BF18" s="199"/>
      <c r="BG18" s="199" t="s">
        <v>19</v>
      </c>
      <c r="BH18" s="199"/>
      <c r="BI18" s="188" t="s">
        <v>17</v>
      </c>
      <c r="BJ18" s="364">
        <f>BJ22+BJ26</f>
        <v>3</v>
      </c>
      <c r="BK18" s="365"/>
      <c r="BL18" s="365"/>
      <c r="BM18" s="366"/>
    </row>
    <row r="19" spans="1:65" s="173" customFormat="1" ht="16.2">
      <c r="A19" s="200" t="s">
        <v>164</v>
      </c>
      <c r="B19" s="138"/>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V19" s="95" t="s">
        <v>165</v>
      </c>
      <c r="AW19" s="180"/>
      <c r="AX19" s="184">
        <f>AB17</f>
        <v>12</v>
      </c>
      <c r="BE19" s="363"/>
      <c r="BF19" s="199"/>
      <c r="BG19" s="199"/>
      <c r="BH19" s="199"/>
      <c r="BI19" s="188" t="s">
        <v>18</v>
      </c>
      <c r="BJ19" s="364">
        <f>BJ23+BJ27</f>
        <v>12</v>
      </c>
      <c r="BK19" s="365"/>
      <c r="BL19" s="365"/>
      <c r="BM19" s="366"/>
    </row>
    <row r="20" spans="1:65" s="173" customFormat="1" ht="16.2">
      <c r="A20" s="200" t="s">
        <v>166</v>
      </c>
      <c r="B20" s="138"/>
      <c r="C20" s="138"/>
      <c r="D20" s="138"/>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V20" s="201" t="s">
        <v>167</v>
      </c>
      <c r="AW20" s="168"/>
      <c r="AX20" s="168"/>
      <c r="BE20" s="363"/>
      <c r="BF20" s="199"/>
      <c r="BG20" s="199"/>
      <c r="BH20" s="199"/>
      <c r="BI20" s="188"/>
      <c r="BJ20" s="189"/>
      <c r="BK20" s="190"/>
      <c r="BL20" s="190"/>
      <c r="BM20" s="191"/>
    </row>
    <row r="21" spans="1:65" s="173" customFormat="1" ht="16.2">
      <c r="A21" s="200" t="s">
        <v>168</v>
      </c>
      <c r="B21" s="138"/>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BE21" s="363"/>
      <c r="BF21" s="199"/>
      <c r="BG21" s="367" t="s">
        <v>21</v>
      </c>
      <c r="BH21" s="199"/>
      <c r="BI21" s="188" t="s">
        <v>16</v>
      </c>
      <c r="BJ21" s="364">
        <f>B11</f>
        <v>4</v>
      </c>
      <c r="BK21" s="365"/>
      <c r="BL21" s="365"/>
      <c r="BM21" s="366"/>
    </row>
    <row r="22" spans="1:65" s="173" customFormat="1" ht="16.2">
      <c r="A22" s="200" t="s">
        <v>169</v>
      </c>
      <c r="B22" s="138"/>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BE22" s="363"/>
      <c r="BF22" s="199"/>
      <c r="BG22" s="368"/>
      <c r="BH22" s="199"/>
      <c r="BI22" s="188" t="s">
        <v>17</v>
      </c>
      <c r="BJ22" s="370">
        <f>AA11</f>
        <v>0</v>
      </c>
      <c r="BK22" s="365"/>
      <c r="BL22" s="365"/>
      <c r="BM22" s="366"/>
    </row>
    <row r="23" spans="1:65" s="173" customFormat="1" ht="16.2">
      <c r="A23" s="200" t="s">
        <v>170</v>
      </c>
      <c r="B23" s="138"/>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138"/>
      <c r="BE23" s="363"/>
      <c r="BF23" s="199"/>
      <c r="BG23" s="369"/>
      <c r="BH23" s="199"/>
      <c r="BI23" s="188" t="s">
        <v>18</v>
      </c>
      <c r="BJ23" s="364">
        <f>AB11</f>
        <v>4</v>
      </c>
      <c r="BK23" s="365"/>
      <c r="BL23" s="365"/>
      <c r="BM23" s="366"/>
    </row>
    <row r="24" spans="1:65" s="173" customFormat="1" ht="16.2">
      <c r="A24" s="200" t="s">
        <v>171</v>
      </c>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BE24" s="363"/>
      <c r="BF24" s="199"/>
      <c r="BG24" s="199"/>
      <c r="BH24" s="199"/>
      <c r="BI24" s="188"/>
      <c r="BJ24" s="189"/>
      <c r="BK24" s="190"/>
      <c r="BL24" s="190"/>
      <c r="BM24" s="191"/>
    </row>
    <row r="25" spans="1:65" s="173" customFormat="1" ht="16.2">
      <c r="A25" s="200" t="s">
        <v>172</v>
      </c>
      <c r="B25" s="138"/>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BE25" s="363"/>
      <c r="BF25" s="199"/>
      <c r="BG25" s="371" t="s">
        <v>28</v>
      </c>
      <c r="BH25" s="199"/>
      <c r="BI25" s="188" t="s">
        <v>16</v>
      </c>
      <c r="BJ25" s="364">
        <f>SUM(B12:B13)</f>
        <v>9</v>
      </c>
      <c r="BK25" s="365"/>
      <c r="BL25" s="365"/>
      <c r="BM25" s="366"/>
    </row>
    <row r="26" spans="1:65" ht="13.2">
      <c r="BE26" s="363"/>
      <c r="BF26" s="199"/>
      <c r="BG26" s="372"/>
      <c r="BH26" s="199"/>
      <c r="BI26" s="188" t="s">
        <v>17</v>
      </c>
      <c r="BJ26" s="364">
        <f>SUM(AA12:AA13)</f>
        <v>3</v>
      </c>
      <c r="BK26" s="365"/>
      <c r="BL26" s="365"/>
      <c r="BM26" s="366"/>
    </row>
    <row r="27" spans="1:65" ht="13.2">
      <c r="BE27" s="363"/>
      <c r="BF27" s="199"/>
      <c r="BG27" s="371"/>
      <c r="BH27" s="199"/>
      <c r="BI27" s="188" t="s">
        <v>18</v>
      </c>
      <c r="BJ27" s="364">
        <f>SUM(AB12:AB13)</f>
        <v>8</v>
      </c>
      <c r="BK27" s="365"/>
      <c r="BL27" s="365"/>
      <c r="BM27" s="366"/>
    </row>
    <row r="28" spans="1:65" ht="13.2">
      <c r="BE28" s="186"/>
      <c r="BF28" s="187"/>
      <c r="BG28" s="187"/>
      <c r="BH28" s="187"/>
      <c r="BI28" s="188"/>
      <c r="BJ28" s="189"/>
      <c r="BK28" s="190"/>
      <c r="BL28" s="190"/>
      <c r="BM28" s="191"/>
    </row>
    <row r="29" spans="1:65" ht="13.2">
      <c r="BE29" s="202"/>
      <c r="BF29" s="196"/>
      <c r="BG29" s="196"/>
      <c r="BH29" s="196"/>
      <c r="BI29" s="188" t="s">
        <v>16</v>
      </c>
      <c r="BJ29" s="373">
        <f>B14</f>
        <v>0</v>
      </c>
      <c r="BK29" s="374"/>
      <c r="BL29" s="374"/>
      <c r="BM29" s="375"/>
    </row>
    <row r="30" spans="1:65" ht="13.2">
      <c r="BE30" s="376" t="s">
        <v>15</v>
      </c>
      <c r="BF30" s="377"/>
      <c r="BG30" s="377"/>
      <c r="BH30" s="196"/>
      <c r="BI30" s="188" t="s">
        <v>17</v>
      </c>
      <c r="BJ30" s="373">
        <f>AA14</f>
        <v>0</v>
      </c>
      <c r="BK30" s="374"/>
      <c r="BL30" s="374"/>
      <c r="BM30" s="375"/>
    </row>
    <row r="31" spans="1:65" ht="13.2">
      <c r="BE31" s="202"/>
      <c r="BF31" s="196"/>
      <c r="BG31" s="196"/>
      <c r="BH31" s="196"/>
      <c r="BI31" s="188" t="s">
        <v>18</v>
      </c>
      <c r="BJ31" s="373">
        <f>AB14</f>
        <v>0</v>
      </c>
      <c r="BK31" s="374"/>
      <c r="BL31" s="374"/>
      <c r="BM31" s="375"/>
    </row>
    <row r="32" spans="1:65" ht="13.2">
      <c r="BE32" s="186"/>
      <c r="BF32" s="187"/>
      <c r="BG32" s="187"/>
      <c r="BH32" s="187"/>
      <c r="BI32" s="188"/>
      <c r="BJ32" s="189"/>
      <c r="BK32" s="190"/>
      <c r="BL32" s="190"/>
      <c r="BM32" s="191"/>
    </row>
    <row r="33" spans="57:65" ht="13.2">
      <c r="BE33" s="202"/>
      <c r="BF33" s="196"/>
      <c r="BG33" s="196"/>
      <c r="BH33" s="196"/>
      <c r="BI33" s="188" t="s">
        <v>16</v>
      </c>
      <c r="BJ33" s="373">
        <f>SUM(B15:B16)</f>
        <v>0</v>
      </c>
      <c r="BK33" s="374"/>
      <c r="BL33" s="374"/>
      <c r="BM33" s="375"/>
    </row>
    <row r="34" spans="57:65" ht="13.2">
      <c r="BE34" s="376" t="s">
        <v>20</v>
      </c>
      <c r="BF34" s="377"/>
      <c r="BG34" s="377"/>
      <c r="BH34" s="196"/>
      <c r="BI34" s="188" t="s">
        <v>17</v>
      </c>
      <c r="BJ34" s="373">
        <f>SUM(AA15:AA16)</f>
        <v>0</v>
      </c>
      <c r="BK34" s="374"/>
      <c r="BL34" s="374"/>
      <c r="BM34" s="375"/>
    </row>
    <row r="35" spans="57:65" ht="13.8" thickBot="1">
      <c r="BE35" s="203"/>
      <c r="BF35" s="204"/>
      <c r="BG35" s="204"/>
      <c r="BH35" s="204"/>
      <c r="BI35" s="205" t="s">
        <v>18</v>
      </c>
      <c r="BJ35" s="378">
        <f>SUM(AB15:AB16)</f>
        <v>0</v>
      </c>
      <c r="BK35" s="379"/>
      <c r="BL35" s="379"/>
      <c r="BM35" s="380"/>
    </row>
    <row r="88" spans="18:18" ht="13.2">
      <c r="R88" s="206"/>
    </row>
  </sheetData>
  <mergeCells count="34">
    <mergeCell ref="BE34:BG34"/>
    <mergeCell ref="BJ34:BM34"/>
    <mergeCell ref="BJ35:BM35"/>
    <mergeCell ref="BJ29:BM29"/>
    <mergeCell ref="BE30:BG30"/>
    <mergeCell ref="BJ30:BM30"/>
    <mergeCell ref="BJ31:BM31"/>
    <mergeCell ref="BJ33:BM33"/>
    <mergeCell ref="BJ15:BM15"/>
    <mergeCell ref="BE17:BE27"/>
    <mergeCell ref="BJ17:BM17"/>
    <mergeCell ref="BJ18:BM18"/>
    <mergeCell ref="BJ19:BM19"/>
    <mergeCell ref="BG21:BG23"/>
    <mergeCell ref="BJ21:BM21"/>
    <mergeCell ref="BJ22:BM22"/>
    <mergeCell ref="BJ23:BM23"/>
    <mergeCell ref="BG25:BG27"/>
    <mergeCell ref="BJ25:BM25"/>
    <mergeCell ref="BJ26:BM26"/>
    <mergeCell ref="BJ27:BM27"/>
    <mergeCell ref="AV10:AX10"/>
    <mergeCell ref="BE12:BI12"/>
    <mergeCell ref="BJ12:BM12"/>
    <mergeCell ref="BJ13:BM13"/>
    <mergeCell ref="BE14:BG14"/>
    <mergeCell ref="BJ14:BM14"/>
    <mergeCell ref="A3:AB3"/>
    <mergeCell ref="S5:AB5"/>
    <mergeCell ref="S6:AB6"/>
    <mergeCell ref="A7:R7"/>
    <mergeCell ref="A8:A10"/>
    <mergeCell ref="AA8:AB9"/>
    <mergeCell ref="B9:B10"/>
  </mergeCells>
  <phoneticPr fontId="4"/>
  <printOptions gridLinesSet="0"/>
  <pageMargins left="0.55118110236220474" right="0.27559055118110237" top="0.6692913385826772" bottom="0.19685039370078741" header="0.31496062992125984" footer="0.19685039370078741"/>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74F1-2</vt:lpstr>
      <vt:lpstr>DB許可状況</vt:lpstr>
      <vt:lpstr>DB銃砲事故</vt:lpstr>
      <vt:lpstr>'74F1-2'!Print_Area</vt:lpstr>
      <vt:lpstr>DB許可状況!Print_Area</vt:lpstr>
      <vt:lpstr>DB銃砲事故!Print_Area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2024-11-05T06:18:11Z</dcterms:created>
  <dcterms:modified xsi:type="dcterms:W3CDTF">2024-11-05T06:18:20Z</dcterms:modified>
</cp:coreProperties>
</file>