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filterPrivacy="1" defaultThemeVersion="166925"/>
  <xr:revisionPtr revIDLastSave="0" documentId="13_ncr:1_{ECD41BBA-7D74-4167-891F-41232440EB3C}" xr6:coauthVersionLast="36" xr6:coauthVersionMax="36" xr10:uidLastSave="{00000000-0000-0000-0000-000000000000}"/>
  <bookViews>
    <workbookView xWindow="0" yWindow="0" windowWidth="23040" windowHeight="8844" xr2:uid="{84E26576-AB6E-494A-A33A-31501049C755}"/>
  </bookViews>
  <sheets>
    <sheet name="71-1" sheetId="1" r:id="rId1"/>
    <sheet name="71-2" sheetId="2" r:id="rId2"/>
    <sheet name="71-3" sheetId="3" r:id="rId3"/>
    <sheet name="71-4" sheetId="4" r:id="rId4"/>
  </sheets>
  <definedNames>
    <definedName name="_xlnm.Print_Area" localSheetId="0">'71-1'!$B$2:$AN$70</definedName>
    <definedName name="_xlnm.Print_Area" localSheetId="1">'71-2'!$B$2:$AN$57</definedName>
    <definedName name="_xlnm.Print_Area" localSheetId="2">'71-3'!$B$2:$AN$57</definedName>
    <definedName name="_xlnm.Print_Area" localSheetId="3">'71-4'!$B$2:$AN$51</definedName>
  </definedNames>
  <calcPr calcId="191029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9" i="1" l="1"/>
  <c r="AJ9" i="1"/>
  <c r="AI9" i="1"/>
  <c r="AH9" i="1"/>
  <c r="AG9" i="1"/>
  <c r="AF9" i="1"/>
  <c r="AE9" i="1"/>
  <c r="AD9" i="1"/>
  <c r="AC9" i="1"/>
  <c r="AB9" i="1"/>
  <c r="AA9" i="1"/>
  <c r="Z9" i="1"/>
  <c r="AK8" i="1"/>
  <c r="AJ8" i="1"/>
  <c r="AI8" i="1"/>
  <c r="AH8" i="1"/>
  <c r="AG8" i="1"/>
  <c r="AF8" i="1"/>
  <c r="AE8" i="1"/>
  <c r="AD8" i="1"/>
  <c r="AC8" i="1"/>
  <c r="AB8" i="1"/>
  <c r="AA8" i="1"/>
  <c r="Z8" i="1"/>
  <c r="AK7" i="1"/>
  <c r="AJ7" i="1"/>
  <c r="AI7" i="1"/>
  <c r="AH7" i="1"/>
  <c r="AG7" i="1"/>
  <c r="AF7" i="1"/>
  <c r="AE7" i="1"/>
  <c r="AD7" i="1"/>
  <c r="AC7" i="1"/>
  <c r="AB7" i="1"/>
  <c r="AA7" i="1"/>
  <c r="Z7" i="1"/>
  <c r="X9" i="1"/>
  <c r="X8" i="1"/>
  <c r="X7" i="1"/>
  <c r="V9" i="1"/>
  <c r="U9" i="1"/>
  <c r="T9" i="1"/>
  <c r="S9" i="1"/>
  <c r="V8" i="1"/>
  <c r="U8" i="1"/>
  <c r="T8" i="1"/>
  <c r="S8" i="1"/>
  <c r="V7" i="1"/>
  <c r="U7" i="1"/>
  <c r="T7" i="1"/>
  <c r="S7" i="1"/>
  <c r="Q9" i="1"/>
  <c r="P9" i="1"/>
  <c r="O9" i="1"/>
  <c r="N9" i="1"/>
  <c r="M9" i="1"/>
  <c r="L9" i="1"/>
  <c r="K9" i="1"/>
  <c r="J9" i="1"/>
  <c r="I9" i="1"/>
  <c r="H9" i="1"/>
  <c r="Q8" i="1"/>
  <c r="P8" i="1"/>
  <c r="O8" i="1"/>
  <c r="N8" i="1"/>
  <c r="M8" i="1"/>
  <c r="L8" i="1"/>
  <c r="K8" i="1"/>
  <c r="J8" i="1"/>
  <c r="I8" i="1"/>
  <c r="H8" i="1"/>
  <c r="Q7" i="1"/>
  <c r="P7" i="1"/>
  <c r="O7" i="1"/>
  <c r="N7" i="1"/>
  <c r="M7" i="1"/>
  <c r="L7" i="1"/>
  <c r="K7" i="1"/>
  <c r="J7" i="1"/>
  <c r="I7" i="1"/>
  <c r="H7" i="1"/>
  <c r="G9" i="1"/>
  <c r="G8" i="1"/>
  <c r="G7" i="1"/>
  <c r="F7" i="1" s="1"/>
  <c r="G7" i="2"/>
  <c r="G7" i="4"/>
  <c r="G7" i="3"/>
  <c r="Y7" i="1"/>
  <c r="Y9" i="1"/>
  <c r="Y8" i="1"/>
  <c r="Y10" i="4"/>
  <c r="Y51" i="4"/>
  <c r="Y50" i="4"/>
  <c r="Y49" i="4"/>
  <c r="Y48" i="4"/>
  <c r="Y47" i="4"/>
  <c r="Y46" i="4"/>
  <c r="Y45" i="4"/>
  <c r="Y44" i="4"/>
  <c r="Y43" i="4"/>
  <c r="Y42" i="4"/>
  <c r="Y41" i="4"/>
  <c r="Y40" i="4"/>
  <c r="Y39" i="4"/>
  <c r="Y38" i="4"/>
  <c r="Y37" i="4"/>
  <c r="Y36" i="4"/>
  <c r="Y35" i="4"/>
  <c r="Y34" i="4"/>
  <c r="Y33" i="4"/>
  <c r="Y32" i="4"/>
  <c r="Y31" i="4"/>
  <c r="Y30" i="4"/>
  <c r="Y29" i="4"/>
  <c r="Y28" i="4"/>
  <c r="Y27" i="4"/>
  <c r="Y26" i="4"/>
  <c r="Y25" i="4"/>
  <c r="Y24" i="4"/>
  <c r="Y23" i="4"/>
  <c r="Y22" i="4"/>
  <c r="Y21" i="4"/>
  <c r="Y20" i="4"/>
  <c r="Y19" i="4"/>
  <c r="Y18" i="4"/>
  <c r="Y17" i="4"/>
  <c r="Y16" i="4"/>
  <c r="Y15" i="4"/>
  <c r="Y14" i="4"/>
  <c r="Y13" i="4"/>
  <c r="Y12" i="4"/>
  <c r="Y11" i="4"/>
  <c r="R11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0" i="4"/>
  <c r="F10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Y10" i="3"/>
  <c r="Y57" i="3"/>
  <c r="Y56" i="3"/>
  <c r="Y55" i="3"/>
  <c r="Y54" i="3"/>
  <c r="Y53" i="3"/>
  <c r="Y52" i="3"/>
  <c r="Y51" i="3"/>
  <c r="E51" i="3" s="1"/>
  <c r="Y50" i="3"/>
  <c r="Y49" i="3"/>
  <c r="E49" i="3" s="1"/>
  <c r="Y48" i="3"/>
  <c r="Y47" i="3"/>
  <c r="E47" i="3" s="1"/>
  <c r="Y46" i="3"/>
  <c r="Y45" i="3"/>
  <c r="E45" i="3" s="1"/>
  <c r="Y44" i="3"/>
  <c r="Y43" i="3"/>
  <c r="E43" i="3" s="1"/>
  <c r="Y42" i="3"/>
  <c r="Y41" i="3"/>
  <c r="E41" i="3" s="1"/>
  <c r="Y40" i="3"/>
  <c r="Y39" i="3"/>
  <c r="E39" i="3" s="1"/>
  <c r="Y38" i="3"/>
  <c r="Y37" i="3"/>
  <c r="E37" i="3" s="1"/>
  <c r="Y36" i="3"/>
  <c r="Y35" i="3"/>
  <c r="E35" i="3" s="1"/>
  <c r="Y34" i="3"/>
  <c r="Y33" i="3"/>
  <c r="E33" i="3" s="1"/>
  <c r="Y32" i="3"/>
  <c r="Y31" i="3"/>
  <c r="E31" i="3" s="1"/>
  <c r="Y30" i="3"/>
  <c r="Y29" i="3"/>
  <c r="E29" i="3" s="1"/>
  <c r="Y28" i="3"/>
  <c r="Y27" i="3"/>
  <c r="E27" i="3" s="1"/>
  <c r="Y26" i="3"/>
  <c r="Y25" i="3"/>
  <c r="E25" i="3" s="1"/>
  <c r="Y24" i="3"/>
  <c r="Y23" i="3"/>
  <c r="Y22" i="3"/>
  <c r="Y21" i="3"/>
  <c r="Y20" i="3"/>
  <c r="Y19" i="3"/>
  <c r="Y18" i="3"/>
  <c r="Y17" i="3"/>
  <c r="Y16" i="3"/>
  <c r="Y15" i="3"/>
  <c r="Y14" i="3"/>
  <c r="Y13" i="3"/>
  <c r="Y12" i="3"/>
  <c r="Y11" i="3"/>
  <c r="R10" i="3"/>
  <c r="R57" i="3"/>
  <c r="R56" i="3"/>
  <c r="R55" i="3"/>
  <c r="R54" i="3"/>
  <c r="R53" i="3"/>
  <c r="R52" i="3"/>
  <c r="R51" i="3"/>
  <c r="R50" i="3"/>
  <c r="R49" i="3"/>
  <c r="R48" i="3"/>
  <c r="R47" i="3"/>
  <c r="R46" i="3"/>
  <c r="R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E24" i="3"/>
  <c r="F57" i="3"/>
  <c r="F52" i="3"/>
  <c r="E52" i="3" s="1"/>
  <c r="F56" i="3"/>
  <c r="F55" i="3"/>
  <c r="F54" i="3"/>
  <c r="F53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E56" i="3"/>
  <c r="E54" i="3"/>
  <c r="E50" i="3"/>
  <c r="E48" i="3"/>
  <c r="E46" i="3"/>
  <c r="E44" i="3"/>
  <c r="E42" i="3"/>
  <c r="E40" i="3"/>
  <c r="E38" i="3"/>
  <c r="E36" i="3"/>
  <c r="E34" i="3"/>
  <c r="E32" i="3"/>
  <c r="E30" i="3"/>
  <c r="E28" i="3"/>
  <c r="E26" i="3"/>
  <c r="E22" i="3"/>
  <c r="E20" i="3"/>
  <c r="E18" i="3"/>
  <c r="E16" i="3"/>
  <c r="E14" i="3"/>
  <c r="E12" i="3"/>
  <c r="E10" i="3"/>
  <c r="Y10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  <c r="E10" i="2"/>
  <c r="R10" i="2"/>
  <c r="R57" i="2"/>
  <c r="R56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F10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E57" i="2"/>
  <c r="E55" i="2"/>
  <c r="E53" i="2"/>
  <c r="E51" i="2"/>
  <c r="E49" i="2"/>
  <c r="E47" i="2"/>
  <c r="E45" i="2"/>
  <c r="E43" i="2"/>
  <c r="E41" i="2"/>
  <c r="E39" i="2"/>
  <c r="E37" i="2"/>
  <c r="E35" i="2"/>
  <c r="E33" i="2"/>
  <c r="E31" i="2"/>
  <c r="E29" i="2"/>
  <c r="E27" i="2"/>
  <c r="E25" i="2"/>
  <c r="E23" i="2"/>
  <c r="E21" i="2"/>
  <c r="E19" i="2"/>
  <c r="E17" i="2"/>
  <c r="E15" i="2"/>
  <c r="E13" i="2"/>
  <c r="E11" i="2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E9" i="1"/>
  <c r="F9" i="1"/>
  <c r="F14" i="1"/>
  <c r="R9" i="1"/>
  <c r="R8" i="1"/>
  <c r="R7" i="1"/>
  <c r="R17" i="1"/>
  <c r="R63" i="1"/>
  <c r="R69" i="1"/>
  <c r="R68" i="1"/>
  <c r="R67" i="1"/>
  <c r="R66" i="1"/>
  <c r="R65" i="1"/>
  <c r="R64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6" i="1"/>
  <c r="R15" i="1"/>
  <c r="R14" i="1"/>
  <c r="R13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3" i="1"/>
  <c r="F12" i="1"/>
  <c r="F11" i="1"/>
  <c r="F10" i="1"/>
  <c r="F8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7" i="1" l="1"/>
  <c r="E8" i="1"/>
  <c r="E11" i="3"/>
  <c r="E13" i="3"/>
  <c r="E15" i="3"/>
  <c r="E17" i="3"/>
  <c r="E19" i="3"/>
  <c r="E21" i="3"/>
  <c r="E23" i="3"/>
  <c r="E53" i="3"/>
  <c r="E55" i="3"/>
  <c r="E57" i="3"/>
  <c r="E12" i="2"/>
  <c r="E14" i="2"/>
  <c r="E16" i="2"/>
  <c r="E18" i="2"/>
  <c r="E20" i="2"/>
  <c r="E22" i="2"/>
  <c r="E24" i="2"/>
  <c r="E26" i="2"/>
  <c r="E28" i="2"/>
  <c r="E30" i="2"/>
  <c r="E32" i="2"/>
  <c r="E34" i="2"/>
  <c r="E36" i="2"/>
  <c r="E38" i="2"/>
  <c r="E40" i="2"/>
  <c r="E42" i="2"/>
  <c r="E44" i="2"/>
  <c r="E46" i="2"/>
  <c r="E48" i="2"/>
  <c r="E50" i="2"/>
  <c r="E52" i="2"/>
  <c r="E54" i="2"/>
  <c r="E56" i="2"/>
  <c r="AK61" i="4" l="1"/>
  <c r="AC61" i="4"/>
  <c r="U61" i="4"/>
  <c r="M61" i="4"/>
  <c r="E61" i="4"/>
  <c r="AD60" i="4"/>
  <c r="V60" i="4"/>
  <c r="N60" i="4"/>
  <c r="F60" i="4"/>
  <c r="AS50" i="4"/>
  <c r="AR50" i="4"/>
  <c r="AN49" i="4"/>
  <c r="AP49" i="4"/>
  <c r="AS49" i="4"/>
  <c r="AR49" i="4"/>
  <c r="AS47" i="4"/>
  <c r="AR47" i="4"/>
  <c r="AQ47" i="4"/>
  <c r="AN46" i="4"/>
  <c r="AP46" i="4"/>
  <c r="AS46" i="4"/>
  <c r="AR46" i="4"/>
  <c r="AR45" i="4"/>
  <c r="AS44" i="4"/>
  <c r="AR44" i="4"/>
  <c r="AQ44" i="4"/>
  <c r="AN43" i="4"/>
  <c r="AP43" i="4"/>
  <c r="AS43" i="4"/>
  <c r="AR43" i="4"/>
  <c r="AQ43" i="4"/>
  <c r="AS42" i="4"/>
  <c r="AR42" i="4"/>
  <c r="AQ42" i="4"/>
  <c r="AS41" i="4"/>
  <c r="AR41" i="4"/>
  <c r="AQ41" i="4"/>
  <c r="AN40" i="4"/>
  <c r="AP40" i="4"/>
  <c r="AS40" i="4"/>
  <c r="AR40" i="4"/>
  <c r="AS39" i="4"/>
  <c r="AR39" i="4"/>
  <c r="AQ39" i="4"/>
  <c r="AR38" i="4"/>
  <c r="AS38" i="4"/>
  <c r="AN37" i="4"/>
  <c r="AS37" i="4"/>
  <c r="AR37" i="4"/>
  <c r="O7" i="4"/>
  <c r="AQ37" i="4"/>
  <c r="AS36" i="4"/>
  <c r="AR36" i="4"/>
  <c r="AQ36" i="4"/>
  <c r="AP36" i="4"/>
  <c r="AS35" i="4"/>
  <c r="AR35" i="4"/>
  <c r="AR34" i="4"/>
  <c r="AQ34" i="4"/>
  <c r="AQ33" i="4"/>
  <c r="AR32" i="4"/>
  <c r="AS32" i="4"/>
  <c r="AQ32" i="4"/>
  <c r="AN31" i="4"/>
  <c r="AS31" i="4"/>
  <c r="AQ31" i="4"/>
  <c r="AR30" i="4"/>
  <c r="AR29" i="4"/>
  <c r="AS29" i="4"/>
  <c r="AP29" i="4"/>
  <c r="AN28" i="4"/>
  <c r="AQ28" i="4"/>
  <c r="AS27" i="4"/>
  <c r="AQ27" i="4"/>
  <c r="AR26" i="4"/>
  <c r="AS26" i="4"/>
  <c r="AQ26" i="4"/>
  <c r="AN25" i="4"/>
  <c r="AS25" i="4"/>
  <c r="AR25" i="4"/>
  <c r="AQ25" i="4"/>
  <c r="AP25" i="4"/>
  <c r="AS24" i="4"/>
  <c r="AR24" i="4"/>
  <c r="AR23" i="4"/>
  <c r="AS23" i="4"/>
  <c r="AQ23" i="4"/>
  <c r="AP23" i="4"/>
  <c r="AN22" i="4"/>
  <c r="AQ22" i="4"/>
  <c r="AS21" i="4"/>
  <c r="AR21" i="4"/>
  <c r="AQ21" i="4"/>
  <c r="AR20" i="4"/>
  <c r="AS20" i="4"/>
  <c r="AN19" i="4"/>
  <c r="AR19" i="4"/>
  <c r="AQ19" i="4"/>
  <c r="AP19" i="4"/>
  <c r="AQ18" i="4"/>
  <c r="AR17" i="4"/>
  <c r="AS17" i="4"/>
  <c r="AN16" i="4"/>
  <c r="AS16" i="4"/>
  <c r="AR16" i="4"/>
  <c r="AQ16" i="4"/>
  <c r="AP16" i="4"/>
  <c r="AI9" i="4"/>
  <c r="AA9" i="4"/>
  <c r="AR14" i="4"/>
  <c r="AS14" i="4"/>
  <c r="AP14" i="4"/>
  <c r="AN13" i="4"/>
  <c r="AR13" i="4"/>
  <c r="AQ13" i="4"/>
  <c r="AP13" i="4"/>
  <c r="AH61" i="4"/>
  <c r="AG61" i="4"/>
  <c r="AF61" i="4"/>
  <c r="AE61" i="4"/>
  <c r="AD61" i="4"/>
  <c r="Z61" i="4"/>
  <c r="AS12" i="4"/>
  <c r="X61" i="4"/>
  <c r="W61" i="4"/>
  <c r="V9" i="4"/>
  <c r="R61" i="4"/>
  <c r="Q61" i="4"/>
  <c r="P61" i="4"/>
  <c r="O61" i="4"/>
  <c r="N61" i="4"/>
  <c r="J61" i="4"/>
  <c r="I61" i="4"/>
  <c r="H61" i="4"/>
  <c r="G61" i="4"/>
  <c r="AQ12" i="4"/>
  <c r="AR11" i="4"/>
  <c r="AK60" i="4"/>
  <c r="AJ60" i="4"/>
  <c r="AI60" i="4"/>
  <c r="AH60" i="4"/>
  <c r="AE8" i="4"/>
  <c r="AC60" i="4"/>
  <c r="AB60" i="4"/>
  <c r="AA60" i="4"/>
  <c r="Z60" i="4"/>
  <c r="Y60" i="4"/>
  <c r="W60" i="4"/>
  <c r="U60" i="4"/>
  <c r="T60" i="4"/>
  <c r="S60" i="4"/>
  <c r="R60" i="4"/>
  <c r="Q60" i="4"/>
  <c r="O8" i="4"/>
  <c r="M60" i="4"/>
  <c r="L60" i="4"/>
  <c r="K60" i="4"/>
  <c r="J60" i="4"/>
  <c r="I60" i="4"/>
  <c r="E60" i="4"/>
  <c r="AN10" i="4"/>
  <c r="AK59" i="4"/>
  <c r="AJ59" i="4"/>
  <c r="AI59" i="4"/>
  <c r="AH59" i="4"/>
  <c r="AG59" i="4"/>
  <c r="AF59" i="4"/>
  <c r="AC59" i="4"/>
  <c r="AB59" i="4"/>
  <c r="AA59" i="4"/>
  <c r="Z59" i="4"/>
  <c r="X59" i="4"/>
  <c r="U59" i="4"/>
  <c r="T59" i="4"/>
  <c r="S59" i="4"/>
  <c r="R59" i="4"/>
  <c r="Q59" i="4"/>
  <c r="P59" i="4"/>
  <c r="M59" i="4"/>
  <c r="L59" i="4"/>
  <c r="K59" i="4"/>
  <c r="J59" i="4"/>
  <c r="I59" i="4"/>
  <c r="H59" i="4"/>
  <c r="E59" i="4"/>
  <c r="AK9" i="4"/>
  <c r="AH9" i="4"/>
  <c r="AG9" i="4"/>
  <c r="AF9" i="4"/>
  <c r="AE9" i="4"/>
  <c r="AD9" i="4"/>
  <c r="AC9" i="4"/>
  <c r="Z9" i="4"/>
  <c r="Y9" i="4"/>
  <c r="X9" i="4"/>
  <c r="U9" i="4"/>
  <c r="R9" i="4"/>
  <c r="P9" i="4"/>
  <c r="O9" i="4"/>
  <c r="N9" i="4"/>
  <c r="I9" i="4"/>
  <c r="H9" i="4"/>
  <c r="G9" i="4"/>
  <c r="F9" i="4"/>
  <c r="E9" i="4"/>
  <c r="AK8" i="4"/>
  <c r="AJ8" i="4"/>
  <c r="AI8" i="4"/>
  <c r="AH8" i="4"/>
  <c r="AD8" i="4"/>
  <c r="AC8" i="4"/>
  <c r="AB8" i="4"/>
  <c r="AA8" i="4"/>
  <c r="Z8" i="4"/>
  <c r="V8" i="4"/>
  <c r="U8" i="4"/>
  <c r="T8" i="4"/>
  <c r="S8" i="4"/>
  <c r="R8" i="4"/>
  <c r="N8" i="4"/>
  <c r="L8" i="4"/>
  <c r="K8" i="4"/>
  <c r="J8" i="4"/>
  <c r="F8" i="4"/>
  <c r="E8" i="4"/>
  <c r="AJ7" i="4"/>
  <c r="AI7" i="4"/>
  <c r="AH7" i="4"/>
  <c r="AG7" i="4"/>
  <c r="AF7" i="4"/>
  <c r="AE7" i="4"/>
  <c r="AB7" i="4"/>
  <c r="AA7" i="4"/>
  <c r="Z7" i="4"/>
  <c r="Y7" i="4"/>
  <c r="X7" i="4"/>
  <c r="U7" i="4"/>
  <c r="T7" i="4"/>
  <c r="S7" i="4"/>
  <c r="R7" i="4"/>
  <c r="P7" i="4"/>
  <c r="L7" i="4"/>
  <c r="K7" i="4"/>
  <c r="J7" i="4"/>
  <c r="I7" i="4"/>
  <c r="H7" i="4"/>
  <c r="L60" i="3"/>
  <c r="AR57" i="3"/>
  <c r="AS57" i="3"/>
  <c r="AQ57" i="3"/>
  <c r="AP57" i="3"/>
  <c r="AQ56" i="3"/>
  <c r="AN55" i="3"/>
  <c r="AS55" i="3"/>
  <c r="AR55" i="3"/>
  <c r="AQ55" i="3"/>
  <c r="AP55" i="3"/>
  <c r="AR54" i="3"/>
  <c r="AS54" i="3"/>
  <c r="AQ53" i="3"/>
  <c r="AN52" i="3"/>
  <c r="AS52" i="3"/>
  <c r="AQ52" i="3"/>
  <c r="AP52" i="3"/>
  <c r="AR51" i="3"/>
  <c r="AS51" i="3"/>
  <c r="AR50" i="3"/>
  <c r="AQ50" i="3"/>
  <c r="AN49" i="3"/>
  <c r="AQ49" i="3"/>
  <c r="AR48" i="3"/>
  <c r="AS48" i="3"/>
  <c r="AS47" i="3"/>
  <c r="AR47" i="3"/>
  <c r="AQ47" i="3"/>
  <c r="AN46" i="3"/>
  <c r="AQ46" i="3"/>
  <c r="AP46" i="3"/>
  <c r="AR45" i="3"/>
  <c r="AS45" i="3"/>
  <c r="AS44" i="3"/>
  <c r="AR44" i="3"/>
  <c r="AQ44" i="3"/>
  <c r="AN43" i="3"/>
  <c r="L7" i="3"/>
  <c r="AS42" i="3"/>
  <c r="AR42" i="3"/>
  <c r="AP42" i="3"/>
  <c r="AS41" i="3"/>
  <c r="AR41" i="3"/>
  <c r="AQ41" i="3"/>
  <c r="AN40" i="3"/>
  <c r="AS39" i="3"/>
  <c r="AR39" i="3"/>
  <c r="AQ39" i="3"/>
  <c r="AP39" i="3"/>
  <c r="AS38" i="3"/>
  <c r="AQ38" i="3"/>
  <c r="AN37" i="3"/>
  <c r="AR37" i="3"/>
  <c r="AS36" i="3"/>
  <c r="AR36" i="3"/>
  <c r="AQ36" i="3"/>
  <c r="AP36" i="3"/>
  <c r="AS35" i="3"/>
  <c r="AQ35" i="3"/>
  <c r="AN34" i="3"/>
  <c r="AS34" i="3"/>
  <c r="AR34" i="3"/>
  <c r="AQ34" i="3"/>
  <c r="AP34" i="3"/>
  <c r="AR33" i="3"/>
  <c r="AS33" i="3"/>
  <c r="AQ33" i="3"/>
  <c r="AP33" i="3"/>
  <c r="AN31" i="3"/>
  <c r="AS31" i="3"/>
  <c r="AR31" i="3"/>
  <c r="AQ31" i="3"/>
  <c r="AP31" i="3"/>
  <c r="AR30" i="3"/>
  <c r="AS30" i="3"/>
  <c r="AQ29" i="3"/>
  <c r="AN28" i="3"/>
  <c r="AS28" i="3"/>
  <c r="AQ28" i="3"/>
  <c r="AP28" i="3"/>
  <c r="AR27" i="3"/>
  <c r="AS27" i="3"/>
  <c r="AQ26" i="3"/>
  <c r="AN25" i="3"/>
  <c r="AQ25" i="3"/>
  <c r="AR24" i="3"/>
  <c r="AS23" i="3"/>
  <c r="AR23" i="3"/>
  <c r="AQ23" i="3"/>
  <c r="AN22" i="3"/>
  <c r="AQ22" i="3"/>
  <c r="AP22" i="3"/>
  <c r="AR21" i="3"/>
  <c r="AS21" i="3"/>
  <c r="AS20" i="3"/>
  <c r="AR20" i="3"/>
  <c r="AQ20" i="3"/>
  <c r="AN19" i="3"/>
  <c r="AS18" i="3"/>
  <c r="AR18" i="3"/>
  <c r="AQ18" i="3"/>
  <c r="AP18" i="3"/>
  <c r="AS17" i="3"/>
  <c r="AN16" i="3"/>
  <c r="AS16" i="3"/>
  <c r="AR16" i="3"/>
  <c r="AP15" i="3"/>
  <c r="AR14" i="3"/>
  <c r="AS14" i="3"/>
  <c r="AN13" i="3"/>
  <c r="AS13" i="3"/>
  <c r="AR13" i="3"/>
  <c r="AK61" i="3"/>
  <c r="AJ61" i="3"/>
  <c r="AI61" i="3"/>
  <c r="AH61" i="3"/>
  <c r="AF61" i="3"/>
  <c r="AE61" i="3"/>
  <c r="AD61" i="3"/>
  <c r="AC61" i="3"/>
  <c r="AB61" i="3"/>
  <c r="AA61" i="3"/>
  <c r="Z61" i="3"/>
  <c r="X61" i="3"/>
  <c r="V61" i="3"/>
  <c r="U61" i="3"/>
  <c r="T61" i="3"/>
  <c r="R61" i="3"/>
  <c r="P61" i="3"/>
  <c r="O61" i="3"/>
  <c r="N61" i="3"/>
  <c r="M61" i="3"/>
  <c r="L61" i="3"/>
  <c r="J61" i="3"/>
  <c r="H61" i="3"/>
  <c r="G61" i="3"/>
  <c r="F61" i="3"/>
  <c r="E61" i="3"/>
  <c r="AR11" i="3"/>
  <c r="AK60" i="3"/>
  <c r="AJ60" i="3"/>
  <c r="AI60" i="3"/>
  <c r="AH60" i="3"/>
  <c r="AG60" i="3"/>
  <c r="AE60" i="3"/>
  <c r="AC60" i="3"/>
  <c r="AB60" i="3"/>
  <c r="AA60" i="3"/>
  <c r="Z60" i="3"/>
  <c r="Y60" i="3"/>
  <c r="U60" i="3"/>
  <c r="T60" i="3"/>
  <c r="S60" i="3"/>
  <c r="R60" i="3"/>
  <c r="Q60" i="3"/>
  <c r="O60" i="3"/>
  <c r="M60" i="3"/>
  <c r="K60" i="3"/>
  <c r="J60" i="3"/>
  <c r="I60" i="3"/>
  <c r="G60" i="3"/>
  <c r="AQ11" i="3"/>
  <c r="E60" i="3"/>
  <c r="AN10" i="3"/>
  <c r="AK59" i="3"/>
  <c r="AI59" i="3"/>
  <c r="AH59" i="3"/>
  <c r="AG59" i="3"/>
  <c r="AF59" i="3"/>
  <c r="AE59" i="3"/>
  <c r="AC59" i="3"/>
  <c r="AA59" i="3"/>
  <c r="Z59" i="3"/>
  <c r="Y59" i="3"/>
  <c r="X59" i="3"/>
  <c r="U59" i="3"/>
  <c r="T59" i="3"/>
  <c r="S59" i="3"/>
  <c r="R59" i="3"/>
  <c r="Q59" i="3"/>
  <c r="P59" i="3"/>
  <c r="O59" i="3"/>
  <c r="M59" i="3"/>
  <c r="L59" i="3"/>
  <c r="K59" i="3"/>
  <c r="J59" i="3"/>
  <c r="I59" i="3"/>
  <c r="H59" i="3"/>
  <c r="G59" i="3"/>
  <c r="E59" i="3"/>
  <c r="AK9" i="3"/>
  <c r="AJ9" i="3"/>
  <c r="AH9" i="3"/>
  <c r="AF9" i="3"/>
  <c r="AE9" i="3"/>
  <c r="AD9" i="3"/>
  <c r="AC9" i="3"/>
  <c r="AB9" i="3"/>
  <c r="Z9" i="3"/>
  <c r="X9" i="3"/>
  <c r="V9" i="3"/>
  <c r="U9" i="3"/>
  <c r="T9" i="3"/>
  <c r="R9" i="3"/>
  <c r="P9" i="3"/>
  <c r="O9" i="3"/>
  <c r="N9" i="3"/>
  <c r="L9" i="3"/>
  <c r="J9" i="3"/>
  <c r="H9" i="3"/>
  <c r="G9" i="3"/>
  <c r="F9" i="3"/>
  <c r="E9" i="3"/>
  <c r="AK8" i="3"/>
  <c r="AJ8" i="3"/>
  <c r="AI8" i="3"/>
  <c r="AH8" i="3"/>
  <c r="AG8" i="3"/>
  <c r="AE8" i="3"/>
  <c r="AC8" i="3"/>
  <c r="AB8" i="3"/>
  <c r="AA8" i="3"/>
  <c r="Z8" i="3"/>
  <c r="Y8" i="3"/>
  <c r="U8" i="3"/>
  <c r="T8" i="3"/>
  <c r="S8" i="3"/>
  <c r="R8" i="3"/>
  <c r="O8" i="3"/>
  <c r="L8" i="3"/>
  <c r="K8" i="3"/>
  <c r="J8" i="3"/>
  <c r="I8" i="3"/>
  <c r="G8" i="3"/>
  <c r="E8" i="3"/>
  <c r="AK7" i="3"/>
  <c r="AI7" i="3"/>
  <c r="AH7" i="3"/>
  <c r="AG7" i="3"/>
  <c r="AF7" i="3"/>
  <c r="AE7" i="3"/>
  <c r="AC7" i="3"/>
  <c r="AA7" i="3"/>
  <c r="Z7" i="3"/>
  <c r="Y7" i="3"/>
  <c r="X7" i="3"/>
  <c r="U7" i="3"/>
  <c r="S7" i="3"/>
  <c r="R7" i="3"/>
  <c r="P7" i="3"/>
  <c r="O7" i="3"/>
  <c r="K7" i="3"/>
  <c r="J7" i="3"/>
  <c r="I7" i="3"/>
  <c r="H7" i="3"/>
  <c r="E7" i="3"/>
  <c r="AK61" i="2"/>
  <c r="T60" i="2"/>
  <c r="AS57" i="2"/>
  <c r="AR57" i="2"/>
  <c r="AP57" i="2"/>
  <c r="AK8" i="2"/>
  <c r="AC8" i="2"/>
  <c r="AS55" i="2"/>
  <c r="AN55" i="2"/>
  <c r="AR55" i="2"/>
  <c r="AQ55" i="2"/>
  <c r="AP55" i="2"/>
  <c r="AS54" i="2"/>
  <c r="AQ54" i="2"/>
  <c r="AP54" i="2"/>
  <c r="AS53" i="2"/>
  <c r="AR53" i="2"/>
  <c r="AQ53" i="2"/>
  <c r="AP53" i="2"/>
  <c r="AN52" i="2"/>
  <c r="AS52" i="2"/>
  <c r="AQ52" i="2"/>
  <c r="AI9" i="2"/>
  <c r="AA9" i="2"/>
  <c r="AS51" i="2"/>
  <c r="AQ51" i="2"/>
  <c r="AS50" i="2"/>
  <c r="AR50" i="2"/>
  <c r="AQ50" i="2"/>
  <c r="AN49" i="2"/>
  <c r="AR49" i="2"/>
  <c r="K7" i="2"/>
  <c r="AR48" i="2"/>
  <c r="AS48" i="2"/>
  <c r="AQ48" i="2"/>
  <c r="AP48" i="2"/>
  <c r="AJ8" i="2"/>
  <c r="AB8" i="2"/>
  <c r="K8" i="2"/>
  <c r="AR46" i="2"/>
  <c r="AN46" i="2"/>
  <c r="AS46" i="2"/>
  <c r="AQ46" i="2"/>
  <c r="AP46" i="2"/>
  <c r="AR45" i="2"/>
  <c r="AQ45" i="2"/>
  <c r="AP45" i="2"/>
  <c r="AS44" i="2"/>
  <c r="AR44" i="2"/>
  <c r="AQ44" i="2"/>
  <c r="AN43" i="2"/>
  <c r="AS43" i="2"/>
  <c r="AP43" i="2"/>
  <c r="AS42" i="2"/>
  <c r="AR42" i="2"/>
  <c r="AP42" i="2"/>
  <c r="AS41" i="2"/>
  <c r="AR41" i="2"/>
  <c r="AQ41" i="2"/>
  <c r="AP41" i="2"/>
  <c r="AN40" i="2"/>
  <c r="AR40" i="2"/>
  <c r="AQ39" i="2"/>
  <c r="AS39" i="2"/>
  <c r="AR39" i="2"/>
  <c r="AP39" i="2"/>
  <c r="AI8" i="2"/>
  <c r="AA8" i="2"/>
  <c r="AQ37" i="2"/>
  <c r="AN37" i="2"/>
  <c r="AS37" i="2"/>
  <c r="AR37" i="2"/>
  <c r="AP37" i="2"/>
  <c r="AR36" i="2"/>
  <c r="AQ36" i="2"/>
  <c r="AP36" i="2"/>
  <c r="AR35" i="2"/>
  <c r="AS35" i="2"/>
  <c r="AQ35" i="2"/>
  <c r="AP35" i="2"/>
  <c r="AN34" i="2"/>
  <c r="AQ34" i="2"/>
  <c r="AS33" i="2"/>
  <c r="AR33" i="2"/>
  <c r="P9" i="2"/>
  <c r="H9" i="2"/>
  <c r="AS32" i="2"/>
  <c r="L60" i="2"/>
  <c r="AP32" i="2"/>
  <c r="AN31" i="2"/>
  <c r="AH7" i="2"/>
  <c r="AR31" i="2"/>
  <c r="I7" i="2"/>
  <c r="AD9" i="2"/>
  <c r="AS30" i="2"/>
  <c r="AR30" i="2"/>
  <c r="AP30" i="2"/>
  <c r="AS29" i="2"/>
  <c r="AR29" i="2"/>
  <c r="AP29" i="2"/>
  <c r="AN28" i="2"/>
  <c r="AS28" i="2"/>
  <c r="AR28" i="2"/>
  <c r="AQ28" i="2"/>
  <c r="AR27" i="2"/>
  <c r="AP27" i="2"/>
  <c r="AQ26" i="2"/>
  <c r="AS26" i="2"/>
  <c r="AP26" i="2"/>
  <c r="AN25" i="2"/>
  <c r="AS25" i="2"/>
  <c r="AQ25" i="2"/>
  <c r="AR24" i="2"/>
  <c r="AF9" i="2"/>
  <c r="AS24" i="2"/>
  <c r="X9" i="2"/>
  <c r="O9" i="2"/>
  <c r="G9" i="2"/>
  <c r="AS23" i="2"/>
  <c r="AR23" i="2"/>
  <c r="AQ23" i="2"/>
  <c r="AP23" i="2"/>
  <c r="AR22" i="2"/>
  <c r="AN22" i="2"/>
  <c r="AS22" i="2"/>
  <c r="AQ22" i="2"/>
  <c r="AK9" i="2"/>
  <c r="AC9" i="2"/>
  <c r="T61" i="2"/>
  <c r="AR21" i="2"/>
  <c r="L61" i="2"/>
  <c r="AQ21" i="2"/>
  <c r="AS20" i="2"/>
  <c r="AR20" i="2"/>
  <c r="P8" i="2"/>
  <c r="AN19" i="2"/>
  <c r="AD7" i="2"/>
  <c r="U7" i="2"/>
  <c r="AP19" i="2"/>
  <c r="AH9" i="2"/>
  <c r="Z9" i="2"/>
  <c r="AR18" i="2"/>
  <c r="I9" i="2"/>
  <c r="AD8" i="2"/>
  <c r="AR17" i="2"/>
  <c r="E8" i="2"/>
  <c r="AN16" i="2"/>
  <c r="AI7" i="2"/>
  <c r="AA7" i="2"/>
  <c r="AR16" i="2"/>
  <c r="AQ16" i="2"/>
  <c r="AP16" i="2"/>
  <c r="AE9" i="2"/>
  <c r="AS15" i="2"/>
  <c r="N9" i="2"/>
  <c r="AS14" i="2"/>
  <c r="AR14" i="2"/>
  <c r="AQ14" i="2"/>
  <c r="AP14" i="2"/>
  <c r="AQ13" i="2"/>
  <c r="AN13" i="2"/>
  <c r="AS13" i="2"/>
  <c r="AR13" i="2"/>
  <c r="AP13" i="2"/>
  <c r="AI61" i="2"/>
  <c r="AH61" i="2"/>
  <c r="AG61" i="2"/>
  <c r="AD61" i="2"/>
  <c r="AA61" i="2"/>
  <c r="Z61" i="2"/>
  <c r="AS12" i="2"/>
  <c r="U61" i="2"/>
  <c r="S61" i="2"/>
  <c r="R61" i="2"/>
  <c r="Q61" i="2"/>
  <c r="P61" i="2"/>
  <c r="M61" i="2"/>
  <c r="J61" i="2"/>
  <c r="I61" i="2"/>
  <c r="H61" i="2"/>
  <c r="AQ12" i="2"/>
  <c r="AP12" i="2"/>
  <c r="AR11" i="2"/>
  <c r="AH60" i="2"/>
  <c r="AF60" i="2"/>
  <c r="Z60" i="2"/>
  <c r="X60" i="2"/>
  <c r="Q60" i="2"/>
  <c r="O60" i="2"/>
  <c r="I60" i="2"/>
  <c r="G60" i="2"/>
  <c r="AN10" i="2"/>
  <c r="AK59" i="2"/>
  <c r="AJ59" i="2"/>
  <c r="AI59" i="2"/>
  <c r="AG59" i="2"/>
  <c r="AF59" i="2"/>
  <c r="AC59" i="2"/>
  <c r="AB59" i="2"/>
  <c r="AA59" i="2"/>
  <c r="AS10" i="2"/>
  <c r="X59" i="2"/>
  <c r="T59" i="2"/>
  <c r="S59" i="2"/>
  <c r="R59" i="2"/>
  <c r="P59" i="2"/>
  <c r="O59" i="2"/>
  <c r="L59" i="2"/>
  <c r="K59" i="2"/>
  <c r="J59" i="2"/>
  <c r="H59" i="2"/>
  <c r="G59" i="2"/>
  <c r="AG9" i="2"/>
  <c r="Y9" i="2"/>
  <c r="L9" i="2"/>
  <c r="J9" i="2"/>
  <c r="E9" i="2"/>
  <c r="AH8" i="2"/>
  <c r="AG8" i="2"/>
  <c r="AE8" i="2"/>
  <c r="Z8" i="2"/>
  <c r="Y8" i="2"/>
  <c r="AS8" i="2" s="1"/>
  <c r="N8" i="2"/>
  <c r="L8" i="2"/>
  <c r="J8" i="2"/>
  <c r="I8" i="2"/>
  <c r="H8" i="2"/>
  <c r="F8" i="2"/>
  <c r="AK7" i="2"/>
  <c r="AJ7" i="2"/>
  <c r="AG7" i="2"/>
  <c r="AF7" i="2"/>
  <c r="AE7" i="2"/>
  <c r="AC7" i="2"/>
  <c r="AB7" i="2"/>
  <c r="Y7" i="2"/>
  <c r="X7" i="2"/>
  <c r="V7" i="2"/>
  <c r="T7" i="2"/>
  <c r="S7" i="2"/>
  <c r="P7" i="2"/>
  <c r="O7" i="2"/>
  <c r="N7" i="2"/>
  <c r="L7" i="2"/>
  <c r="J7" i="2"/>
  <c r="H7" i="2"/>
  <c r="E7" i="2"/>
  <c r="AS69" i="1"/>
  <c r="AR69" i="1"/>
  <c r="AS68" i="1"/>
  <c r="AS67" i="1"/>
  <c r="AN67" i="1"/>
  <c r="AR67" i="1"/>
  <c r="AP67" i="1"/>
  <c r="AS66" i="1"/>
  <c r="AR66" i="1"/>
  <c r="AQ66" i="1"/>
  <c r="AP66" i="1"/>
  <c r="AR65" i="1"/>
  <c r="AQ65" i="1"/>
  <c r="AN64" i="1"/>
  <c r="AS64" i="1"/>
  <c r="AQ64" i="1"/>
  <c r="AS63" i="1"/>
  <c r="AR63" i="1"/>
  <c r="AQ63" i="1"/>
  <c r="AP63" i="1"/>
  <c r="AS62" i="1"/>
  <c r="AQ62" i="1"/>
  <c r="AN61" i="1"/>
  <c r="AR61" i="1"/>
  <c r="AR60" i="1"/>
  <c r="AS60" i="1"/>
  <c r="AS59" i="1"/>
  <c r="AR58" i="1"/>
  <c r="AN58" i="1"/>
  <c r="AS58" i="1"/>
  <c r="AP58" i="1"/>
  <c r="AS57" i="1"/>
  <c r="AR57" i="1"/>
  <c r="AQ57" i="1"/>
  <c r="AP57" i="1"/>
  <c r="AS56" i="1"/>
  <c r="AR56" i="1"/>
  <c r="AQ56" i="1"/>
  <c r="AN55" i="1"/>
  <c r="AP55" i="1"/>
  <c r="AR54" i="1"/>
  <c r="AR53" i="1"/>
  <c r="AN52" i="1"/>
  <c r="AQ52" i="1"/>
  <c r="AR51" i="1"/>
  <c r="AR50" i="1"/>
  <c r="AN49" i="1"/>
  <c r="AS48" i="1"/>
  <c r="AR48" i="1"/>
  <c r="AP48" i="1"/>
  <c r="AR46" i="1"/>
  <c r="AN46" i="1"/>
  <c r="AS46" i="1"/>
  <c r="AR45" i="1"/>
  <c r="AQ45" i="1"/>
  <c r="AP45" i="1"/>
  <c r="AS44" i="1"/>
  <c r="AQ44" i="1"/>
  <c r="AN43" i="1"/>
  <c r="AQ43" i="1"/>
  <c r="AP43" i="1"/>
  <c r="AS42" i="1"/>
  <c r="AR42" i="1"/>
  <c r="AR41" i="1"/>
  <c r="AQ41" i="1"/>
  <c r="AP41" i="1"/>
  <c r="AN40" i="1"/>
  <c r="AR40" i="1"/>
  <c r="AP40" i="1"/>
  <c r="AS39" i="1"/>
  <c r="AR39" i="1"/>
  <c r="AQ39" i="1"/>
  <c r="AS38" i="1"/>
  <c r="AR38" i="1"/>
  <c r="AQ38" i="1"/>
  <c r="AP38" i="1"/>
  <c r="AR37" i="1"/>
  <c r="AN37" i="1"/>
  <c r="AS37" i="1"/>
  <c r="AQ37" i="1"/>
  <c r="AP37" i="1"/>
  <c r="AS36" i="1"/>
  <c r="AR36" i="1"/>
  <c r="AQ36" i="1"/>
  <c r="AP36" i="1"/>
  <c r="AS35" i="1"/>
  <c r="AR35" i="1"/>
  <c r="AQ35" i="1"/>
  <c r="AP35" i="1"/>
  <c r="AN34" i="1"/>
  <c r="AS34" i="1"/>
  <c r="AR34" i="1"/>
  <c r="AP34" i="1"/>
  <c r="AS33" i="1"/>
  <c r="AR33" i="1"/>
  <c r="AQ33" i="1"/>
  <c r="AP33" i="1"/>
  <c r="AS32" i="1"/>
  <c r="AR32" i="1"/>
  <c r="AQ32" i="1"/>
  <c r="AP32" i="1"/>
  <c r="AN31" i="1"/>
  <c r="AS31" i="1"/>
  <c r="AR31" i="1"/>
  <c r="AQ31" i="1"/>
  <c r="AR30" i="1"/>
  <c r="AS30" i="1"/>
  <c r="AQ30" i="1"/>
  <c r="AP30" i="1"/>
  <c r="AS29" i="1"/>
  <c r="AR29" i="1"/>
  <c r="AQ29" i="1"/>
  <c r="AP29" i="1"/>
  <c r="AR28" i="1"/>
  <c r="AN28" i="1"/>
  <c r="AS28" i="1"/>
  <c r="AQ28" i="1"/>
  <c r="AP28" i="1"/>
  <c r="AK75" i="1"/>
  <c r="AS27" i="1"/>
  <c r="AR27" i="1"/>
  <c r="AQ27" i="1"/>
  <c r="AP27" i="1"/>
  <c r="AS26" i="1"/>
  <c r="AR26" i="1"/>
  <c r="AQ26" i="1"/>
  <c r="AP26" i="1"/>
  <c r="AN25" i="1"/>
  <c r="AS25" i="1"/>
  <c r="AR25" i="1"/>
  <c r="AQ25" i="1"/>
  <c r="AP25" i="1"/>
  <c r="AS24" i="1"/>
  <c r="AR24" i="1"/>
  <c r="AQ24" i="1"/>
  <c r="AP24" i="1"/>
  <c r="AS23" i="1"/>
  <c r="AR23" i="1"/>
  <c r="AQ23" i="1"/>
  <c r="AP23" i="1"/>
  <c r="AN22" i="1"/>
  <c r="AS22" i="1"/>
  <c r="AR22" i="1"/>
  <c r="AQ22" i="1"/>
  <c r="AP22" i="1"/>
  <c r="AS21" i="1"/>
  <c r="AR21" i="1"/>
  <c r="AQ21" i="1"/>
  <c r="AP21" i="1"/>
  <c r="AS20" i="1"/>
  <c r="AR20" i="1"/>
  <c r="AQ20" i="1"/>
  <c r="AP20" i="1"/>
  <c r="AN19" i="1"/>
  <c r="AS19" i="1"/>
  <c r="AR19" i="1"/>
  <c r="AQ19" i="1"/>
  <c r="AP19" i="1"/>
  <c r="AS18" i="1"/>
  <c r="AR18" i="1"/>
  <c r="AQ18" i="1"/>
  <c r="AP18" i="1"/>
  <c r="AR17" i="1"/>
  <c r="AS17" i="1"/>
  <c r="AQ17" i="1"/>
  <c r="AP17" i="1"/>
  <c r="AN16" i="1"/>
  <c r="AK73" i="1"/>
  <c r="AS16" i="1"/>
  <c r="AR16" i="1"/>
  <c r="AQ16" i="1"/>
  <c r="AP16" i="1"/>
  <c r="AS15" i="1"/>
  <c r="AG75" i="1"/>
  <c r="AC75" i="1"/>
  <c r="Y75" i="1"/>
  <c r="T75" i="1"/>
  <c r="P75" i="1"/>
  <c r="L75" i="1"/>
  <c r="H75" i="1"/>
  <c r="AK74" i="1"/>
  <c r="AC74" i="1"/>
  <c r="T74" i="1"/>
  <c r="AR14" i="1"/>
  <c r="L74" i="1"/>
  <c r="AN13" i="1"/>
  <c r="AH73" i="1"/>
  <c r="AC73" i="1"/>
  <c r="Z73" i="1"/>
  <c r="T73" i="1"/>
  <c r="Q73" i="1"/>
  <c r="L73" i="1"/>
  <c r="I73" i="1"/>
  <c r="AS12" i="1"/>
  <c r="AR12" i="1"/>
  <c r="AQ12" i="1"/>
  <c r="AP12" i="1"/>
  <c r="AS11" i="1"/>
  <c r="AR11" i="1"/>
  <c r="AQ11" i="1"/>
  <c r="AP11" i="1"/>
  <c r="AS10" i="1"/>
  <c r="AR10" i="1"/>
  <c r="AQ10" i="1"/>
  <c r="AP10" i="1"/>
  <c r="AR9" i="1"/>
  <c r="AN8" i="1"/>
  <c r="AQ8" i="1"/>
  <c r="AR7" i="1"/>
  <c r="AR8" i="4" l="1"/>
  <c r="AK80" i="1"/>
  <c r="T78" i="1"/>
  <c r="AK78" i="1"/>
  <c r="L78" i="1"/>
  <c r="AC78" i="1"/>
  <c r="L79" i="1"/>
  <c r="T79" i="1"/>
  <c r="AP64" i="1"/>
  <c r="K78" i="1"/>
  <c r="J73" i="1"/>
  <c r="J78" i="1" s="1"/>
  <c r="R73" i="1"/>
  <c r="AA73" i="1"/>
  <c r="AA78" i="1" s="1"/>
  <c r="AI73" i="1"/>
  <c r="AI78" i="1" s="1"/>
  <c r="E74" i="1"/>
  <c r="M74" i="1"/>
  <c r="U74" i="1"/>
  <c r="AD74" i="1"/>
  <c r="AP14" i="1"/>
  <c r="I75" i="1"/>
  <c r="Q75" i="1"/>
  <c r="Z75" i="1"/>
  <c r="Z80" i="1" s="1"/>
  <c r="AH75" i="1"/>
  <c r="AQ34" i="1"/>
  <c r="AQ40" i="1"/>
  <c r="AS43" i="1"/>
  <c r="AP44" i="1"/>
  <c r="AP47" i="1"/>
  <c r="AR49" i="1"/>
  <c r="AQ53" i="1"/>
  <c r="AQ55" i="1"/>
  <c r="AP56" i="1"/>
  <c r="AR59" i="1"/>
  <c r="AS61" i="1"/>
  <c r="AP65" i="1"/>
  <c r="AR68" i="1"/>
  <c r="AR38" i="2"/>
  <c r="R8" i="2"/>
  <c r="AR8" i="2" s="1"/>
  <c r="AS13" i="1"/>
  <c r="AR8" i="1"/>
  <c r="K73" i="1"/>
  <c r="S73" i="1"/>
  <c r="S78" i="1" s="1"/>
  <c r="AB73" i="1"/>
  <c r="AJ73" i="1"/>
  <c r="F74" i="1"/>
  <c r="N74" i="1"/>
  <c r="V74" i="1"/>
  <c r="AE74" i="1"/>
  <c r="AQ14" i="1"/>
  <c r="J75" i="1"/>
  <c r="J80" i="1" s="1"/>
  <c r="R75" i="1"/>
  <c r="R80" i="1" s="1"/>
  <c r="AA75" i="1"/>
  <c r="AI75" i="1"/>
  <c r="AQ47" i="1"/>
  <c r="AQ48" i="1"/>
  <c r="AQ54" i="1"/>
  <c r="AP7" i="1"/>
  <c r="Z79" i="1"/>
  <c r="AS8" i="1"/>
  <c r="G74" i="1"/>
  <c r="G79" i="1" s="1"/>
  <c r="O74" i="1"/>
  <c r="X74" i="1"/>
  <c r="AF74" i="1"/>
  <c r="K75" i="1"/>
  <c r="K80" i="1" s="1"/>
  <c r="S75" i="1"/>
  <c r="S80" i="1" s="1"/>
  <c r="AB75" i="1"/>
  <c r="AJ75" i="1"/>
  <c r="AP31" i="1"/>
  <c r="AS40" i="1"/>
  <c r="AR43" i="1"/>
  <c r="AS55" i="1"/>
  <c r="F7" i="2"/>
  <c r="AQ7" i="2" s="1"/>
  <c r="AS31" i="2"/>
  <c r="Z7" i="2"/>
  <c r="AS7" i="2" s="1"/>
  <c r="AQ7" i="1"/>
  <c r="AD80" i="1"/>
  <c r="AP9" i="1"/>
  <c r="E73" i="1"/>
  <c r="M73" i="1"/>
  <c r="U73" i="1"/>
  <c r="U78" i="1" s="1"/>
  <c r="AD73" i="1"/>
  <c r="H74" i="1"/>
  <c r="P74" i="1"/>
  <c r="Y74" i="1"/>
  <c r="AG74" i="1"/>
  <c r="AS14" i="1"/>
  <c r="AS47" i="1"/>
  <c r="AR52" i="1"/>
  <c r="AP59" i="1"/>
  <c r="AP60" i="1"/>
  <c r="AS65" i="1"/>
  <c r="AQ67" i="1"/>
  <c r="AP68" i="1"/>
  <c r="AP69" i="1"/>
  <c r="AP8" i="1"/>
  <c r="AQ9" i="1"/>
  <c r="F73" i="1"/>
  <c r="N73" i="1"/>
  <c r="V73" i="1"/>
  <c r="AE73" i="1"/>
  <c r="AP13" i="1"/>
  <c r="I74" i="1"/>
  <c r="I79" i="1" s="1"/>
  <c r="Q74" i="1"/>
  <c r="Q79" i="1" s="1"/>
  <c r="Z74" i="1"/>
  <c r="AH74" i="1"/>
  <c r="AH79" i="1" s="1"/>
  <c r="E75" i="1"/>
  <c r="M75" i="1"/>
  <c r="M80" i="1" s="1"/>
  <c r="U75" i="1"/>
  <c r="U80" i="1" s="1"/>
  <c r="AD75" i="1"/>
  <c r="AP15" i="1"/>
  <c r="AP39" i="1"/>
  <c r="AS41" i="1"/>
  <c r="AP42" i="1"/>
  <c r="AQ49" i="1"/>
  <c r="AR55" i="1"/>
  <c r="AQ59" i="1"/>
  <c r="AQ60" i="1"/>
  <c r="AP61" i="1"/>
  <c r="AR62" i="1"/>
  <c r="AQ68" i="1"/>
  <c r="AQ69" i="1"/>
  <c r="F59" i="3"/>
  <c r="AQ10" i="3"/>
  <c r="AP10" i="3"/>
  <c r="N59" i="3"/>
  <c r="N7" i="3"/>
  <c r="F7" i="3" s="1"/>
  <c r="V59" i="3"/>
  <c r="V7" i="3"/>
  <c r="AD59" i="3"/>
  <c r="AD7" i="3"/>
  <c r="R78" i="1"/>
  <c r="G73" i="1"/>
  <c r="O73" i="1"/>
  <c r="X73" i="1"/>
  <c r="X78" i="1" s="1"/>
  <c r="AF73" i="1"/>
  <c r="AF78" i="1" s="1"/>
  <c r="AQ13" i="1"/>
  <c r="J74" i="1"/>
  <c r="J79" i="1" s="1"/>
  <c r="R74" i="1"/>
  <c r="AA74" i="1"/>
  <c r="AI74" i="1"/>
  <c r="F75" i="1"/>
  <c r="N75" i="1"/>
  <c r="V75" i="1"/>
  <c r="AE75" i="1"/>
  <c r="AE80" i="1" s="1"/>
  <c r="AQ15" i="1"/>
  <c r="AQ42" i="1"/>
  <c r="AR44" i="1"/>
  <c r="AS45" i="1"/>
  <c r="AQ46" i="1"/>
  <c r="AP46" i="1"/>
  <c r="AR47" i="1"/>
  <c r="AQ50" i="1"/>
  <c r="AQ61" i="1"/>
  <c r="AP62" i="1"/>
  <c r="AR64" i="1"/>
  <c r="AH80" i="1"/>
  <c r="F9" i="2"/>
  <c r="AQ15" i="2"/>
  <c r="AS7" i="1"/>
  <c r="X80" i="1"/>
  <c r="Q78" i="1"/>
  <c r="AH78" i="1"/>
  <c r="H80" i="1"/>
  <c r="P80" i="1"/>
  <c r="AS9" i="1"/>
  <c r="H73" i="1"/>
  <c r="H78" i="1" s="1"/>
  <c r="P73" i="1"/>
  <c r="P78" i="1" s="1"/>
  <c r="Y73" i="1"/>
  <c r="AG73" i="1"/>
  <c r="AG78" i="1" s="1"/>
  <c r="AR13" i="1"/>
  <c r="K74" i="1"/>
  <c r="S74" i="1"/>
  <c r="S79" i="1" s="1"/>
  <c r="AB74" i="1"/>
  <c r="AB79" i="1" s="1"/>
  <c r="AJ74" i="1"/>
  <c r="G75" i="1"/>
  <c r="O75" i="1"/>
  <c r="O80" i="1" s="1"/>
  <c r="X75" i="1"/>
  <c r="AF75" i="1"/>
  <c r="AR15" i="1"/>
  <c r="AQ51" i="1"/>
  <c r="AQ58" i="1"/>
  <c r="X8" i="2"/>
  <c r="AF8" i="2"/>
  <c r="I59" i="2"/>
  <c r="I78" i="1" s="1"/>
  <c r="Q59" i="2"/>
  <c r="Z59" i="2"/>
  <c r="Z78" i="1" s="1"/>
  <c r="AH59" i="2"/>
  <c r="H60" i="2"/>
  <c r="P60" i="2"/>
  <c r="Y60" i="2"/>
  <c r="AG60" i="2"/>
  <c r="AG79" i="1" s="1"/>
  <c r="G61" i="2"/>
  <c r="O61" i="2"/>
  <c r="X61" i="2"/>
  <c r="AF61" i="2"/>
  <c r="AP15" i="2"/>
  <c r="AR19" i="2"/>
  <c r="AS21" i="2"/>
  <c r="AQ24" i="2"/>
  <c r="AP25" i="2"/>
  <c r="AQ32" i="2"/>
  <c r="AQ33" i="2"/>
  <c r="AP34" i="2"/>
  <c r="AS40" i="2"/>
  <c r="AQ42" i="2"/>
  <c r="AQ43" i="2"/>
  <c r="AP44" i="2"/>
  <c r="AR47" i="2"/>
  <c r="AS49" i="2"/>
  <c r="AR56" i="2"/>
  <c r="AP14" i="3"/>
  <c r="J60" i="2"/>
  <c r="R60" i="2"/>
  <c r="AA60" i="2"/>
  <c r="AI60" i="2"/>
  <c r="AP17" i="2"/>
  <c r="AC60" i="2"/>
  <c r="AC79" i="1" s="1"/>
  <c r="K61" i="3"/>
  <c r="K9" i="3"/>
  <c r="S61" i="3"/>
  <c r="S9" i="3"/>
  <c r="AR9" i="3" s="1"/>
  <c r="AQ15" i="3"/>
  <c r="AP56" i="3"/>
  <c r="K60" i="2"/>
  <c r="K79" i="1" s="1"/>
  <c r="S60" i="2"/>
  <c r="AB60" i="2"/>
  <c r="AJ60" i="2"/>
  <c r="AQ17" i="2"/>
  <c r="AP18" i="2"/>
  <c r="AQ27" i="2"/>
  <c r="AP28" i="2"/>
  <c r="AS34" i="2"/>
  <c r="AP47" i="2"/>
  <c r="R9" i="2"/>
  <c r="AR9" i="2" s="1"/>
  <c r="AR51" i="2"/>
  <c r="AR52" i="2"/>
  <c r="AP56" i="2"/>
  <c r="AK60" i="2"/>
  <c r="AK79" i="1" s="1"/>
  <c r="AQ16" i="3"/>
  <c r="AP16" i="3"/>
  <c r="I9" i="3"/>
  <c r="AQ9" i="3" s="1"/>
  <c r="AS24" i="3"/>
  <c r="Y9" i="3"/>
  <c r="AP9" i="3" s="1"/>
  <c r="AG9" i="3"/>
  <c r="W59" i="4"/>
  <c r="AE59" i="4"/>
  <c r="AP10" i="2"/>
  <c r="M59" i="2"/>
  <c r="M78" i="1" s="1"/>
  <c r="U59" i="2"/>
  <c r="AD59" i="2"/>
  <c r="K9" i="2"/>
  <c r="K61" i="2"/>
  <c r="AB9" i="2"/>
  <c r="AS9" i="2" s="1"/>
  <c r="AB61" i="2"/>
  <c r="AJ9" i="2"/>
  <c r="AJ61" i="2"/>
  <c r="AS16" i="2"/>
  <c r="AQ18" i="2"/>
  <c r="AQ19" i="2"/>
  <c r="AP20" i="2"/>
  <c r="AR32" i="2"/>
  <c r="AP38" i="2"/>
  <c r="AR43" i="2"/>
  <c r="AS45" i="2"/>
  <c r="AQ47" i="2"/>
  <c r="AP49" i="2"/>
  <c r="AQ56" i="2"/>
  <c r="AQ57" i="2"/>
  <c r="V7" i="4"/>
  <c r="R7" i="2"/>
  <c r="AR7" i="2" s="1"/>
  <c r="O8" i="2"/>
  <c r="AQ10" i="2"/>
  <c r="N59" i="2"/>
  <c r="V59" i="2"/>
  <c r="AE59" i="2"/>
  <c r="AP11" i="2"/>
  <c r="M60" i="2"/>
  <c r="M79" i="1" s="1"/>
  <c r="U60" i="2"/>
  <c r="U79" i="1" s="1"/>
  <c r="AD60" i="2"/>
  <c r="AD79" i="1" s="1"/>
  <c r="AR15" i="2"/>
  <c r="AS17" i="2"/>
  <c r="AQ20" i="2"/>
  <c r="AP21" i="2"/>
  <c r="AP22" i="2"/>
  <c r="AR25" i="2"/>
  <c r="AS27" i="2"/>
  <c r="AQ29" i="2"/>
  <c r="AQ30" i="2"/>
  <c r="AP31" i="2"/>
  <c r="AR34" i="2"/>
  <c r="AS36" i="2"/>
  <c r="AQ38" i="2"/>
  <c r="AP40" i="2"/>
  <c r="AQ49" i="2"/>
  <c r="AP50" i="2"/>
  <c r="AR54" i="2"/>
  <c r="AI9" i="3"/>
  <c r="H60" i="3"/>
  <c r="H8" i="3"/>
  <c r="P60" i="3"/>
  <c r="P8" i="3"/>
  <c r="X60" i="3"/>
  <c r="X8" i="3"/>
  <c r="AF60" i="3"/>
  <c r="AF79" i="1" s="1"/>
  <c r="AF8" i="3"/>
  <c r="AS15" i="3"/>
  <c r="G8" i="2"/>
  <c r="AQ8" i="2" s="1"/>
  <c r="F60" i="2"/>
  <c r="N60" i="2"/>
  <c r="V60" i="2"/>
  <c r="AE60" i="2"/>
  <c r="AS18" i="2"/>
  <c r="AS19" i="2"/>
  <c r="AR26" i="2"/>
  <c r="AQ31" i="2"/>
  <c r="AQ40" i="2"/>
  <c r="AS47" i="2"/>
  <c r="AP51" i="2"/>
  <c r="AS56" i="2"/>
  <c r="AC61" i="2"/>
  <c r="AC80" i="1" s="1"/>
  <c r="AA9" i="3"/>
  <c r="AQ13" i="3"/>
  <c r="AP13" i="3"/>
  <c r="AR15" i="3"/>
  <c r="T7" i="3"/>
  <c r="AB7" i="3"/>
  <c r="AS7" i="3" s="1"/>
  <c r="AJ7" i="3"/>
  <c r="AQ32" i="3"/>
  <c r="F8" i="3"/>
  <c r="N8" i="3"/>
  <c r="V8" i="3"/>
  <c r="AR8" i="3" s="1"/>
  <c r="AD8" i="3"/>
  <c r="AS8" i="3" s="1"/>
  <c r="AP32" i="3"/>
  <c r="N61" i="2"/>
  <c r="N80" i="1" s="1"/>
  <c r="V61" i="2"/>
  <c r="AE61" i="2"/>
  <c r="AP24" i="2"/>
  <c r="AP33" i="2"/>
  <c r="AS38" i="2"/>
  <c r="AP52" i="2"/>
  <c r="AQ11" i="2"/>
  <c r="AQ14" i="3"/>
  <c r="AP25" i="3"/>
  <c r="AR26" i="3"/>
  <c r="AP35" i="3"/>
  <c r="AS37" i="3"/>
  <c r="AR40" i="3"/>
  <c r="AQ42" i="3"/>
  <c r="AP49" i="3"/>
  <c r="AG60" i="4"/>
  <c r="AR15" i="4"/>
  <c r="AQ17" i="4"/>
  <c r="AP28" i="4"/>
  <c r="AR28" i="4"/>
  <c r="AS30" i="4"/>
  <c r="I8" i="4"/>
  <c r="Y8" i="4"/>
  <c r="AS8" i="4" s="1"/>
  <c r="AG8" i="4"/>
  <c r="AQ40" i="4"/>
  <c r="AS45" i="4"/>
  <c r="AR48" i="4"/>
  <c r="AQ50" i="4"/>
  <c r="AS11" i="2"/>
  <c r="E59" i="2"/>
  <c r="E60" i="2"/>
  <c r="E79" i="1" s="1"/>
  <c r="E61" i="2"/>
  <c r="AS11" i="3"/>
  <c r="AP19" i="3"/>
  <c r="AP29" i="3"/>
  <c r="AP43" i="3"/>
  <c r="AP53" i="3"/>
  <c r="AS22" i="4"/>
  <c r="F7" i="4"/>
  <c r="AQ7" i="4" s="1"/>
  <c r="AP37" i="4"/>
  <c r="AP51" i="4"/>
  <c r="F59" i="2"/>
  <c r="F61" i="2"/>
  <c r="AR17" i="3"/>
  <c r="AQ19" i="3"/>
  <c r="AP26" i="3"/>
  <c r="AP30" i="3"/>
  <c r="AR38" i="3"/>
  <c r="AP40" i="3"/>
  <c r="AQ43" i="3"/>
  <c r="AP50" i="3"/>
  <c r="AP54" i="3"/>
  <c r="F59" i="4"/>
  <c r="AQ10" i="4"/>
  <c r="N59" i="4"/>
  <c r="N7" i="4"/>
  <c r="V59" i="4"/>
  <c r="AD59" i="4"/>
  <c r="AD7" i="4"/>
  <c r="AS13" i="4"/>
  <c r="AQ14" i="4"/>
  <c r="AP20" i="4"/>
  <c r="AQ24" i="4"/>
  <c r="AP34" i="4"/>
  <c r="AP48" i="4"/>
  <c r="G59" i="4"/>
  <c r="AR10" i="3"/>
  <c r="AP12" i="3"/>
  <c r="AP23" i="3"/>
  <c r="AS25" i="3"/>
  <c r="AP27" i="3"/>
  <c r="AR28" i="3"/>
  <c r="AQ30" i="3"/>
  <c r="AS32" i="3"/>
  <c r="AR35" i="3"/>
  <c r="AP37" i="3"/>
  <c r="AQ40" i="3"/>
  <c r="AP47" i="3"/>
  <c r="AS49" i="3"/>
  <c r="AP51" i="3"/>
  <c r="AR52" i="3"/>
  <c r="AQ54" i="3"/>
  <c r="AS56" i="3"/>
  <c r="K61" i="4"/>
  <c r="K9" i="4"/>
  <c r="S61" i="4"/>
  <c r="S9" i="4"/>
  <c r="AR9" i="4" s="1"/>
  <c r="AA61" i="4"/>
  <c r="AI61" i="4"/>
  <c r="AQ15" i="4"/>
  <c r="AS18" i="4"/>
  <c r="AR27" i="4"/>
  <c r="AS28" i="4"/>
  <c r="AQ29" i="4"/>
  <c r="AQ38" i="4"/>
  <c r="AP45" i="4"/>
  <c r="AQ51" i="4"/>
  <c r="O59" i="4"/>
  <c r="AR10" i="2"/>
  <c r="AR12" i="2"/>
  <c r="Y59" i="2"/>
  <c r="Y61" i="2"/>
  <c r="AS10" i="3"/>
  <c r="AQ12" i="3"/>
  <c r="AP20" i="3"/>
  <c r="AS22" i="3"/>
  <c r="AP24" i="3"/>
  <c r="AR25" i="3"/>
  <c r="AQ27" i="3"/>
  <c r="AS29" i="3"/>
  <c r="AR32" i="3"/>
  <c r="AQ37" i="3"/>
  <c r="AP44" i="3"/>
  <c r="AS46" i="3"/>
  <c r="AP48" i="3"/>
  <c r="AR49" i="3"/>
  <c r="AQ51" i="3"/>
  <c r="AS53" i="3"/>
  <c r="AR56" i="3"/>
  <c r="L61" i="4"/>
  <c r="L80" i="1" s="1"/>
  <c r="T61" i="4"/>
  <c r="T80" i="1" s="1"/>
  <c r="AB61" i="4"/>
  <c r="AJ61" i="4"/>
  <c r="AR18" i="4"/>
  <c r="AS19" i="4"/>
  <c r="AQ20" i="4"/>
  <c r="AP26" i="4"/>
  <c r="AQ30" i="4"/>
  <c r="AP31" i="4"/>
  <c r="AR31" i="4"/>
  <c r="AS33" i="4"/>
  <c r="AQ35" i="4"/>
  <c r="AP42" i="4"/>
  <c r="AQ48" i="4"/>
  <c r="AQ49" i="4"/>
  <c r="AR12" i="3"/>
  <c r="AS19" i="3"/>
  <c r="AP21" i="3"/>
  <c r="AR22" i="3"/>
  <c r="AQ24" i="3"/>
  <c r="AS26" i="3"/>
  <c r="AR29" i="3"/>
  <c r="AP41" i="3"/>
  <c r="AS43" i="3"/>
  <c r="AP45" i="3"/>
  <c r="AR46" i="3"/>
  <c r="AQ48" i="3"/>
  <c r="AS50" i="3"/>
  <c r="AR53" i="3"/>
  <c r="AS10" i="4"/>
  <c r="AQ11" i="4"/>
  <c r="AP17" i="4"/>
  <c r="AP22" i="4"/>
  <c r="AR22" i="4"/>
  <c r="AR33" i="4"/>
  <c r="AS34" i="4"/>
  <c r="L9" i="4"/>
  <c r="T9" i="4"/>
  <c r="AB9" i="4"/>
  <c r="AS9" i="4" s="1"/>
  <c r="AJ9" i="4"/>
  <c r="AP9" i="4" s="1"/>
  <c r="AP39" i="4"/>
  <c r="AQ45" i="4"/>
  <c r="AQ46" i="4"/>
  <c r="AS51" i="4"/>
  <c r="AB59" i="3"/>
  <c r="AB78" i="1" s="1"/>
  <c r="AJ59" i="3"/>
  <c r="F60" i="3"/>
  <c r="N60" i="3"/>
  <c r="V60" i="3"/>
  <c r="AD60" i="3"/>
  <c r="AP11" i="3"/>
  <c r="I61" i="3"/>
  <c r="Q61" i="3"/>
  <c r="Q80" i="1" s="1"/>
  <c r="Y61" i="3"/>
  <c r="AG61" i="3"/>
  <c r="AG80" i="1" s="1"/>
  <c r="AS12" i="3"/>
  <c r="AQ17" i="3"/>
  <c r="AP17" i="3"/>
  <c r="AR19" i="3"/>
  <c r="AQ21" i="3"/>
  <c r="AP38" i="3"/>
  <c r="AS40" i="3"/>
  <c r="AR43" i="3"/>
  <c r="AQ45" i="3"/>
  <c r="AR7" i="4"/>
  <c r="H8" i="4"/>
  <c r="H60" i="4"/>
  <c r="P8" i="4"/>
  <c r="P60" i="4"/>
  <c r="X8" i="4"/>
  <c r="X60" i="4"/>
  <c r="AF8" i="4"/>
  <c r="AF60" i="4"/>
  <c r="AS15" i="4"/>
  <c r="AP32" i="4"/>
  <c r="AS48" i="4"/>
  <c r="AR51" i="4"/>
  <c r="E7" i="4"/>
  <c r="AP10" i="4"/>
  <c r="AS11" i="4"/>
  <c r="G60" i="4"/>
  <c r="O60" i="4"/>
  <c r="AE60" i="4"/>
  <c r="F61" i="4"/>
  <c r="V61" i="4"/>
  <c r="J9" i="4"/>
  <c r="Y59" i="4"/>
  <c r="AR10" i="4"/>
  <c r="AP12" i="4"/>
  <c r="AP15" i="4"/>
  <c r="AP18" i="4"/>
  <c r="AP21" i="4"/>
  <c r="AP24" i="4"/>
  <c r="AP27" i="4"/>
  <c r="AP30" i="4"/>
  <c r="AP33" i="4"/>
  <c r="Y61" i="4"/>
  <c r="G8" i="4"/>
  <c r="AR12" i="4"/>
  <c r="AP35" i="4"/>
  <c r="AP38" i="4"/>
  <c r="AP41" i="4"/>
  <c r="AP44" i="4"/>
  <c r="AP47" i="4"/>
  <c r="AP50" i="4"/>
  <c r="AC7" i="4"/>
  <c r="AK7" i="4"/>
  <c r="AP11" i="4"/>
  <c r="F78" i="1" l="1"/>
  <c r="AQ9" i="4"/>
  <c r="Y78" i="1"/>
  <c r="O78" i="1"/>
  <c r="O79" i="1"/>
  <c r="AI80" i="1"/>
  <c r="G78" i="1"/>
  <c r="AA80" i="1"/>
  <c r="AS7" i="4"/>
  <c r="AQ8" i="4"/>
  <c r="AE78" i="1"/>
  <c r="N78" i="1"/>
  <c r="AD78" i="1"/>
  <c r="AR7" i="3"/>
  <c r="N79" i="1"/>
  <c r="X79" i="1"/>
  <c r="Y80" i="1"/>
  <c r="AJ78" i="1"/>
  <c r="I80" i="1"/>
  <c r="AP8" i="2"/>
  <c r="AJ79" i="1"/>
  <c r="V80" i="1"/>
  <c r="AE79" i="1"/>
  <c r="E78" i="1"/>
  <c r="V79" i="1"/>
  <c r="F80" i="1"/>
  <c r="AI79" i="1"/>
  <c r="Y79" i="1"/>
  <c r="F79" i="1"/>
  <c r="G80" i="1"/>
  <c r="AF80" i="1"/>
  <c r="AA79" i="1"/>
  <c r="V78" i="1"/>
  <c r="P79" i="1"/>
  <c r="AJ80" i="1"/>
  <c r="E80" i="1"/>
  <c r="H79" i="1"/>
  <c r="R79" i="1"/>
  <c r="AB80" i="1"/>
  <c r="AQ7" i="3"/>
  <c r="AP7" i="3"/>
  <c r="AQ9" i="2"/>
  <c r="AP7" i="4"/>
  <c r="AQ8" i="3"/>
  <c r="AP8" i="3"/>
  <c r="AP7" i="2"/>
  <c r="AS9" i="3"/>
  <c r="AP9" i="2"/>
  <c r="AP8" i="4"/>
</calcChain>
</file>

<file path=xl/sharedStrings.xml><?xml version="1.0" encoding="utf-8"?>
<sst xmlns="http://schemas.openxmlformats.org/spreadsheetml/2006/main" count="684" uniqueCount="133">
  <si>
    <t>銃刀法402</t>
    <rPh sb="0" eb="3">
      <t>ジュウトウホウ</t>
    </rPh>
    <phoneticPr fontId="2"/>
  </si>
  <si>
    <t>銃刀法403</t>
    <rPh sb="0" eb="3">
      <t>ジュウトウホウ</t>
    </rPh>
    <phoneticPr fontId="2"/>
  </si>
  <si>
    <t>71　銃砲刀剣類所持等取締法違反　適条別　</t>
    <phoneticPr fontId="2"/>
  </si>
  <si>
    <t>　</t>
    <phoneticPr fontId="2"/>
  </si>
  <si>
    <t>検挙件数・人員及び押収物件数</t>
    <rPh sb="0" eb="2">
      <t>ケンキョ</t>
    </rPh>
    <phoneticPr fontId="2"/>
  </si>
  <si>
    <t>　　　　　　　　　　区分
違反態様</t>
    <phoneticPr fontId="2"/>
  </si>
  <si>
    <t>総数</t>
    <phoneticPr fontId="2"/>
  </si>
  <si>
    <t>銃砲等</t>
    <rPh sb="0" eb="2">
      <t>ジュウホウ</t>
    </rPh>
    <rPh sb="2" eb="3">
      <t>トウ</t>
    </rPh>
    <phoneticPr fontId="2"/>
  </si>
  <si>
    <t>拳銃部品</t>
    <rPh sb="0" eb="2">
      <t>ケンジュウ</t>
    </rPh>
    <rPh sb="1" eb="2">
      <t>ジュウ</t>
    </rPh>
    <rPh sb="2" eb="4">
      <t>ブヒン</t>
    </rPh>
    <phoneticPr fontId="2"/>
  </si>
  <si>
    <t>拳銃実包</t>
    <rPh sb="0" eb="2">
      <t>ケンジュウ</t>
    </rPh>
    <rPh sb="2" eb="4">
      <t>ジッポウ</t>
    </rPh>
    <phoneticPr fontId="2"/>
  </si>
  <si>
    <t>刀剣類</t>
    <rPh sb="0" eb="3">
      <t>トウケンルイ</t>
    </rPh>
    <phoneticPr fontId="2"/>
  </si>
  <si>
    <t>ナイフ
スポーツ</t>
    <phoneticPr fontId="2"/>
  </si>
  <si>
    <t>ナイフ
サバイバル</t>
    <phoneticPr fontId="2"/>
  </si>
  <si>
    <t>その他の刃物</t>
    <rPh sb="2" eb="3">
      <t>タ</t>
    </rPh>
    <rPh sb="4" eb="6">
      <t>ハモノ</t>
    </rPh>
    <phoneticPr fontId="2"/>
  </si>
  <si>
    <t>模造拳銃</t>
    <rPh sb="0" eb="2">
      <t>モゾウ</t>
    </rPh>
    <rPh sb="2" eb="4">
      <t>ケンジュウ</t>
    </rPh>
    <phoneticPr fontId="2"/>
  </si>
  <si>
    <t>模擬銃器</t>
    <rPh sb="0" eb="2">
      <t>モギ</t>
    </rPh>
    <rPh sb="2" eb="4">
      <t>ジュウキ</t>
    </rPh>
    <phoneticPr fontId="2"/>
  </si>
  <si>
    <t>模造刀剣類</t>
    <rPh sb="0" eb="2">
      <t>モゾウ</t>
    </rPh>
    <rPh sb="2" eb="5">
      <t>トウケンルイ</t>
    </rPh>
    <phoneticPr fontId="2"/>
  </si>
  <si>
    <t>違反物件なし</t>
    <rPh sb="0" eb="2">
      <t>イハン</t>
    </rPh>
    <rPh sb="2" eb="4">
      <t>ブッケン</t>
    </rPh>
    <phoneticPr fontId="2"/>
  </si>
  <si>
    <t>　区分
　　　　　　　　違反態様</t>
    <phoneticPr fontId="2"/>
  </si>
  <si>
    <t>計</t>
  </si>
  <si>
    <t>拳銃</t>
  </si>
  <si>
    <t>小銃・機関銃・砲</t>
    <rPh sb="0" eb="2">
      <t>ショウジュウ</t>
    </rPh>
    <rPh sb="3" eb="6">
      <t>キカンジュウ</t>
    </rPh>
    <rPh sb="7" eb="8">
      <t>ホウ</t>
    </rPh>
    <phoneticPr fontId="2"/>
  </si>
  <si>
    <t>ライフル銃</t>
    <rPh sb="4" eb="5">
      <t>ジュウ</t>
    </rPh>
    <phoneticPr fontId="2"/>
  </si>
  <si>
    <t>散弾銃</t>
    <rPh sb="0" eb="3">
      <t>サンダンジュウ</t>
    </rPh>
    <phoneticPr fontId="2"/>
  </si>
  <si>
    <t>空気銃</t>
    <rPh sb="0" eb="3">
      <t>クウキジュウ</t>
    </rPh>
    <phoneticPr fontId="2"/>
  </si>
  <si>
    <t>準空気銃</t>
    <rPh sb="0" eb="1">
      <t>ジュン</t>
    </rPh>
    <rPh sb="1" eb="3">
      <t>クウキ</t>
    </rPh>
    <rPh sb="3" eb="4">
      <t>ジュウ</t>
    </rPh>
    <phoneticPr fontId="2"/>
  </si>
  <si>
    <t>建設用銃</t>
    <rPh sb="0" eb="3">
      <t>ケンセツヨウ</t>
    </rPh>
    <rPh sb="3" eb="4">
      <t>ジュウ</t>
    </rPh>
    <phoneticPr fontId="2"/>
  </si>
  <si>
    <t>発射銃等
救命索</t>
    <rPh sb="5" eb="7">
      <t>キュウメイ</t>
    </rPh>
    <rPh sb="7" eb="8">
      <t>サク</t>
    </rPh>
    <phoneticPr fontId="2"/>
  </si>
  <si>
    <t>その他の銃砲</t>
    <rPh sb="2" eb="3">
      <t>タ</t>
    </rPh>
    <rPh sb="4" eb="6">
      <t>ジュウホウ</t>
    </rPh>
    <phoneticPr fontId="2"/>
  </si>
  <si>
    <t>クロスボウ</t>
    <phoneticPr fontId="2"/>
  </si>
  <si>
    <t>計</t>
    <rPh sb="0" eb="1">
      <t>ケイ</t>
    </rPh>
    <phoneticPr fontId="2"/>
  </si>
  <si>
    <t>銃身</t>
    <rPh sb="0" eb="2">
      <t>ジュウシン</t>
    </rPh>
    <phoneticPr fontId="2"/>
  </si>
  <si>
    <t>機関部体</t>
    <rPh sb="0" eb="2">
      <t>キカン</t>
    </rPh>
    <rPh sb="2" eb="3">
      <t>ブ</t>
    </rPh>
    <rPh sb="3" eb="4">
      <t>タイ</t>
    </rPh>
    <phoneticPr fontId="2"/>
  </si>
  <si>
    <t>回転弾倉</t>
    <rPh sb="0" eb="2">
      <t>カイテン</t>
    </rPh>
    <rPh sb="2" eb="4">
      <t>ダンソウ</t>
    </rPh>
    <phoneticPr fontId="2"/>
  </si>
  <si>
    <t>スライド</t>
    <phoneticPr fontId="2"/>
  </si>
  <si>
    <t>刀</t>
  </si>
  <si>
    <t>剣</t>
  </si>
  <si>
    <t>なぎなた
やり・</t>
    <phoneticPr fontId="2"/>
  </si>
  <si>
    <t>あいくち</t>
    <phoneticPr fontId="2"/>
  </si>
  <si>
    <t>飛出しナイフ</t>
    <rPh sb="0" eb="1">
      <t>ト</t>
    </rPh>
    <rPh sb="1" eb="2">
      <t>ダ</t>
    </rPh>
    <phoneticPr fontId="2"/>
  </si>
  <si>
    <t>真正拳銃</t>
    <rPh sb="0" eb="2">
      <t>シンセイ</t>
    </rPh>
    <rPh sb="2" eb="4">
      <t>ケンジュウ</t>
    </rPh>
    <phoneticPr fontId="2"/>
  </si>
  <si>
    <t>改造拳銃</t>
    <rPh sb="0" eb="2">
      <t>カイゾウ</t>
    </rPh>
    <rPh sb="2" eb="4">
      <t>ケンジュウ</t>
    </rPh>
    <phoneticPr fontId="2"/>
  </si>
  <si>
    <t>総数</t>
    <rPh sb="0" eb="2">
      <t>ソウスウ</t>
    </rPh>
    <phoneticPr fontId="2"/>
  </si>
  <si>
    <t>銃砲</t>
    <rPh sb="0" eb="2">
      <t>ジュウホウ</t>
    </rPh>
    <phoneticPr fontId="2"/>
  </si>
  <si>
    <t>拳銃部品</t>
    <rPh sb="2" eb="4">
      <t>ブヒン</t>
    </rPh>
    <phoneticPr fontId="2"/>
  </si>
  <si>
    <t>検挙件数</t>
    <rPh sb="0" eb="2">
      <t>ケンキョ</t>
    </rPh>
    <phoneticPr fontId="2"/>
  </si>
  <si>
    <t>検挙人員</t>
    <rPh sb="0" eb="2">
      <t>ケンキョ</t>
    </rPh>
    <phoneticPr fontId="2"/>
  </si>
  <si>
    <t>物件数</t>
    <phoneticPr fontId="2"/>
  </si>
  <si>
    <t>物件数</t>
  </si>
  <si>
    <t>送致件数</t>
    <rPh sb="0" eb="2">
      <t>ソウチ</t>
    </rPh>
    <rPh sb="2" eb="4">
      <t>ケンスウ</t>
    </rPh>
    <phoneticPr fontId="2"/>
  </si>
  <si>
    <t>小計</t>
    <rPh sb="0" eb="2">
      <t>ショウケイ</t>
    </rPh>
    <phoneticPr fontId="2"/>
  </si>
  <si>
    <t>送致人員</t>
    <rPh sb="0" eb="2">
      <t>ソウチ</t>
    </rPh>
    <rPh sb="2" eb="4">
      <t>ジンイン</t>
    </rPh>
    <phoneticPr fontId="2"/>
  </si>
  <si>
    <t>物件数</t>
    <rPh sb="0" eb="3">
      <t>ブッケンスウ</t>
    </rPh>
    <phoneticPr fontId="2"/>
  </si>
  <si>
    <t>拳銃等
単純密輸入</t>
  </si>
  <si>
    <t>拳銃等
営利密輸入</t>
  </si>
  <si>
    <t>拳銃部品
密輸入</t>
  </si>
  <si>
    <t>拳銃実包
単純密輸入</t>
  </si>
  <si>
    <t>拳銃実包
営利密輸入</t>
  </si>
  <si>
    <t>拳銃等
密輸入予備</t>
  </si>
  <si>
    <t>拳銃等
密輸入資
金等提供</t>
  </si>
  <si>
    <t>拳銃等としての
物品の輸入</t>
  </si>
  <si>
    <t>拳銃実包として
の物品の輸入</t>
  </si>
  <si>
    <t>拳銃部品として
の物品の輸入</t>
  </si>
  <si>
    <t>拳銃等の発射の
禁止違反</t>
  </si>
  <si>
    <t>拳銃等の組織的発射の禁止違反</t>
    <rPh sb="3" eb="6">
      <t>ソシキテキ</t>
    </rPh>
    <phoneticPr fontId="2"/>
  </si>
  <si>
    <t>拳銃等の不法所
持</t>
  </si>
  <si>
    <t>拳銃等の組織的不法所持</t>
    <rPh sb="3" eb="6">
      <t>ソシキテキ</t>
    </rPh>
    <phoneticPr fontId="2"/>
  </si>
  <si>
    <t>複数拳銃等の
不法所持</t>
    <rPh sb="0" eb="1">
      <t>フクスウ</t>
    </rPh>
    <rPh sb="6" eb="8">
      <t>フホウ</t>
    </rPh>
    <rPh sb="8" eb="10">
      <t>ショジ</t>
    </rPh>
    <phoneticPr fontId="2"/>
  </si>
  <si>
    <t>複数拳銃等の組織的不法所持</t>
    <rPh sb="0" eb="2">
      <t>フクスウ</t>
    </rPh>
    <rPh sb="6" eb="9">
      <t>ソシキテキ</t>
    </rPh>
    <rPh sb="9" eb="11">
      <t>フホウ</t>
    </rPh>
    <rPh sb="11" eb="13">
      <t>ショジ</t>
    </rPh>
    <phoneticPr fontId="2"/>
  </si>
  <si>
    <t>猟銃の不法所持</t>
  </si>
  <si>
    <t>拳銃等の加重所
持</t>
  </si>
  <si>
    <t>拳銃等の組織的加重所持</t>
    <rPh sb="4" eb="7">
      <t>ソシキテキ</t>
    </rPh>
    <rPh sb="7" eb="9">
      <t>カジュウ</t>
    </rPh>
    <rPh sb="9" eb="11">
      <t>ショジ</t>
    </rPh>
    <phoneticPr fontId="2"/>
  </si>
  <si>
    <t>（注）銃器の物件数には、武器等製造法違反で押収したものを含む。</t>
    <rPh sb="1" eb="2">
      <t>チュウ</t>
    </rPh>
    <rPh sb="3" eb="5">
      <t>ジュウキ</t>
    </rPh>
    <rPh sb="6" eb="9">
      <t>ブッケンスウ</t>
    </rPh>
    <rPh sb="12" eb="14">
      <t>ブキ</t>
    </rPh>
    <rPh sb="14" eb="15">
      <t>トウ</t>
    </rPh>
    <rPh sb="15" eb="18">
      <t>セイゾウホウ</t>
    </rPh>
    <rPh sb="18" eb="20">
      <t>イハン</t>
    </rPh>
    <rPh sb="21" eb="23">
      <t>オウシュウ</t>
    </rPh>
    <rPh sb="28" eb="29">
      <t>フク</t>
    </rPh>
    <phoneticPr fontId="2"/>
  </si>
  <si>
    <t>銃刀法404</t>
    <rPh sb="0" eb="3">
      <t>ジュウトウホウ</t>
    </rPh>
    <phoneticPr fontId="2"/>
  </si>
  <si>
    <t>銃刀法405</t>
    <rPh sb="0" eb="3">
      <t>ジュウトウホウ</t>
    </rPh>
    <phoneticPr fontId="2"/>
  </si>
  <si>
    <t>検挙件数・人員及び押収物件数（つづき）　</t>
    <rPh sb="0" eb="2">
      <t>ケンキョ</t>
    </rPh>
    <phoneticPr fontId="2"/>
  </si>
  <si>
    <t>拳銃実包</t>
    <rPh sb="2" eb="4">
      <t>ジッポウ</t>
    </rPh>
    <phoneticPr fontId="2"/>
  </si>
  <si>
    <t>模造拳銃</t>
    <rPh sb="0" eb="2">
      <t>モゾウ</t>
    </rPh>
    <phoneticPr fontId="2"/>
  </si>
  <si>
    <t>クロスボウ</t>
  </si>
  <si>
    <t>真正拳銃</t>
    <rPh sb="0" eb="2">
      <t>シンセイ</t>
    </rPh>
    <phoneticPr fontId="2"/>
  </si>
  <si>
    <t>改造拳銃</t>
    <rPh sb="0" eb="2">
      <t>カイゾウ</t>
    </rPh>
    <phoneticPr fontId="2"/>
  </si>
  <si>
    <t>拳銃等猟銃以外
の銃砲・クロスボウ・刀剣類の
不法所持</t>
    <rPh sb="9" eb="11">
      <t>ジュウホウ</t>
    </rPh>
    <phoneticPr fontId="2"/>
  </si>
  <si>
    <t>物 件 数</t>
  </si>
  <si>
    <t>拳銃部品の
不法所持</t>
  </si>
  <si>
    <t>拳銃実包の
不法所持</t>
  </si>
  <si>
    <t>拳銃等としての
物品の不法所持</t>
  </si>
  <si>
    <t>拳銃実包として
の物品の不法所持</t>
  </si>
  <si>
    <t>拳銃部品として
の物品の不法所持</t>
  </si>
  <si>
    <t>準空気銃の不法所持</t>
    <rPh sb="0" eb="1">
      <t>ジュン</t>
    </rPh>
    <rPh sb="1" eb="3">
      <t>クウキ</t>
    </rPh>
    <rPh sb="3" eb="4">
      <t>ジュウ</t>
    </rPh>
    <rPh sb="5" eb="7">
      <t>フホウ</t>
    </rPh>
    <rPh sb="7" eb="9">
      <t>ショジ</t>
    </rPh>
    <phoneticPr fontId="2"/>
  </si>
  <si>
    <t>模造拳銃の
不法所持</t>
  </si>
  <si>
    <t>模擬銃器の
不法所持</t>
    <phoneticPr fontId="2"/>
  </si>
  <si>
    <t>拳銃等
単純譲渡等</t>
  </si>
  <si>
    <t>拳銃等
営利譲渡等</t>
  </si>
  <si>
    <t>拳銃部品
譲渡等</t>
  </si>
  <si>
    <t>拳銃実包
単純譲渡</t>
  </si>
  <si>
    <t>拳銃実包
営利譲渡</t>
  </si>
  <si>
    <t>拳銃等
単純譲受等</t>
  </si>
  <si>
    <t>拳銃等
営利譲受等</t>
  </si>
  <si>
    <t>銃刀法406</t>
    <rPh sb="0" eb="3">
      <t>ジュウトウホウ</t>
    </rPh>
    <phoneticPr fontId="2"/>
  </si>
  <si>
    <t>銃刀法407</t>
    <rPh sb="0" eb="3">
      <t>ジュウトウホウ</t>
    </rPh>
    <phoneticPr fontId="2"/>
  </si>
  <si>
    <t>拳銃部品
譲受等</t>
  </si>
  <si>
    <t>拳銃実包
単純譲受</t>
  </si>
  <si>
    <t>拳銃実包
営利譲受</t>
  </si>
  <si>
    <t>拳銃等
譲渡等の周旋</t>
  </si>
  <si>
    <t>拳銃等としての
物品の譲渡等</t>
  </si>
  <si>
    <t>拳銃実包としての
物品の譲渡</t>
  </si>
  <si>
    <t>拳銃部品としての
物品の譲渡等</t>
  </si>
  <si>
    <t>拳銃実包
譲渡等の周旋</t>
  </si>
  <si>
    <t>拳銃部品
譲渡等の周旋</t>
  </si>
  <si>
    <t>譲渡等における
登録証の添付
義務違反等</t>
    <phoneticPr fontId="2"/>
  </si>
  <si>
    <t>武器製造事業者等の
拳銃等以外の
譲渡の制限違反</t>
  </si>
  <si>
    <t>所持許可者等の
拳銃等以外の
譲渡等の制限違反</t>
  </si>
  <si>
    <t>拳銃等の譲渡等
の制限違反</t>
  </si>
  <si>
    <t>携帯・運搬の
制限違反</t>
    <phoneticPr fontId="2"/>
  </si>
  <si>
    <t>拳銃等猟銃の発射の制限違反</t>
    <rPh sb="2" eb="3">
      <t>ナド</t>
    </rPh>
    <rPh sb="3" eb="5">
      <t>リョウジュウ</t>
    </rPh>
    <rPh sb="6" eb="8">
      <t>ハッシャ</t>
    </rPh>
    <rPh sb="9" eb="11">
      <t>セイゲン</t>
    </rPh>
    <rPh sb="11" eb="13">
      <t>イハン</t>
    </rPh>
    <phoneticPr fontId="2"/>
  </si>
  <si>
    <t>拳銃等猟銃以外の鉄砲の発射の制限違反</t>
    <rPh sb="2" eb="3">
      <t>ナド</t>
    </rPh>
    <rPh sb="3" eb="5">
      <t>リョウジュウ</t>
    </rPh>
    <rPh sb="5" eb="7">
      <t>イガイ</t>
    </rPh>
    <rPh sb="8" eb="10">
      <t>テッポウ</t>
    </rPh>
    <phoneticPr fontId="2"/>
  </si>
  <si>
    <t>銃刀法408</t>
    <rPh sb="0" eb="3">
      <t>ジュウトウホウ</t>
    </rPh>
    <phoneticPr fontId="2"/>
  </si>
  <si>
    <t>銃刀法409</t>
    <rPh sb="0" eb="3">
      <t>ジュウトウホウ</t>
    </rPh>
    <phoneticPr fontId="2"/>
  </si>
  <si>
    <t>携帯・運搬時の
安全措置義務違反</t>
    <phoneticPr fontId="2"/>
  </si>
  <si>
    <t>物 件 数</t>
    <phoneticPr fontId="2"/>
  </si>
  <si>
    <t>刃物の携帯</t>
  </si>
  <si>
    <t>模造刀剣類の携帯</t>
  </si>
  <si>
    <t>譲受等の届出義務
違反</t>
    <phoneticPr fontId="2"/>
  </si>
  <si>
    <t>許可証・登録証の
記載事項変更、亡失
等の届出義務違反</t>
    <phoneticPr fontId="2"/>
  </si>
  <si>
    <t>発見・拾得の届出
義務違反</t>
    <phoneticPr fontId="2"/>
  </si>
  <si>
    <t>事故の届出義務違
反</t>
    <phoneticPr fontId="2"/>
  </si>
  <si>
    <t>保管義務違反</t>
  </si>
  <si>
    <t>許可証・登録証不
携帯</t>
    <phoneticPr fontId="2"/>
  </si>
  <si>
    <t>許可後の確認義務
違反</t>
    <phoneticPr fontId="2"/>
  </si>
  <si>
    <t>申請書・添付書類の
虚偽記載</t>
    <rPh sb="0" eb="3">
      <t>シンセイショ</t>
    </rPh>
    <rPh sb="4" eb="6">
      <t>テンプ</t>
    </rPh>
    <rPh sb="6" eb="8">
      <t>ショルイ</t>
    </rPh>
    <phoneticPr fontId="2"/>
  </si>
  <si>
    <t>帳簿の不備、
虚偽記載等</t>
    <rPh sb="0" eb="2">
      <t>チョウボ</t>
    </rPh>
    <rPh sb="3" eb="5">
      <t>フビ</t>
    </rPh>
    <phoneticPr fontId="2"/>
  </si>
  <si>
    <t>その他の違反</t>
  </si>
  <si>
    <t>猟銃等保管業者又は
クロスボウ保管業者
の保管基準違反等</t>
    <rPh sb="7" eb="8">
      <t>マタ</t>
    </rPh>
    <rPh sb="15" eb="17">
      <t>ホカン</t>
    </rPh>
    <rPh sb="17" eb="19">
      <t>ギョウシャ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</si>
</sst>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[Red]\-#,##0;\-"/>
    <numFmt numFmtId="177" formatCode="#,##0_);[Red]\(#,##0\)"/>
    <numFmt numFmtId="178" formatCode="0_);[Red]\(0\)"/>
    <numFmt numFmtId="179" formatCode="#,##0_ "/>
  </numFmts>
  <fonts count="6" x14ac:knownFonts="1"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 applyNumberFormat="0" applyFill="0" applyBorder="0" applyAlignment="0" applyProtection="0"/>
  </cellStyleXfs>
  <cellXfs count="202">
    <xf numFmtId="0" fontId="0" fillId="0" borderId="0" xfId="0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quotePrefix="1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horizontal="distributed" vertical="center"/>
    </xf>
    <xf numFmtId="38" fontId="4" fillId="0" borderId="30" xfId="0" applyNumberFormat="1" applyFont="1" applyFill="1" applyBorder="1" applyAlignment="1" applyProtection="1">
      <alignment vertical="center"/>
    </xf>
    <xf numFmtId="38" fontId="4" fillId="0" borderId="30" xfId="0" applyNumberFormat="1" applyFont="1" applyFill="1" applyBorder="1" applyAlignment="1" applyProtection="1">
      <alignment horizontal="right" vertical="center"/>
    </xf>
    <xf numFmtId="38" fontId="4" fillId="0" borderId="18" xfId="0" applyNumberFormat="1" applyFont="1" applyFill="1" applyBorder="1" applyAlignment="1" applyProtection="1">
      <alignment horizontal="right" vertical="center"/>
    </xf>
    <xf numFmtId="38" fontId="4" fillId="0" borderId="0" xfId="0" applyNumberFormat="1" applyFont="1" applyFill="1" applyBorder="1" applyAlignment="1" applyProtection="1">
      <alignment horizontal="right" vertical="center"/>
    </xf>
    <xf numFmtId="38" fontId="4" fillId="0" borderId="31" xfId="0" applyNumberFormat="1" applyFont="1" applyFill="1" applyBorder="1" applyAlignment="1" applyProtection="1">
      <alignment horizontal="right" vertical="center"/>
    </xf>
    <xf numFmtId="38" fontId="4" fillId="0" borderId="17" xfId="0" applyNumberFormat="1" applyFont="1" applyFill="1" applyBorder="1" applyAlignment="1" applyProtection="1">
      <alignment horizontal="right" vertical="center"/>
    </xf>
    <xf numFmtId="0" fontId="4" fillId="0" borderId="30" xfId="0" applyFont="1" applyFill="1" applyBorder="1" applyAlignment="1" applyProtection="1">
      <alignment horizontal="distributed" vertical="center"/>
    </xf>
    <xf numFmtId="0" fontId="4" fillId="0" borderId="0" xfId="0" applyFont="1" applyFill="1" applyBorder="1" applyAlignment="1" applyProtection="1">
      <alignment horizontal="left" vertical="center"/>
    </xf>
    <xf numFmtId="176" fontId="4" fillId="0" borderId="0" xfId="0" applyNumberFormat="1" applyFont="1" applyFill="1" applyAlignment="1">
      <alignment vertical="center"/>
    </xf>
    <xf numFmtId="0" fontId="4" fillId="0" borderId="0" xfId="0" applyFont="1" applyFill="1" applyBorder="1" applyAlignment="1" applyProtection="1">
      <alignment horizontal="distributed" vertical="center" justifyLastLine="1"/>
    </xf>
    <xf numFmtId="38" fontId="4" fillId="0" borderId="19" xfId="0" applyNumberFormat="1" applyFont="1" applyFill="1" applyBorder="1" applyAlignment="1" applyProtection="1">
      <alignment horizontal="right" vertical="center"/>
    </xf>
    <xf numFmtId="38" fontId="4" fillId="0" borderId="14" xfId="0" applyNumberFormat="1" applyFont="1" applyFill="1" applyBorder="1" applyAlignment="1" applyProtection="1">
      <alignment horizontal="right" vertical="center"/>
    </xf>
    <xf numFmtId="0" fontId="4" fillId="0" borderId="32" xfId="0" applyFont="1" applyFill="1" applyBorder="1" applyAlignment="1">
      <alignment vertical="center"/>
    </xf>
    <xf numFmtId="0" fontId="4" fillId="0" borderId="32" xfId="0" applyFont="1" applyFill="1" applyBorder="1" applyAlignment="1" applyProtection="1">
      <alignment vertical="center"/>
    </xf>
    <xf numFmtId="38" fontId="4" fillId="0" borderId="32" xfId="0" applyNumberFormat="1" applyFont="1" applyFill="1" applyBorder="1" applyAlignment="1" applyProtection="1">
      <alignment vertical="center"/>
    </xf>
    <xf numFmtId="38" fontId="4" fillId="0" borderId="32" xfId="0" applyNumberFormat="1" applyFont="1" applyFill="1" applyBorder="1" applyAlignment="1" applyProtection="1">
      <alignment horizontal="right" vertical="center"/>
    </xf>
    <xf numFmtId="38" fontId="4" fillId="0" borderId="0" xfId="0" applyNumberFormat="1" applyFont="1" applyFill="1" applyBorder="1" applyAlignment="1" applyProtection="1">
      <alignment vertical="center"/>
    </xf>
    <xf numFmtId="38" fontId="4" fillId="0" borderId="33" xfId="0" applyNumberFormat="1" applyFont="1" applyFill="1" applyBorder="1" applyAlignment="1" applyProtection="1">
      <alignment vertical="center"/>
    </xf>
    <xf numFmtId="0" fontId="4" fillId="0" borderId="34" xfId="0" applyFont="1" applyFill="1" applyBorder="1" applyAlignment="1" applyProtection="1">
      <alignment horizontal="distributed" vertical="center"/>
    </xf>
    <xf numFmtId="0" fontId="4" fillId="0" borderId="32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vertical="center"/>
    </xf>
    <xf numFmtId="38" fontId="4" fillId="0" borderId="19" xfId="0" applyNumberFormat="1" applyFont="1" applyFill="1" applyBorder="1" applyAlignment="1" applyProtection="1">
      <alignment vertical="center"/>
    </xf>
    <xf numFmtId="0" fontId="4" fillId="0" borderId="35" xfId="0" applyFont="1" applyFill="1" applyBorder="1" applyAlignment="1">
      <alignment vertical="center"/>
    </xf>
    <xf numFmtId="0" fontId="4" fillId="0" borderId="35" xfId="0" applyFont="1" applyFill="1" applyBorder="1" applyAlignment="1" applyProtection="1">
      <alignment vertical="center"/>
    </xf>
    <xf numFmtId="38" fontId="4" fillId="0" borderId="35" xfId="0" applyNumberFormat="1" applyFont="1" applyFill="1" applyBorder="1" applyAlignment="1" applyProtection="1">
      <alignment vertical="center"/>
    </xf>
    <xf numFmtId="38" fontId="4" fillId="0" borderId="35" xfId="0" applyNumberFormat="1" applyFont="1" applyFill="1" applyBorder="1" applyAlignment="1" applyProtection="1">
      <alignment horizontal="right" vertical="center"/>
    </xf>
    <xf numFmtId="38" fontId="4" fillId="0" borderId="36" xfId="0" applyNumberFormat="1" applyFont="1" applyFill="1" applyBorder="1" applyAlignment="1" applyProtection="1">
      <alignment vertical="center"/>
    </xf>
    <xf numFmtId="0" fontId="4" fillId="0" borderId="37" xfId="0" applyFont="1" applyFill="1" applyBorder="1" applyAlignment="1" applyProtection="1">
      <alignment horizontal="distributed" vertical="center"/>
    </xf>
    <xf numFmtId="0" fontId="4" fillId="0" borderId="35" xfId="0" applyFont="1" applyFill="1" applyBorder="1" applyAlignment="1" applyProtection="1">
      <alignment horizontal="left" vertical="center"/>
    </xf>
    <xf numFmtId="38" fontId="0" fillId="0" borderId="30" xfId="0" applyNumberFormat="1" applyFont="1" applyFill="1" applyBorder="1" applyAlignment="1" applyProtection="1">
      <alignment horizontal="right" vertical="center"/>
      <protection locked="0"/>
    </xf>
    <xf numFmtId="38" fontId="0" fillId="0" borderId="0" xfId="0" applyNumberFormat="1" applyFont="1" applyFill="1" applyBorder="1" applyAlignment="1" applyProtection="1">
      <alignment vertical="center"/>
    </xf>
    <xf numFmtId="38" fontId="0" fillId="0" borderId="19" xfId="0" applyNumberFormat="1" applyFont="1" applyFill="1" applyBorder="1" applyAlignment="1" applyProtection="1">
      <alignment horizontal="right" vertical="center"/>
      <protection locked="0"/>
    </xf>
    <xf numFmtId="38" fontId="4" fillId="0" borderId="39" xfId="0" applyNumberFormat="1" applyFont="1" applyFill="1" applyBorder="1" applyAlignment="1" applyProtection="1">
      <alignment vertical="center"/>
    </xf>
    <xf numFmtId="38" fontId="4" fillId="0" borderId="39" xfId="0" applyNumberFormat="1" applyFont="1" applyFill="1" applyBorder="1" applyAlignment="1" applyProtection="1">
      <alignment horizontal="right" vertical="center"/>
    </xf>
    <xf numFmtId="38" fontId="0" fillId="0" borderId="40" xfId="0" applyNumberFormat="1" applyFont="1" applyFill="1" applyBorder="1" applyAlignment="1" applyProtection="1">
      <alignment horizontal="right" vertical="center"/>
      <protection locked="0"/>
    </xf>
    <xf numFmtId="38" fontId="0" fillId="0" borderId="39" xfId="0" applyNumberFormat="1" applyFont="1" applyFill="1" applyBorder="1" applyAlignment="1" applyProtection="1">
      <alignment horizontal="right" vertical="center"/>
      <protection locked="0"/>
    </xf>
    <xf numFmtId="38" fontId="0" fillId="0" borderId="1" xfId="0" applyNumberFormat="1" applyFont="1" applyFill="1" applyBorder="1" applyAlignment="1" applyProtection="1">
      <alignment vertical="center"/>
    </xf>
    <xf numFmtId="38" fontId="0" fillId="0" borderId="38" xfId="0" applyNumberFormat="1" applyFont="1" applyFill="1" applyBorder="1" applyAlignment="1" applyProtection="1">
      <alignment horizontal="right" vertical="center"/>
      <protection locked="0"/>
    </xf>
    <xf numFmtId="38" fontId="4" fillId="0" borderId="30" xfId="0" applyNumberFormat="1" applyFont="1" applyFill="1" applyBorder="1" applyAlignment="1" applyProtection="1">
      <alignment horizontal="right" vertical="center"/>
      <protection locked="0"/>
    </xf>
    <xf numFmtId="38" fontId="0" fillId="0" borderId="14" xfId="0" applyNumberFormat="1" applyFont="1" applyFill="1" applyBorder="1" applyAlignment="1" applyProtection="1">
      <alignment horizontal="right" vertical="center"/>
      <protection locked="0"/>
    </xf>
    <xf numFmtId="38" fontId="4" fillId="0" borderId="40" xfId="0" applyNumberFormat="1" applyFont="1" applyFill="1" applyBorder="1" applyAlignment="1" applyProtection="1">
      <alignment vertical="center"/>
    </xf>
    <xf numFmtId="38" fontId="4" fillId="0" borderId="39" xfId="0" applyNumberFormat="1" applyFont="1" applyFill="1" applyBorder="1" applyAlignment="1" applyProtection="1">
      <alignment horizontal="right" vertical="center"/>
      <protection locked="0"/>
    </xf>
    <xf numFmtId="177" fontId="5" fillId="0" borderId="30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Border="1" applyAlignment="1" applyProtection="1">
      <alignment horizontal="right" vertical="center"/>
    </xf>
    <xf numFmtId="177" fontId="5" fillId="0" borderId="19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Border="1" applyAlignment="1" applyProtection="1">
      <alignment horizontal="right" vertical="center" textRotation="255"/>
    </xf>
    <xf numFmtId="0" fontId="5" fillId="0" borderId="0" xfId="0" applyNumberFormat="1" applyFont="1" applyFill="1" applyBorder="1" applyAlignment="1" applyProtection="1">
      <alignment horizontal="right" vertical="center"/>
    </xf>
    <xf numFmtId="177" fontId="5" fillId="0" borderId="19" xfId="0" applyNumberFormat="1" applyFont="1" applyFill="1" applyBorder="1" applyAlignment="1" applyProtection="1">
      <alignment horizontal="right" vertical="center" textRotation="255"/>
    </xf>
    <xf numFmtId="177" fontId="5" fillId="0" borderId="37" xfId="0" applyNumberFormat="1" applyFont="1" applyFill="1" applyBorder="1" applyAlignment="1" applyProtection="1">
      <alignment horizontal="right" vertical="center"/>
    </xf>
    <xf numFmtId="177" fontId="5" fillId="0" borderId="35" xfId="0" applyNumberFormat="1" applyFont="1" applyFill="1" applyBorder="1" applyAlignment="1" applyProtection="1">
      <alignment horizontal="right" vertical="center"/>
    </xf>
    <xf numFmtId="177" fontId="5" fillId="0" borderId="35" xfId="0" applyNumberFormat="1" applyFont="1" applyFill="1" applyBorder="1" applyAlignment="1" applyProtection="1">
      <alignment horizontal="right" vertical="center" textRotation="255"/>
    </xf>
    <xf numFmtId="177" fontId="5" fillId="0" borderId="36" xfId="0" applyNumberFormat="1" applyFont="1" applyFill="1" applyBorder="1" applyAlignment="1" applyProtection="1">
      <alignment horizontal="right" vertical="center" textRotation="255"/>
    </xf>
    <xf numFmtId="0" fontId="5" fillId="0" borderId="0" xfId="0" quotePrefix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/>
    </xf>
    <xf numFmtId="0" fontId="5" fillId="0" borderId="0" xfId="0" quotePrefix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>
      <alignment horizontal="left" vertical="center"/>
    </xf>
    <xf numFmtId="38" fontId="4" fillId="0" borderId="40" xfId="0" applyNumberFormat="1" applyFont="1" applyFill="1" applyBorder="1" applyAlignment="1" applyProtection="1">
      <alignment horizontal="right" vertical="center"/>
      <protection locked="0"/>
    </xf>
    <xf numFmtId="38" fontId="4" fillId="0" borderId="40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0" fillId="0" borderId="0" xfId="0" applyFont="1" applyFill="1"/>
    <xf numFmtId="0" fontId="0" fillId="0" borderId="0" xfId="0" applyFont="1" applyFill="1" applyProtection="1"/>
    <xf numFmtId="0" fontId="0" fillId="0" borderId="0" xfId="0" applyFont="1" applyFill="1" applyBorder="1" applyProtection="1"/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 applyProtection="1">
      <alignment vertical="center"/>
    </xf>
    <xf numFmtId="176" fontId="0" fillId="0" borderId="1" xfId="0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 textRotation="255"/>
    </xf>
    <xf numFmtId="0" fontId="0" fillId="0" borderId="25" xfId="0" applyFont="1" applyFill="1" applyBorder="1" applyAlignment="1" applyProtection="1">
      <alignment horizontal="center" vertical="center" textRotation="255"/>
    </xf>
    <xf numFmtId="0" fontId="0" fillId="0" borderId="0" xfId="0" applyFont="1" applyFill="1" applyAlignment="1">
      <alignment horizontal="right" vertical="center"/>
    </xf>
    <xf numFmtId="0" fontId="0" fillId="0" borderId="32" xfId="0" applyFont="1" applyFill="1" applyBorder="1" applyAlignment="1" applyProtection="1">
      <alignment horizontal="distributed"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0" fillId="0" borderId="35" xfId="0" applyFont="1" applyFill="1" applyBorder="1" applyAlignment="1" applyProtection="1">
      <alignment horizontal="distributed" vertical="center"/>
    </xf>
    <xf numFmtId="0" fontId="0" fillId="0" borderId="0" xfId="0" applyFont="1" applyFill="1" applyBorder="1" applyAlignment="1" applyProtection="1">
      <alignment horizontal="left" vertical="center" wrapText="1"/>
    </xf>
    <xf numFmtId="0" fontId="0" fillId="0" borderId="30" xfId="0" applyFont="1" applyFill="1" applyBorder="1" applyAlignment="1" applyProtection="1">
      <alignment horizontal="distributed"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quotePrefix="1" applyFont="1" applyFill="1" applyBorder="1" applyAlignment="1" applyProtection="1">
      <alignment horizontal="left" vertical="center" wrapText="1"/>
    </xf>
    <xf numFmtId="0" fontId="0" fillId="0" borderId="19" xfId="0" applyFont="1" applyFill="1" applyBorder="1" applyAlignment="1" applyProtection="1">
      <alignment horizontal="distributed" vertical="center"/>
    </xf>
    <xf numFmtId="0" fontId="0" fillId="0" borderId="38" xfId="0" applyFont="1" applyFill="1" applyBorder="1" applyAlignment="1" applyProtection="1">
      <alignment horizontal="distributed" vertical="center"/>
    </xf>
    <xf numFmtId="0" fontId="0" fillId="0" borderId="40" xfId="0" applyFont="1" applyFill="1" applyBorder="1" applyAlignment="1" applyProtection="1">
      <alignment horizontal="distributed" vertical="center"/>
    </xf>
    <xf numFmtId="0" fontId="0" fillId="0" borderId="1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 applyProtection="1">
      <alignment horizontal="left"/>
    </xf>
    <xf numFmtId="0" fontId="0" fillId="0" borderId="41" xfId="0" applyFont="1" applyFill="1" applyBorder="1" applyProtection="1"/>
    <xf numFmtId="0" fontId="0" fillId="0" borderId="25" xfId="0" applyFont="1" applyFill="1" applyBorder="1" applyAlignment="1" applyProtection="1">
      <alignment horizontal="distributed" vertical="center"/>
    </xf>
    <xf numFmtId="176" fontId="0" fillId="0" borderId="15" xfId="0" applyNumberFormat="1" applyFont="1" applyFill="1" applyBorder="1" applyProtection="1"/>
    <xf numFmtId="0" fontId="0" fillId="0" borderId="0" xfId="0" applyFont="1" applyFill="1" applyAlignment="1" applyProtection="1">
      <alignment horizontal="right"/>
    </xf>
    <xf numFmtId="176" fontId="0" fillId="0" borderId="0" xfId="0" applyNumberFormat="1" applyFont="1" applyFill="1" applyProtection="1"/>
    <xf numFmtId="0" fontId="0" fillId="0" borderId="0" xfId="0" applyFont="1" applyFill="1" applyAlignment="1">
      <alignment horizontal="right"/>
    </xf>
    <xf numFmtId="0" fontId="0" fillId="0" borderId="0" xfId="0" applyFont="1" applyFill="1" applyBorder="1"/>
    <xf numFmtId="177" fontId="0" fillId="0" borderId="0" xfId="0" applyNumberFormat="1" applyFont="1" applyFill="1" applyBorder="1" applyAlignment="1" applyProtection="1">
      <alignment horizontal="right" vertical="center"/>
    </xf>
    <xf numFmtId="178" fontId="0" fillId="0" borderId="0" xfId="0" applyNumberFormat="1" applyFont="1" applyFill="1" applyBorder="1" applyAlignment="1" applyProtection="1">
      <alignment horizontal="right" vertical="center"/>
    </xf>
    <xf numFmtId="179" fontId="0" fillId="0" borderId="0" xfId="0" applyNumberFormat="1" applyFont="1" applyFill="1" applyBorder="1" applyAlignment="1" applyProtection="1">
      <alignment vertical="center"/>
    </xf>
    <xf numFmtId="179" fontId="0" fillId="0" borderId="19" xfId="0" applyNumberFormat="1" applyFont="1" applyFill="1" applyBorder="1" applyAlignment="1" applyProtection="1">
      <alignment vertical="center"/>
    </xf>
    <xf numFmtId="0" fontId="0" fillId="0" borderId="30" xfId="0" applyFont="1" applyFill="1" applyBorder="1" applyAlignment="1" applyProtection="1">
      <alignment horizontal="left" vertical="center" wrapText="1"/>
    </xf>
    <xf numFmtId="0" fontId="0" fillId="0" borderId="35" xfId="0" applyFont="1" applyFill="1" applyBorder="1" applyAlignment="1" applyProtection="1">
      <alignment horizontal="left" vertical="center" wrapText="1"/>
    </xf>
    <xf numFmtId="177" fontId="0" fillId="0" borderId="35" xfId="0" applyNumberFormat="1" applyFont="1" applyFill="1" applyBorder="1" applyAlignment="1" applyProtection="1">
      <alignment horizontal="right" vertical="center"/>
    </xf>
    <xf numFmtId="178" fontId="0" fillId="0" borderId="35" xfId="0" applyNumberFormat="1" applyFont="1" applyFill="1" applyBorder="1" applyAlignment="1" applyProtection="1">
      <alignment horizontal="right" vertical="center"/>
    </xf>
    <xf numFmtId="0" fontId="0" fillId="0" borderId="35" xfId="0" applyFont="1" applyFill="1" applyBorder="1" applyAlignment="1" applyProtection="1">
      <alignment horizontal="center" vertical="center" textRotation="255"/>
    </xf>
    <xf numFmtId="179" fontId="0" fillId="0" borderId="35" xfId="0" applyNumberFormat="1" applyFont="1" applyFill="1" applyBorder="1" applyAlignment="1" applyProtection="1">
      <alignment vertical="center"/>
    </xf>
    <xf numFmtId="179" fontId="0" fillId="0" borderId="36" xfId="0" applyNumberFormat="1" applyFont="1" applyFill="1" applyBorder="1" applyAlignment="1" applyProtection="1">
      <alignment vertical="center"/>
    </xf>
    <xf numFmtId="0" fontId="0" fillId="0" borderId="37" xfId="0" applyFont="1" applyFill="1" applyBorder="1" applyAlignment="1" applyProtection="1">
      <alignment horizontal="left" vertical="center" wrapText="1"/>
    </xf>
    <xf numFmtId="0" fontId="0" fillId="0" borderId="0" xfId="0" applyFont="1" applyFill="1" applyAlignment="1" applyProtection="1">
      <alignment horizontal="left" vertical="center"/>
    </xf>
    <xf numFmtId="0" fontId="0" fillId="0" borderId="30" xfId="0" applyFont="1" applyFill="1" applyBorder="1" applyAlignment="1" applyProtection="1">
      <alignment horizontal="left" vertical="center"/>
    </xf>
    <xf numFmtId="0" fontId="0" fillId="0" borderId="0" xfId="0" quotePrefix="1" applyFont="1" applyFill="1" applyBorder="1" applyAlignment="1" applyProtection="1">
      <alignment horizontal="left" vertical="center"/>
    </xf>
    <xf numFmtId="0" fontId="0" fillId="0" borderId="40" xfId="0" applyFont="1" applyFill="1" applyBorder="1" applyAlignment="1" applyProtection="1">
      <alignment horizontal="left" vertical="center"/>
    </xf>
    <xf numFmtId="0" fontId="0" fillId="0" borderId="6" xfId="0" applyFont="1" applyFill="1" applyBorder="1" applyProtection="1"/>
    <xf numFmtId="0" fontId="0" fillId="0" borderId="6" xfId="0" applyFont="1" applyFill="1" applyBorder="1" applyAlignment="1" applyProtection="1">
      <alignment horizontal="left"/>
    </xf>
    <xf numFmtId="0" fontId="0" fillId="0" borderId="25" xfId="0" applyFont="1" applyFill="1" applyBorder="1" applyAlignment="1" applyProtection="1">
      <alignment horizontal="left"/>
    </xf>
    <xf numFmtId="176" fontId="0" fillId="0" borderId="25" xfId="0" applyNumberFormat="1" applyFont="1" applyFill="1" applyBorder="1" applyProtection="1"/>
    <xf numFmtId="176" fontId="0" fillId="0" borderId="30" xfId="0" applyNumberFormat="1" applyFont="1" applyFill="1" applyBorder="1" applyProtection="1"/>
    <xf numFmtId="176" fontId="0" fillId="0" borderId="0" xfId="0" applyNumberFormat="1" applyFont="1" applyFill="1" applyBorder="1" applyProtection="1"/>
    <xf numFmtId="0" fontId="0" fillId="0" borderId="0" xfId="0" applyFont="1" applyFill="1" applyBorder="1" applyAlignment="1" applyProtection="1">
      <alignment horizontal="distributed" vertical="center" wrapText="1"/>
    </xf>
    <xf numFmtId="0" fontId="0" fillId="0" borderId="1" xfId="0" applyFont="1" applyFill="1" applyBorder="1" applyAlignment="1" applyProtection="1">
      <alignment horizontal="distributed" vertical="center"/>
    </xf>
    <xf numFmtId="0" fontId="0" fillId="0" borderId="25" xfId="0" applyFont="1" applyFill="1" applyBorder="1" applyProtection="1"/>
    <xf numFmtId="0" fontId="0" fillId="0" borderId="30" xfId="0" applyFont="1" applyFill="1" applyBorder="1" applyAlignment="1" applyProtection="1">
      <alignment horizontal="center" vertical="center" shrinkToFit="1"/>
    </xf>
    <xf numFmtId="176" fontId="0" fillId="0" borderId="18" xfId="0" applyNumberFormat="1" applyFont="1" applyFill="1" applyBorder="1" applyAlignment="1">
      <alignment vertical="center"/>
    </xf>
    <xf numFmtId="176" fontId="0" fillId="0" borderId="42" xfId="0" applyNumberFormat="1" applyFont="1" applyFill="1" applyBorder="1" applyAlignment="1">
      <alignment vertical="center"/>
    </xf>
    <xf numFmtId="176" fontId="0" fillId="0" borderId="42" xfId="0" applyNumberFormat="1" applyFont="1" applyFill="1" applyBorder="1" applyAlignment="1" applyProtection="1">
      <alignment vertical="center"/>
    </xf>
    <xf numFmtId="176" fontId="0" fillId="0" borderId="31" xfId="0" applyNumberFormat="1" applyFont="1" applyFill="1" applyBorder="1" applyAlignment="1">
      <alignment vertical="center"/>
    </xf>
    <xf numFmtId="176" fontId="0" fillId="0" borderId="3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9" fontId="0" fillId="0" borderId="0" xfId="0" applyNumberFormat="1" applyFont="1" applyFill="1" applyBorder="1" applyAlignment="1" applyProtection="1">
      <alignment horizontal="right" vertical="center" shrinkToFit="1"/>
    </xf>
    <xf numFmtId="176" fontId="0" fillId="0" borderId="19" xfId="0" applyNumberFormat="1" applyFont="1" applyFill="1" applyBorder="1" applyAlignment="1">
      <alignment vertical="center"/>
    </xf>
    <xf numFmtId="176" fontId="0" fillId="0" borderId="37" xfId="0" applyNumberFormat="1" applyFont="1" applyFill="1" applyBorder="1" applyAlignment="1">
      <alignment vertical="center"/>
    </xf>
    <xf numFmtId="176" fontId="0" fillId="0" borderId="35" xfId="0" applyNumberFormat="1" applyFont="1" applyFill="1" applyBorder="1" applyAlignment="1">
      <alignment vertical="center"/>
    </xf>
    <xf numFmtId="179" fontId="0" fillId="0" borderId="35" xfId="0" applyNumberFormat="1" applyFont="1" applyFill="1" applyBorder="1" applyAlignment="1" applyProtection="1">
      <alignment horizontal="right" vertical="center" shrinkToFit="1"/>
    </xf>
    <xf numFmtId="176" fontId="0" fillId="0" borderId="36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 applyProtection="1">
      <alignment horizontal="right" vertical="center"/>
      <protection locked="0"/>
    </xf>
    <xf numFmtId="176" fontId="0" fillId="0" borderId="0" xfId="0" applyNumberFormat="1" applyFont="1" applyFill="1" applyBorder="1" applyAlignment="1" applyProtection="1">
      <alignment vertical="center"/>
    </xf>
    <xf numFmtId="0" fontId="0" fillId="0" borderId="25" xfId="0" applyFont="1" applyFill="1" applyBorder="1"/>
    <xf numFmtId="176" fontId="0" fillId="0" borderId="25" xfId="0" applyNumberFormat="1" applyFont="1" applyFill="1" applyBorder="1"/>
    <xf numFmtId="0" fontId="3" fillId="0" borderId="0" xfId="0" applyFont="1" applyFill="1" applyAlignment="1" applyProtection="1">
      <alignment horizontal="distributed" vertical="center"/>
    </xf>
    <xf numFmtId="0" fontId="3" fillId="0" borderId="0" xfId="0" quotePrefix="1" applyFont="1" applyFill="1" applyAlignment="1" applyProtection="1">
      <alignment horizontal="distributed" vertical="center"/>
    </xf>
    <xf numFmtId="0" fontId="0" fillId="0" borderId="2" xfId="0" applyFont="1" applyFill="1" applyBorder="1" applyAlignment="1" applyProtection="1">
      <alignment horizontal="left" vertical="center" wrapText="1"/>
    </xf>
    <xf numFmtId="0" fontId="0" fillId="0" borderId="3" xfId="0" applyFont="1" applyFill="1" applyBorder="1" applyAlignment="1" applyProtection="1">
      <alignment horizontal="left" vertical="center" wrapText="1"/>
    </xf>
    <xf numFmtId="0" fontId="0" fillId="0" borderId="12" xfId="0" applyFont="1" applyFill="1" applyBorder="1" applyAlignment="1" applyProtection="1">
      <alignment horizontal="left" vertical="center" wrapText="1"/>
    </xf>
    <xf numFmtId="0" fontId="0" fillId="0" borderId="13" xfId="0" applyFont="1" applyFill="1" applyBorder="1" applyAlignment="1" applyProtection="1">
      <alignment horizontal="left" vertical="center" wrapText="1"/>
    </xf>
    <xf numFmtId="0" fontId="0" fillId="0" borderId="22" xfId="0" applyFont="1" applyFill="1" applyBorder="1" applyAlignment="1" applyProtection="1">
      <alignment horizontal="left" vertical="center" wrapText="1"/>
    </xf>
    <xf numFmtId="0" fontId="0" fillId="0" borderId="23" xfId="0" applyFont="1" applyFill="1" applyBorder="1" applyAlignment="1" applyProtection="1">
      <alignment horizontal="left" vertical="center" wrapText="1"/>
    </xf>
    <xf numFmtId="0" fontId="0" fillId="0" borderId="4" xfId="0" applyFont="1" applyFill="1" applyBorder="1" applyAlignment="1" applyProtection="1">
      <alignment horizontal="center" vertical="distributed" textRotation="255" justifyLastLine="1"/>
    </xf>
    <xf numFmtId="0" fontId="0" fillId="0" borderId="14" xfId="0" applyFont="1" applyFill="1" applyBorder="1" applyAlignment="1" applyProtection="1">
      <alignment horizontal="center" vertical="distributed" textRotation="255" justifyLastLine="1"/>
    </xf>
    <xf numFmtId="0" fontId="0" fillId="0" borderId="24" xfId="0" applyFont="1" applyFill="1" applyBorder="1" applyAlignment="1" applyProtection="1">
      <alignment horizontal="center" vertical="distributed" textRotation="255" justifyLastLine="1"/>
    </xf>
    <xf numFmtId="0" fontId="0" fillId="0" borderId="5" xfId="0" applyFont="1" applyFill="1" applyBorder="1" applyAlignment="1" applyProtection="1">
      <alignment horizontal="distributed" vertical="center" wrapText="1" justifyLastLine="1"/>
    </xf>
    <xf numFmtId="0" fontId="0" fillId="0" borderId="6" xfId="0" applyFont="1" applyFill="1" applyBorder="1" applyAlignment="1" applyProtection="1">
      <alignment horizontal="distributed" vertical="center" wrapText="1" justifyLastLine="1"/>
    </xf>
    <xf numFmtId="0" fontId="0" fillId="0" borderId="7" xfId="0" applyFont="1" applyFill="1" applyBorder="1" applyAlignment="1" applyProtection="1">
      <alignment horizontal="distributed" vertical="center" wrapText="1" justifyLastLine="1"/>
    </xf>
    <xf numFmtId="0" fontId="0" fillId="0" borderId="5" xfId="0" applyFont="1" applyFill="1" applyBorder="1" applyAlignment="1" applyProtection="1">
      <alignment horizontal="distributed" vertical="center" justifyLastLine="1"/>
    </xf>
    <xf numFmtId="0" fontId="0" fillId="0" borderId="8" xfId="0" applyFont="1" applyFill="1" applyBorder="1" applyAlignment="1" applyProtection="1">
      <alignment horizontal="distributed" vertical="center" justifyLastLine="1"/>
    </xf>
    <xf numFmtId="0" fontId="0" fillId="0" borderId="7" xfId="0" applyFont="1" applyFill="1" applyBorder="1" applyAlignment="1" applyProtection="1">
      <alignment horizontal="center" vertical="center" textRotation="255"/>
    </xf>
    <xf numFmtId="0" fontId="0" fillId="0" borderId="19" xfId="0" applyFont="1" applyFill="1" applyBorder="1" applyAlignment="1" applyProtection="1">
      <alignment horizontal="center" vertical="center" textRotation="255"/>
    </xf>
    <xf numFmtId="0" fontId="0" fillId="0" borderId="27" xfId="0" applyFont="1" applyFill="1" applyBorder="1" applyAlignment="1" applyProtection="1">
      <alignment horizontal="center" vertical="center" textRotation="255"/>
    </xf>
    <xf numFmtId="0" fontId="0" fillId="0" borderId="9" xfId="0" applyFont="1" applyFill="1" applyBorder="1" applyAlignment="1" applyProtection="1">
      <alignment horizontal="distributed" vertical="center" justifyLastLine="1"/>
    </xf>
    <xf numFmtId="0" fontId="0" fillId="0" borderId="4" xfId="0" applyFont="1" applyFill="1" applyBorder="1" applyAlignment="1" applyProtection="1">
      <alignment horizontal="center" vertical="center" textRotation="255" wrapText="1"/>
    </xf>
    <xf numFmtId="0" fontId="0" fillId="0" borderId="14" xfId="0" applyFont="1" applyFill="1" applyBorder="1" applyAlignment="1" applyProtection="1">
      <alignment horizontal="center" vertical="center" textRotation="255"/>
    </xf>
    <xf numFmtId="0" fontId="0" fillId="0" borderId="24" xfId="0" applyFont="1" applyFill="1" applyBorder="1" applyAlignment="1" applyProtection="1">
      <alignment horizontal="center" vertical="center" textRotation="255"/>
    </xf>
    <xf numFmtId="0" fontId="0" fillId="0" borderId="17" xfId="0" applyFont="1" applyFill="1" applyBorder="1" applyAlignment="1" applyProtection="1">
      <alignment horizontal="center" vertical="center" textRotation="255"/>
    </xf>
    <xf numFmtId="0" fontId="0" fillId="0" borderId="4" xfId="0" applyFont="1" applyFill="1" applyBorder="1" applyAlignment="1" applyProtection="1">
      <alignment horizontal="center" vertical="center" textRotation="255"/>
    </xf>
    <xf numFmtId="0" fontId="0" fillId="0" borderId="0" xfId="0" applyFont="1" applyFill="1" applyBorder="1" applyAlignment="1" applyProtection="1">
      <alignment horizontal="distributed" vertical="center" wrapText="1"/>
    </xf>
    <xf numFmtId="0" fontId="0" fillId="0" borderId="17" xfId="0" applyFont="1" applyFill="1" applyBorder="1" applyAlignment="1" applyProtection="1">
      <alignment vertical="distributed" textRotation="255" justifyLastLine="1" shrinkToFit="1"/>
    </xf>
    <xf numFmtId="0" fontId="0" fillId="0" borderId="24" xfId="0" applyFont="1" applyFill="1" applyBorder="1" applyAlignment="1" applyProtection="1">
      <alignment vertical="distributed" textRotation="255" justifyLastLine="1" shrinkToFit="1"/>
    </xf>
    <xf numFmtId="0" fontId="0" fillId="0" borderId="18" xfId="0" applyFont="1" applyFill="1" applyBorder="1" applyAlignment="1" applyProtection="1">
      <alignment horizontal="center" vertical="center" textRotation="255"/>
    </xf>
    <xf numFmtId="0" fontId="0" fillId="0" borderId="26" xfId="0" applyFont="1" applyFill="1" applyBorder="1" applyAlignment="1" applyProtection="1">
      <alignment horizontal="center" vertical="center" textRotation="255"/>
    </xf>
    <xf numFmtId="0" fontId="0" fillId="0" borderId="10" xfId="0" applyFont="1" applyFill="1" applyBorder="1" applyAlignment="1" applyProtection="1">
      <alignment horizontal="left" vertical="center" wrapText="1"/>
    </xf>
    <xf numFmtId="0" fontId="0" fillId="0" borderId="11" xfId="0" applyFont="1" applyFill="1" applyBorder="1" applyAlignment="1" applyProtection="1">
      <alignment horizontal="left" vertical="center" wrapText="1"/>
    </xf>
    <xf numFmtId="0" fontId="0" fillId="0" borderId="20" xfId="0" applyFont="1" applyFill="1" applyBorder="1" applyAlignment="1" applyProtection="1">
      <alignment horizontal="left" vertical="center" wrapText="1"/>
    </xf>
    <xf numFmtId="0" fontId="0" fillId="0" borderId="21" xfId="0" applyFont="1" applyFill="1" applyBorder="1" applyAlignment="1" applyProtection="1">
      <alignment horizontal="left" vertical="center" wrapText="1"/>
    </xf>
    <xf numFmtId="0" fontId="0" fillId="0" borderId="28" xfId="0" applyFont="1" applyFill="1" applyBorder="1" applyAlignment="1" applyProtection="1">
      <alignment horizontal="left" vertical="center" wrapText="1"/>
    </xf>
    <xf numFmtId="0" fontId="0" fillId="0" borderId="29" xfId="0" applyFont="1" applyFill="1" applyBorder="1" applyAlignment="1" applyProtection="1">
      <alignment horizontal="left" vertical="center" wrapText="1"/>
    </xf>
    <xf numFmtId="0" fontId="0" fillId="0" borderId="17" xfId="0" applyFont="1" applyFill="1" applyBorder="1" applyAlignment="1" applyProtection="1">
      <alignment horizontal="center" vertical="center" textRotation="255" wrapText="1"/>
    </xf>
    <xf numFmtId="0" fontId="0" fillId="0" borderId="15" xfId="0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 applyProtection="1">
      <alignment horizontal="center" vertical="center"/>
    </xf>
    <xf numFmtId="0" fontId="0" fillId="0" borderId="24" xfId="0" applyFont="1" applyFill="1" applyBorder="1" applyAlignment="1" applyProtection="1">
      <alignment horizontal="center" vertical="center" textRotation="255" wrapText="1"/>
    </xf>
    <xf numFmtId="0" fontId="0" fillId="0" borderId="0" xfId="0" applyFont="1" applyFill="1" applyBorder="1" applyAlignment="1" applyProtection="1">
      <alignment horizontal="distributed" vertical="center"/>
    </xf>
    <xf numFmtId="0" fontId="0" fillId="0" borderId="0" xfId="0" quotePrefix="1" applyFont="1" applyFill="1" applyBorder="1" applyAlignment="1" applyProtection="1">
      <alignment horizontal="distributed" vertical="center" wrapText="1"/>
    </xf>
    <xf numFmtId="0" fontId="0" fillId="0" borderId="0" xfId="0" applyFont="1" applyFill="1" applyBorder="1" applyAlignment="1" applyProtection="1"/>
    <xf numFmtId="0" fontId="0" fillId="0" borderId="1" xfId="0" applyFont="1" applyFill="1" applyBorder="1" applyAlignment="1" applyProtection="1">
      <alignment horizontal="distributed" vertical="center" wrapText="1"/>
    </xf>
    <xf numFmtId="0" fontId="0" fillId="0" borderId="32" xfId="0" applyFont="1" applyFill="1" applyBorder="1" applyAlignment="1" applyProtection="1">
      <alignment horizontal="distributed" vertical="center" wrapText="1"/>
    </xf>
    <xf numFmtId="0" fontId="5" fillId="0" borderId="32" xfId="0" applyFont="1" applyFill="1" applyBorder="1" applyAlignment="1" applyProtection="1">
      <alignment horizontal="distributed" vertical="center" wrapText="1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horizontal="distributed" vertical="center" wrapText="1"/>
    </xf>
    <xf numFmtId="0" fontId="5" fillId="0" borderId="0" xfId="0" quotePrefix="1" applyFont="1" applyFill="1" applyBorder="1" applyAlignment="1" applyProtection="1">
      <alignment horizontal="distributed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1" xfId="0" quotePrefix="1" applyFont="1" applyFill="1" applyBorder="1" applyAlignment="1" applyProtection="1">
      <alignment horizontal="distributed" vertical="center" wrapText="1"/>
    </xf>
    <xf numFmtId="0" fontId="5" fillId="0" borderId="0" xfId="0" quotePrefix="1" applyFont="1" applyFill="1" applyBorder="1" applyAlignment="1" applyProtection="1">
      <alignment horizontal="distributed" vertical="center"/>
    </xf>
    <xf numFmtId="0" fontId="5" fillId="0" borderId="1" xfId="0" applyFont="1" applyFill="1" applyBorder="1" applyAlignment="1" applyProtection="1">
      <alignment horizontal="distributed" vertical="center" wrapText="1"/>
    </xf>
    <xf numFmtId="0" fontId="3" fillId="0" borderId="0" xfId="0" applyFont="1" applyFill="1" applyAlignment="1" applyProtection="1">
      <alignment horizontal="distributed" vertical="center" justifyLastLine="1"/>
    </xf>
    <xf numFmtId="0" fontId="5" fillId="0" borderId="1" xfId="0" quotePrefix="1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</xdr:colOff>
      <xdr:row>12</xdr:row>
      <xdr:rowOff>30480</xdr:rowOff>
    </xdr:from>
    <xdr:to>
      <xdr:col>3</xdr:col>
      <xdr:colOff>7620</xdr:colOff>
      <xdr:row>14</xdr:row>
      <xdr:rowOff>152400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E12AAFCE-8A47-4282-A1A3-457AAD1DFAEB}"/>
            </a:ext>
          </a:extLst>
        </xdr:cNvPr>
        <xdr:cNvSpPr>
          <a:spLocks/>
        </xdr:cNvSpPr>
      </xdr:nvSpPr>
      <xdr:spPr bwMode="auto">
        <a:xfrm>
          <a:off x="1417320" y="2133600"/>
          <a:ext cx="99060" cy="472440"/>
        </a:xfrm>
        <a:prstGeom prst="leftBrace">
          <a:avLst>
            <a:gd name="adj1" fmla="val 397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30</xdr:row>
      <xdr:rowOff>15240</xdr:rowOff>
    </xdr:from>
    <xdr:to>
      <xdr:col>3</xdr:col>
      <xdr:colOff>0</xdr:colOff>
      <xdr:row>32</xdr:row>
      <xdr:rowOff>144780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4B087B4D-1E45-4045-924F-921339F9AB62}"/>
            </a:ext>
          </a:extLst>
        </xdr:cNvPr>
        <xdr:cNvSpPr>
          <a:spLocks/>
        </xdr:cNvSpPr>
      </xdr:nvSpPr>
      <xdr:spPr bwMode="auto">
        <a:xfrm>
          <a:off x="1402080" y="5273040"/>
          <a:ext cx="106680" cy="48006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27</xdr:row>
      <xdr:rowOff>30480</xdr:rowOff>
    </xdr:from>
    <xdr:to>
      <xdr:col>3</xdr:col>
      <xdr:colOff>0</xdr:colOff>
      <xdr:row>29</xdr:row>
      <xdr:rowOff>152400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1DD44F4E-242E-4375-9440-691FEC9D895D}"/>
            </a:ext>
          </a:extLst>
        </xdr:cNvPr>
        <xdr:cNvSpPr>
          <a:spLocks/>
        </xdr:cNvSpPr>
      </xdr:nvSpPr>
      <xdr:spPr bwMode="auto">
        <a:xfrm>
          <a:off x="1402080" y="4762500"/>
          <a:ext cx="106680" cy="472440"/>
        </a:xfrm>
        <a:prstGeom prst="leftBrace">
          <a:avLst>
            <a:gd name="adj1" fmla="val 3690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24</xdr:row>
      <xdr:rowOff>30480</xdr:rowOff>
    </xdr:from>
    <xdr:to>
      <xdr:col>3</xdr:col>
      <xdr:colOff>7620</xdr:colOff>
      <xdr:row>26</xdr:row>
      <xdr:rowOff>152400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C43215D4-DF1E-4232-9673-ED3033FED2EF}"/>
            </a:ext>
          </a:extLst>
        </xdr:cNvPr>
        <xdr:cNvSpPr>
          <a:spLocks/>
        </xdr:cNvSpPr>
      </xdr:nvSpPr>
      <xdr:spPr bwMode="auto">
        <a:xfrm>
          <a:off x="1417320" y="4236720"/>
          <a:ext cx="99060" cy="472440"/>
        </a:xfrm>
        <a:prstGeom prst="leftBrace">
          <a:avLst>
            <a:gd name="adj1" fmla="val 397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18</xdr:row>
      <xdr:rowOff>30480</xdr:rowOff>
    </xdr:from>
    <xdr:to>
      <xdr:col>3</xdr:col>
      <xdr:colOff>7620</xdr:colOff>
      <xdr:row>20</xdr:row>
      <xdr:rowOff>152400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AE98C2B3-53F4-4ED3-AFBA-1AE470D892E5}"/>
            </a:ext>
          </a:extLst>
        </xdr:cNvPr>
        <xdr:cNvSpPr>
          <a:spLocks/>
        </xdr:cNvSpPr>
      </xdr:nvSpPr>
      <xdr:spPr bwMode="auto">
        <a:xfrm>
          <a:off x="1417320" y="3185160"/>
          <a:ext cx="99060" cy="472440"/>
        </a:xfrm>
        <a:prstGeom prst="leftBrace">
          <a:avLst>
            <a:gd name="adj1" fmla="val 397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21</xdr:row>
      <xdr:rowOff>30480</xdr:rowOff>
    </xdr:from>
    <xdr:to>
      <xdr:col>3</xdr:col>
      <xdr:colOff>7620</xdr:colOff>
      <xdr:row>23</xdr:row>
      <xdr:rowOff>152400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DE03EF9B-7674-46E2-BE13-2E9CBBB7B9A1}"/>
            </a:ext>
          </a:extLst>
        </xdr:cNvPr>
        <xdr:cNvSpPr>
          <a:spLocks/>
        </xdr:cNvSpPr>
      </xdr:nvSpPr>
      <xdr:spPr bwMode="auto">
        <a:xfrm>
          <a:off x="1417320" y="3710940"/>
          <a:ext cx="99060" cy="472440"/>
        </a:xfrm>
        <a:prstGeom prst="leftBrace">
          <a:avLst>
            <a:gd name="adj1" fmla="val 397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15</xdr:row>
      <xdr:rowOff>30480</xdr:rowOff>
    </xdr:from>
    <xdr:to>
      <xdr:col>3</xdr:col>
      <xdr:colOff>0</xdr:colOff>
      <xdr:row>17</xdr:row>
      <xdr:rowOff>152400</xdr:rowOff>
    </xdr:to>
    <xdr:sp macro="" textlink="">
      <xdr:nvSpPr>
        <xdr:cNvPr id="8" name="AutoShape 7">
          <a:extLst>
            <a:ext uri="{FF2B5EF4-FFF2-40B4-BE49-F238E27FC236}">
              <a16:creationId xmlns:a16="http://schemas.microsoft.com/office/drawing/2014/main" id="{1F05CBFF-DEAE-4E2E-B0D3-86A8E80D1833}"/>
            </a:ext>
          </a:extLst>
        </xdr:cNvPr>
        <xdr:cNvSpPr>
          <a:spLocks/>
        </xdr:cNvSpPr>
      </xdr:nvSpPr>
      <xdr:spPr bwMode="auto">
        <a:xfrm>
          <a:off x="1402080" y="2659380"/>
          <a:ext cx="106680" cy="472440"/>
        </a:xfrm>
        <a:prstGeom prst="leftBrace">
          <a:avLst>
            <a:gd name="adj1" fmla="val 3690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33</xdr:row>
      <xdr:rowOff>30480</xdr:rowOff>
    </xdr:from>
    <xdr:to>
      <xdr:col>3</xdr:col>
      <xdr:colOff>0</xdr:colOff>
      <xdr:row>35</xdr:row>
      <xdr:rowOff>152400</xdr:rowOff>
    </xdr:to>
    <xdr:sp macro="" textlink="">
      <xdr:nvSpPr>
        <xdr:cNvPr id="9" name="AutoShape 8">
          <a:extLst>
            <a:ext uri="{FF2B5EF4-FFF2-40B4-BE49-F238E27FC236}">
              <a16:creationId xmlns:a16="http://schemas.microsoft.com/office/drawing/2014/main" id="{9AD26081-8640-4B69-B97F-BD1D8C937743}"/>
            </a:ext>
          </a:extLst>
        </xdr:cNvPr>
        <xdr:cNvSpPr>
          <a:spLocks/>
        </xdr:cNvSpPr>
      </xdr:nvSpPr>
      <xdr:spPr bwMode="auto">
        <a:xfrm>
          <a:off x="1402080" y="5814060"/>
          <a:ext cx="106680" cy="472440"/>
        </a:xfrm>
        <a:prstGeom prst="leftBrace">
          <a:avLst>
            <a:gd name="adj1" fmla="val 3690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57</xdr:row>
      <xdr:rowOff>30480</xdr:rowOff>
    </xdr:from>
    <xdr:to>
      <xdr:col>3</xdr:col>
      <xdr:colOff>0</xdr:colOff>
      <xdr:row>59</xdr:row>
      <xdr:rowOff>152400</xdr:rowOff>
    </xdr:to>
    <xdr:sp macro="" textlink="">
      <xdr:nvSpPr>
        <xdr:cNvPr id="10" name="AutoShape 9">
          <a:extLst>
            <a:ext uri="{FF2B5EF4-FFF2-40B4-BE49-F238E27FC236}">
              <a16:creationId xmlns:a16="http://schemas.microsoft.com/office/drawing/2014/main" id="{516CCD4C-230F-4543-B4C3-E458746C250C}"/>
            </a:ext>
          </a:extLst>
        </xdr:cNvPr>
        <xdr:cNvSpPr>
          <a:spLocks/>
        </xdr:cNvSpPr>
      </xdr:nvSpPr>
      <xdr:spPr bwMode="auto">
        <a:xfrm>
          <a:off x="1402080" y="10020300"/>
          <a:ext cx="106680" cy="472440"/>
        </a:xfrm>
        <a:prstGeom prst="leftBrace">
          <a:avLst>
            <a:gd name="adj1" fmla="val 3690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54</xdr:row>
      <xdr:rowOff>30480</xdr:rowOff>
    </xdr:from>
    <xdr:to>
      <xdr:col>3</xdr:col>
      <xdr:colOff>0</xdr:colOff>
      <xdr:row>56</xdr:row>
      <xdr:rowOff>152400</xdr:rowOff>
    </xdr:to>
    <xdr:sp macro="" textlink="">
      <xdr:nvSpPr>
        <xdr:cNvPr id="11" name="AutoShape 10">
          <a:extLst>
            <a:ext uri="{FF2B5EF4-FFF2-40B4-BE49-F238E27FC236}">
              <a16:creationId xmlns:a16="http://schemas.microsoft.com/office/drawing/2014/main" id="{C703E050-9B9C-4B71-A965-2D1AC94F2636}"/>
            </a:ext>
          </a:extLst>
        </xdr:cNvPr>
        <xdr:cNvSpPr>
          <a:spLocks/>
        </xdr:cNvSpPr>
      </xdr:nvSpPr>
      <xdr:spPr bwMode="auto">
        <a:xfrm>
          <a:off x="1402080" y="9494520"/>
          <a:ext cx="106680" cy="472440"/>
        </a:xfrm>
        <a:prstGeom prst="leftBrace">
          <a:avLst>
            <a:gd name="adj1" fmla="val 3690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42</xdr:row>
      <xdr:rowOff>30480</xdr:rowOff>
    </xdr:from>
    <xdr:to>
      <xdr:col>3</xdr:col>
      <xdr:colOff>0</xdr:colOff>
      <xdr:row>44</xdr:row>
      <xdr:rowOff>152400</xdr:rowOff>
    </xdr:to>
    <xdr:sp macro="" textlink="">
      <xdr:nvSpPr>
        <xdr:cNvPr id="12" name="AutoShape 11">
          <a:extLst>
            <a:ext uri="{FF2B5EF4-FFF2-40B4-BE49-F238E27FC236}">
              <a16:creationId xmlns:a16="http://schemas.microsoft.com/office/drawing/2014/main" id="{B628248A-34E0-4474-8044-D88E131EAAFE}"/>
            </a:ext>
          </a:extLst>
        </xdr:cNvPr>
        <xdr:cNvSpPr>
          <a:spLocks/>
        </xdr:cNvSpPr>
      </xdr:nvSpPr>
      <xdr:spPr bwMode="auto">
        <a:xfrm>
          <a:off x="1402080" y="7391400"/>
          <a:ext cx="106680" cy="472440"/>
        </a:xfrm>
        <a:prstGeom prst="leftBrace">
          <a:avLst>
            <a:gd name="adj1" fmla="val 3690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39</xdr:row>
      <xdr:rowOff>15240</xdr:rowOff>
    </xdr:from>
    <xdr:to>
      <xdr:col>3</xdr:col>
      <xdr:colOff>0</xdr:colOff>
      <xdr:row>41</xdr:row>
      <xdr:rowOff>144780</xdr:rowOff>
    </xdr:to>
    <xdr:sp macro="" textlink="">
      <xdr:nvSpPr>
        <xdr:cNvPr id="13" name="AutoShape 12">
          <a:extLst>
            <a:ext uri="{FF2B5EF4-FFF2-40B4-BE49-F238E27FC236}">
              <a16:creationId xmlns:a16="http://schemas.microsoft.com/office/drawing/2014/main" id="{C5551DDD-636C-4A89-89B8-7A63857B0373}"/>
            </a:ext>
          </a:extLst>
        </xdr:cNvPr>
        <xdr:cNvSpPr>
          <a:spLocks/>
        </xdr:cNvSpPr>
      </xdr:nvSpPr>
      <xdr:spPr bwMode="auto">
        <a:xfrm>
          <a:off x="1402080" y="6850380"/>
          <a:ext cx="106680" cy="48006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36</xdr:row>
      <xdr:rowOff>30480</xdr:rowOff>
    </xdr:from>
    <xdr:to>
      <xdr:col>3</xdr:col>
      <xdr:colOff>7620</xdr:colOff>
      <xdr:row>38</xdr:row>
      <xdr:rowOff>152400</xdr:rowOff>
    </xdr:to>
    <xdr:sp macro="" textlink="">
      <xdr:nvSpPr>
        <xdr:cNvPr id="14" name="AutoShape 13">
          <a:extLst>
            <a:ext uri="{FF2B5EF4-FFF2-40B4-BE49-F238E27FC236}">
              <a16:creationId xmlns:a16="http://schemas.microsoft.com/office/drawing/2014/main" id="{41D3F94D-D640-4F57-81EC-C2272346FD5A}"/>
            </a:ext>
          </a:extLst>
        </xdr:cNvPr>
        <xdr:cNvSpPr>
          <a:spLocks/>
        </xdr:cNvSpPr>
      </xdr:nvSpPr>
      <xdr:spPr bwMode="auto">
        <a:xfrm>
          <a:off x="1417320" y="6339840"/>
          <a:ext cx="99060" cy="472440"/>
        </a:xfrm>
        <a:prstGeom prst="leftBrace">
          <a:avLst>
            <a:gd name="adj1" fmla="val 397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60</xdr:row>
      <xdr:rowOff>15240</xdr:rowOff>
    </xdr:from>
    <xdr:to>
      <xdr:col>3</xdr:col>
      <xdr:colOff>0</xdr:colOff>
      <xdr:row>62</xdr:row>
      <xdr:rowOff>144780</xdr:rowOff>
    </xdr:to>
    <xdr:sp macro="" textlink="">
      <xdr:nvSpPr>
        <xdr:cNvPr id="15" name="AutoShape 14">
          <a:extLst>
            <a:ext uri="{FF2B5EF4-FFF2-40B4-BE49-F238E27FC236}">
              <a16:creationId xmlns:a16="http://schemas.microsoft.com/office/drawing/2014/main" id="{D0EE5A9F-193E-476F-82F0-EAEA8802B4C5}"/>
            </a:ext>
          </a:extLst>
        </xdr:cNvPr>
        <xdr:cNvSpPr>
          <a:spLocks/>
        </xdr:cNvSpPr>
      </xdr:nvSpPr>
      <xdr:spPr bwMode="auto">
        <a:xfrm>
          <a:off x="1402080" y="10530840"/>
          <a:ext cx="106680" cy="48006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66</xdr:row>
      <xdr:rowOff>15240</xdr:rowOff>
    </xdr:from>
    <xdr:to>
      <xdr:col>3</xdr:col>
      <xdr:colOff>0</xdr:colOff>
      <xdr:row>68</xdr:row>
      <xdr:rowOff>144780</xdr:rowOff>
    </xdr:to>
    <xdr:sp macro="" textlink="">
      <xdr:nvSpPr>
        <xdr:cNvPr id="16" name="AutoShape 15">
          <a:extLst>
            <a:ext uri="{FF2B5EF4-FFF2-40B4-BE49-F238E27FC236}">
              <a16:creationId xmlns:a16="http://schemas.microsoft.com/office/drawing/2014/main" id="{F67C2760-F244-4AB0-9FBF-04FB55273F09}"/>
            </a:ext>
          </a:extLst>
        </xdr:cNvPr>
        <xdr:cNvSpPr>
          <a:spLocks/>
        </xdr:cNvSpPr>
      </xdr:nvSpPr>
      <xdr:spPr bwMode="auto">
        <a:xfrm>
          <a:off x="1402080" y="11582400"/>
          <a:ext cx="106680" cy="48006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12</xdr:row>
      <xdr:rowOff>15240</xdr:rowOff>
    </xdr:from>
    <xdr:to>
      <xdr:col>39</xdr:col>
      <xdr:colOff>0</xdr:colOff>
      <xdr:row>15</xdr:row>
      <xdr:rowOff>0</xdr:rowOff>
    </xdr:to>
    <xdr:sp macro="" textlink="">
      <xdr:nvSpPr>
        <xdr:cNvPr id="17" name="AutoShape 16">
          <a:extLst>
            <a:ext uri="{FF2B5EF4-FFF2-40B4-BE49-F238E27FC236}">
              <a16:creationId xmlns:a16="http://schemas.microsoft.com/office/drawing/2014/main" id="{634D1FE3-51B7-4146-BDEE-175B61BB2825}"/>
            </a:ext>
          </a:extLst>
        </xdr:cNvPr>
        <xdr:cNvSpPr>
          <a:spLocks/>
        </xdr:cNvSpPr>
      </xdr:nvSpPr>
      <xdr:spPr bwMode="auto">
        <a:xfrm flipH="1">
          <a:off x="13898880" y="211836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609600</xdr:colOff>
      <xdr:row>30</xdr:row>
      <xdr:rowOff>7620</xdr:rowOff>
    </xdr:from>
    <xdr:to>
      <xdr:col>38</xdr:col>
      <xdr:colOff>106680</xdr:colOff>
      <xdr:row>33</xdr:row>
      <xdr:rowOff>0</xdr:rowOff>
    </xdr:to>
    <xdr:sp macro="" textlink="">
      <xdr:nvSpPr>
        <xdr:cNvPr id="18" name="AutoShape 17">
          <a:extLst>
            <a:ext uri="{FF2B5EF4-FFF2-40B4-BE49-F238E27FC236}">
              <a16:creationId xmlns:a16="http://schemas.microsoft.com/office/drawing/2014/main" id="{814CD91A-0983-4B71-9515-0A6E4D0E7F9E}"/>
            </a:ext>
          </a:extLst>
        </xdr:cNvPr>
        <xdr:cNvSpPr>
          <a:spLocks/>
        </xdr:cNvSpPr>
      </xdr:nvSpPr>
      <xdr:spPr bwMode="auto">
        <a:xfrm flipH="1">
          <a:off x="13891260" y="5265420"/>
          <a:ext cx="114300" cy="518160"/>
        </a:xfrm>
        <a:prstGeom prst="leftBrace">
          <a:avLst>
            <a:gd name="adj1" fmla="val 3777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609600</xdr:colOff>
      <xdr:row>27</xdr:row>
      <xdr:rowOff>15240</xdr:rowOff>
    </xdr:from>
    <xdr:to>
      <xdr:col>38</xdr:col>
      <xdr:colOff>106680</xdr:colOff>
      <xdr:row>30</xdr:row>
      <xdr:rowOff>0</xdr:rowOff>
    </xdr:to>
    <xdr:sp macro="" textlink="">
      <xdr:nvSpPr>
        <xdr:cNvPr id="19" name="AutoShape 18">
          <a:extLst>
            <a:ext uri="{FF2B5EF4-FFF2-40B4-BE49-F238E27FC236}">
              <a16:creationId xmlns:a16="http://schemas.microsoft.com/office/drawing/2014/main" id="{FE892676-482B-43C0-93C5-FE3DD30F6814}"/>
            </a:ext>
          </a:extLst>
        </xdr:cNvPr>
        <xdr:cNvSpPr>
          <a:spLocks/>
        </xdr:cNvSpPr>
      </xdr:nvSpPr>
      <xdr:spPr bwMode="auto">
        <a:xfrm flipH="1">
          <a:off x="13891260" y="474726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24</xdr:row>
      <xdr:rowOff>15240</xdr:rowOff>
    </xdr:from>
    <xdr:to>
      <xdr:col>39</xdr:col>
      <xdr:colOff>0</xdr:colOff>
      <xdr:row>27</xdr:row>
      <xdr:rowOff>0</xdr:rowOff>
    </xdr:to>
    <xdr:sp macro="" textlink="">
      <xdr:nvSpPr>
        <xdr:cNvPr id="20" name="AutoShape 19">
          <a:extLst>
            <a:ext uri="{FF2B5EF4-FFF2-40B4-BE49-F238E27FC236}">
              <a16:creationId xmlns:a16="http://schemas.microsoft.com/office/drawing/2014/main" id="{46D80C62-EA85-4DC3-8DED-A945F99D40AC}"/>
            </a:ext>
          </a:extLst>
        </xdr:cNvPr>
        <xdr:cNvSpPr>
          <a:spLocks/>
        </xdr:cNvSpPr>
      </xdr:nvSpPr>
      <xdr:spPr bwMode="auto">
        <a:xfrm flipH="1">
          <a:off x="13898880" y="422148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18</xdr:row>
      <xdr:rowOff>15240</xdr:rowOff>
    </xdr:from>
    <xdr:to>
      <xdr:col>39</xdr:col>
      <xdr:colOff>0</xdr:colOff>
      <xdr:row>21</xdr:row>
      <xdr:rowOff>0</xdr:rowOff>
    </xdr:to>
    <xdr:sp macro="" textlink="">
      <xdr:nvSpPr>
        <xdr:cNvPr id="21" name="AutoShape 20">
          <a:extLst>
            <a:ext uri="{FF2B5EF4-FFF2-40B4-BE49-F238E27FC236}">
              <a16:creationId xmlns:a16="http://schemas.microsoft.com/office/drawing/2014/main" id="{9EB864E8-93BC-4624-9EE0-546232C7EE48}"/>
            </a:ext>
          </a:extLst>
        </xdr:cNvPr>
        <xdr:cNvSpPr>
          <a:spLocks/>
        </xdr:cNvSpPr>
      </xdr:nvSpPr>
      <xdr:spPr bwMode="auto">
        <a:xfrm flipH="1">
          <a:off x="13898880" y="316992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21</xdr:row>
      <xdr:rowOff>15240</xdr:rowOff>
    </xdr:from>
    <xdr:to>
      <xdr:col>39</xdr:col>
      <xdr:colOff>0</xdr:colOff>
      <xdr:row>24</xdr:row>
      <xdr:rowOff>0</xdr:rowOff>
    </xdr:to>
    <xdr:sp macro="" textlink="">
      <xdr:nvSpPr>
        <xdr:cNvPr id="22" name="AutoShape 21">
          <a:extLst>
            <a:ext uri="{FF2B5EF4-FFF2-40B4-BE49-F238E27FC236}">
              <a16:creationId xmlns:a16="http://schemas.microsoft.com/office/drawing/2014/main" id="{3C8EBD8C-A218-4845-A482-37C0CEC6762F}"/>
            </a:ext>
          </a:extLst>
        </xdr:cNvPr>
        <xdr:cNvSpPr>
          <a:spLocks/>
        </xdr:cNvSpPr>
      </xdr:nvSpPr>
      <xdr:spPr bwMode="auto">
        <a:xfrm flipH="1">
          <a:off x="13898880" y="369570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609600</xdr:colOff>
      <xdr:row>15</xdr:row>
      <xdr:rowOff>15240</xdr:rowOff>
    </xdr:from>
    <xdr:to>
      <xdr:col>38</xdr:col>
      <xdr:colOff>106680</xdr:colOff>
      <xdr:row>18</xdr:row>
      <xdr:rowOff>0</xdr:rowOff>
    </xdr:to>
    <xdr:sp macro="" textlink="">
      <xdr:nvSpPr>
        <xdr:cNvPr id="23" name="AutoShape 22">
          <a:extLst>
            <a:ext uri="{FF2B5EF4-FFF2-40B4-BE49-F238E27FC236}">
              <a16:creationId xmlns:a16="http://schemas.microsoft.com/office/drawing/2014/main" id="{3B200945-68DE-49A7-B91D-0CE9D31186B3}"/>
            </a:ext>
          </a:extLst>
        </xdr:cNvPr>
        <xdr:cNvSpPr>
          <a:spLocks/>
        </xdr:cNvSpPr>
      </xdr:nvSpPr>
      <xdr:spPr bwMode="auto">
        <a:xfrm flipH="1">
          <a:off x="13891260" y="264414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609600</xdr:colOff>
      <xdr:row>33</xdr:row>
      <xdr:rowOff>15240</xdr:rowOff>
    </xdr:from>
    <xdr:to>
      <xdr:col>38</xdr:col>
      <xdr:colOff>106680</xdr:colOff>
      <xdr:row>36</xdr:row>
      <xdr:rowOff>0</xdr:rowOff>
    </xdr:to>
    <xdr:sp macro="" textlink="">
      <xdr:nvSpPr>
        <xdr:cNvPr id="24" name="AutoShape 23">
          <a:extLst>
            <a:ext uri="{FF2B5EF4-FFF2-40B4-BE49-F238E27FC236}">
              <a16:creationId xmlns:a16="http://schemas.microsoft.com/office/drawing/2014/main" id="{29265196-3479-41F3-8A19-D56409279A64}"/>
            </a:ext>
          </a:extLst>
        </xdr:cNvPr>
        <xdr:cNvSpPr>
          <a:spLocks/>
        </xdr:cNvSpPr>
      </xdr:nvSpPr>
      <xdr:spPr bwMode="auto">
        <a:xfrm flipH="1">
          <a:off x="13891260" y="579882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609600</xdr:colOff>
      <xdr:row>57</xdr:row>
      <xdr:rowOff>15240</xdr:rowOff>
    </xdr:from>
    <xdr:to>
      <xdr:col>38</xdr:col>
      <xdr:colOff>106680</xdr:colOff>
      <xdr:row>60</xdr:row>
      <xdr:rowOff>0</xdr:rowOff>
    </xdr:to>
    <xdr:sp macro="" textlink="">
      <xdr:nvSpPr>
        <xdr:cNvPr id="25" name="AutoShape 24">
          <a:extLst>
            <a:ext uri="{FF2B5EF4-FFF2-40B4-BE49-F238E27FC236}">
              <a16:creationId xmlns:a16="http://schemas.microsoft.com/office/drawing/2014/main" id="{F346905C-7B4A-4690-AF75-AAB8EFEB5E28}"/>
            </a:ext>
          </a:extLst>
        </xdr:cNvPr>
        <xdr:cNvSpPr>
          <a:spLocks/>
        </xdr:cNvSpPr>
      </xdr:nvSpPr>
      <xdr:spPr bwMode="auto">
        <a:xfrm flipH="1">
          <a:off x="13891260" y="1000506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609600</xdr:colOff>
      <xdr:row>54</xdr:row>
      <xdr:rowOff>15240</xdr:rowOff>
    </xdr:from>
    <xdr:to>
      <xdr:col>38</xdr:col>
      <xdr:colOff>106680</xdr:colOff>
      <xdr:row>57</xdr:row>
      <xdr:rowOff>0</xdr:rowOff>
    </xdr:to>
    <xdr:sp macro="" textlink="">
      <xdr:nvSpPr>
        <xdr:cNvPr id="26" name="AutoShape 25">
          <a:extLst>
            <a:ext uri="{FF2B5EF4-FFF2-40B4-BE49-F238E27FC236}">
              <a16:creationId xmlns:a16="http://schemas.microsoft.com/office/drawing/2014/main" id="{8F05A56E-31E1-4E3C-801F-C7977B668697}"/>
            </a:ext>
          </a:extLst>
        </xdr:cNvPr>
        <xdr:cNvSpPr>
          <a:spLocks/>
        </xdr:cNvSpPr>
      </xdr:nvSpPr>
      <xdr:spPr bwMode="auto">
        <a:xfrm flipH="1">
          <a:off x="13891260" y="947928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609600</xdr:colOff>
      <xdr:row>42</xdr:row>
      <xdr:rowOff>15240</xdr:rowOff>
    </xdr:from>
    <xdr:to>
      <xdr:col>38</xdr:col>
      <xdr:colOff>106680</xdr:colOff>
      <xdr:row>45</xdr:row>
      <xdr:rowOff>0</xdr:rowOff>
    </xdr:to>
    <xdr:sp macro="" textlink="">
      <xdr:nvSpPr>
        <xdr:cNvPr id="27" name="AutoShape 26">
          <a:extLst>
            <a:ext uri="{FF2B5EF4-FFF2-40B4-BE49-F238E27FC236}">
              <a16:creationId xmlns:a16="http://schemas.microsoft.com/office/drawing/2014/main" id="{7E6C8D4B-3524-4EFD-9381-3FCE58BE26B3}"/>
            </a:ext>
          </a:extLst>
        </xdr:cNvPr>
        <xdr:cNvSpPr>
          <a:spLocks/>
        </xdr:cNvSpPr>
      </xdr:nvSpPr>
      <xdr:spPr bwMode="auto">
        <a:xfrm flipH="1">
          <a:off x="13891260" y="737616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609600</xdr:colOff>
      <xdr:row>39</xdr:row>
      <xdr:rowOff>7620</xdr:rowOff>
    </xdr:from>
    <xdr:to>
      <xdr:col>38</xdr:col>
      <xdr:colOff>106680</xdr:colOff>
      <xdr:row>42</xdr:row>
      <xdr:rowOff>0</xdr:rowOff>
    </xdr:to>
    <xdr:sp macro="" textlink="">
      <xdr:nvSpPr>
        <xdr:cNvPr id="28" name="AutoShape 27">
          <a:extLst>
            <a:ext uri="{FF2B5EF4-FFF2-40B4-BE49-F238E27FC236}">
              <a16:creationId xmlns:a16="http://schemas.microsoft.com/office/drawing/2014/main" id="{ED4FD6EF-72B8-4B7A-8EB3-56996FA6B5A2}"/>
            </a:ext>
          </a:extLst>
        </xdr:cNvPr>
        <xdr:cNvSpPr>
          <a:spLocks/>
        </xdr:cNvSpPr>
      </xdr:nvSpPr>
      <xdr:spPr bwMode="auto">
        <a:xfrm flipH="1">
          <a:off x="13891260" y="6842760"/>
          <a:ext cx="114300" cy="518160"/>
        </a:xfrm>
        <a:prstGeom prst="leftBrace">
          <a:avLst>
            <a:gd name="adj1" fmla="val 3777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36</xdr:row>
      <xdr:rowOff>15240</xdr:rowOff>
    </xdr:from>
    <xdr:to>
      <xdr:col>39</xdr:col>
      <xdr:colOff>0</xdr:colOff>
      <xdr:row>39</xdr:row>
      <xdr:rowOff>0</xdr:rowOff>
    </xdr:to>
    <xdr:sp macro="" textlink="">
      <xdr:nvSpPr>
        <xdr:cNvPr id="29" name="AutoShape 28">
          <a:extLst>
            <a:ext uri="{FF2B5EF4-FFF2-40B4-BE49-F238E27FC236}">
              <a16:creationId xmlns:a16="http://schemas.microsoft.com/office/drawing/2014/main" id="{C916FA10-5191-4101-93C0-5DF2E999FE44}"/>
            </a:ext>
          </a:extLst>
        </xdr:cNvPr>
        <xdr:cNvSpPr>
          <a:spLocks/>
        </xdr:cNvSpPr>
      </xdr:nvSpPr>
      <xdr:spPr bwMode="auto">
        <a:xfrm flipH="1">
          <a:off x="13898880" y="632460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609600</xdr:colOff>
      <xdr:row>60</xdr:row>
      <xdr:rowOff>7620</xdr:rowOff>
    </xdr:from>
    <xdr:to>
      <xdr:col>38</xdr:col>
      <xdr:colOff>106680</xdr:colOff>
      <xdr:row>63</xdr:row>
      <xdr:rowOff>0</xdr:rowOff>
    </xdr:to>
    <xdr:sp macro="" textlink="">
      <xdr:nvSpPr>
        <xdr:cNvPr id="30" name="AutoShape 29">
          <a:extLst>
            <a:ext uri="{FF2B5EF4-FFF2-40B4-BE49-F238E27FC236}">
              <a16:creationId xmlns:a16="http://schemas.microsoft.com/office/drawing/2014/main" id="{DB25B2CF-A791-460C-A5FD-2260A944214F}"/>
            </a:ext>
          </a:extLst>
        </xdr:cNvPr>
        <xdr:cNvSpPr>
          <a:spLocks/>
        </xdr:cNvSpPr>
      </xdr:nvSpPr>
      <xdr:spPr bwMode="auto">
        <a:xfrm flipH="1">
          <a:off x="13891260" y="10523220"/>
          <a:ext cx="114300" cy="518160"/>
        </a:xfrm>
        <a:prstGeom prst="leftBrace">
          <a:avLst>
            <a:gd name="adj1" fmla="val 3777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609600</xdr:colOff>
      <xdr:row>66</xdr:row>
      <xdr:rowOff>7620</xdr:rowOff>
    </xdr:from>
    <xdr:to>
      <xdr:col>38</xdr:col>
      <xdr:colOff>106680</xdr:colOff>
      <xdr:row>69</xdr:row>
      <xdr:rowOff>0</xdr:rowOff>
    </xdr:to>
    <xdr:sp macro="" textlink="">
      <xdr:nvSpPr>
        <xdr:cNvPr id="31" name="AutoShape 30">
          <a:extLst>
            <a:ext uri="{FF2B5EF4-FFF2-40B4-BE49-F238E27FC236}">
              <a16:creationId xmlns:a16="http://schemas.microsoft.com/office/drawing/2014/main" id="{AEE3FED8-5136-4658-BCEB-E6B8026D587D}"/>
            </a:ext>
          </a:extLst>
        </xdr:cNvPr>
        <xdr:cNvSpPr>
          <a:spLocks/>
        </xdr:cNvSpPr>
      </xdr:nvSpPr>
      <xdr:spPr bwMode="auto">
        <a:xfrm flipH="1">
          <a:off x="13891260" y="11574780"/>
          <a:ext cx="114300" cy="533400"/>
        </a:xfrm>
        <a:prstGeom prst="leftBrace">
          <a:avLst>
            <a:gd name="adj1" fmla="val 388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6</xdr:row>
      <xdr:rowOff>15240</xdr:rowOff>
    </xdr:from>
    <xdr:to>
      <xdr:col>3</xdr:col>
      <xdr:colOff>7620</xdr:colOff>
      <xdr:row>8</xdr:row>
      <xdr:rowOff>144780</xdr:rowOff>
    </xdr:to>
    <xdr:sp macro="" textlink="">
      <xdr:nvSpPr>
        <xdr:cNvPr id="32" name="AutoShape 31">
          <a:extLst>
            <a:ext uri="{FF2B5EF4-FFF2-40B4-BE49-F238E27FC236}">
              <a16:creationId xmlns:a16="http://schemas.microsoft.com/office/drawing/2014/main" id="{D12936DA-E030-4238-9877-5371B585BD50}"/>
            </a:ext>
          </a:extLst>
        </xdr:cNvPr>
        <xdr:cNvSpPr>
          <a:spLocks/>
        </xdr:cNvSpPr>
      </xdr:nvSpPr>
      <xdr:spPr bwMode="auto">
        <a:xfrm>
          <a:off x="1417320" y="1592580"/>
          <a:ext cx="99060" cy="480060"/>
        </a:xfrm>
        <a:prstGeom prst="leftBrace">
          <a:avLst>
            <a:gd name="adj1" fmla="val 4038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22860</xdr:colOff>
      <xdr:row>6</xdr:row>
      <xdr:rowOff>15240</xdr:rowOff>
    </xdr:from>
    <xdr:to>
      <xdr:col>39</xdr:col>
      <xdr:colOff>22860</xdr:colOff>
      <xdr:row>9</xdr:row>
      <xdr:rowOff>0</xdr:rowOff>
    </xdr:to>
    <xdr:sp macro="" textlink="">
      <xdr:nvSpPr>
        <xdr:cNvPr id="33" name="AutoShape 32">
          <a:extLst>
            <a:ext uri="{FF2B5EF4-FFF2-40B4-BE49-F238E27FC236}">
              <a16:creationId xmlns:a16="http://schemas.microsoft.com/office/drawing/2014/main" id="{BB0DBDBA-E7BC-48D3-9FAE-3802AF541793}"/>
            </a:ext>
          </a:extLst>
        </xdr:cNvPr>
        <xdr:cNvSpPr>
          <a:spLocks/>
        </xdr:cNvSpPr>
      </xdr:nvSpPr>
      <xdr:spPr bwMode="auto">
        <a:xfrm flipH="1">
          <a:off x="13921740" y="159258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63</xdr:row>
      <xdr:rowOff>15240</xdr:rowOff>
    </xdr:from>
    <xdr:to>
      <xdr:col>3</xdr:col>
      <xdr:colOff>0</xdr:colOff>
      <xdr:row>65</xdr:row>
      <xdr:rowOff>144780</xdr:rowOff>
    </xdr:to>
    <xdr:sp macro="" textlink="">
      <xdr:nvSpPr>
        <xdr:cNvPr id="34" name="AutoShape 14">
          <a:extLst>
            <a:ext uri="{FF2B5EF4-FFF2-40B4-BE49-F238E27FC236}">
              <a16:creationId xmlns:a16="http://schemas.microsoft.com/office/drawing/2014/main" id="{7760918B-BC6E-4659-AAFE-AE11D7686B31}"/>
            </a:ext>
          </a:extLst>
        </xdr:cNvPr>
        <xdr:cNvSpPr>
          <a:spLocks/>
        </xdr:cNvSpPr>
      </xdr:nvSpPr>
      <xdr:spPr bwMode="auto">
        <a:xfrm>
          <a:off x="1402080" y="11056620"/>
          <a:ext cx="106680" cy="48006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609600</xdr:colOff>
      <xdr:row>63</xdr:row>
      <xdr:rowOff>7620</xdr:rowOff>
    </xdr:from>
    <xdr:to>
      <xdr:col>38</xdr:col>
      <xdr:colOff>106680</xdr:colOff>
      <xdr:row>66</xdr:row>
      <xdr:rowOff>0</xdr:rowOff>
    </xdr:to>
    <xdr:sp macro="" textlink="">
      <xdr:nvSpPr>
        <xdr:cNvPr id="35" name="AutoShape 29">
          <a:extLst>
            <a:ext uri="{FF2B5EF4-FFF2-40B4-BE49-F238E27FC236}">
              <a16:creationId xmlns:a16="http://schemas.microsoft.com/office/drawing/2014/main" id="{26D375AA-EA8F-4973-A944-10E6575393E5}"/>
            </a:ext>
          </a:extLst>
        </xdr:cNvPr>
        <xdr:cNvSpPr>
          <a:spLocks/>
        </xdr:cNvSpPr>
      </xdr:nvSpPr>
      <xdr:spPr bwMode="auto">
        <a:xfrm flipH="1">
          <a:off x="13891260" y="11049000"/>
          <a:ext cx="114300" cy="518160"/>
        </a:xfrm>
        <a:prstGeom prst="leftBrace">
          <a:avLst>
            <a:gd name="adj1" fmla="val 3777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1203960</xdr:colOff>
      <xdr:row>48</xdr:row>
      <xdr:rowOff>30480</xdr:rowOff>
    </xdr:from>
    <xdr:to>
      <xdr:col>2</xdr:col>
      <xdr:colOff>91440</xdr:colOff>
      <xdr:row>50</xdr:row>
      <xdr:rowOff>152400</xdr:rowOff>
    </xdr:to>
    <xdr:sp macro="" textlink="">
      <xdr:nvSpPr>
        <xdr:cNvPr id="36" name="AutoShape 11">
          <a:extLst>
            <a:ext uri="{FF2B5EF4-FFF2-40B4-BE49-F238E27FC236}">
              <a16:creationId xmlns:a16="http://schemas.microsoft.com/office/drawing/2014/main" id="{E8E53902-D889-4D71-8919-7BC137B056ED}"/>
            </a:ext>
          </a:extLst>
        </xdr:cNvPr>
        <xdr:cNvSpPr>
          <a:spLocks/>
        </xdr:cNvSpPr>
      </xdr:nvSpPr>
      <xdr:spPr bwMode="auto">
        <a:xfrm>
          <a:off x="1386840" y="8442960"/>
          <a:ext cx="99060" cy="472440"/>
        </a:xfrm>
        <a:prstGeom prst="leftBrace">
          <a:avLst>
            <a:gd name="adj1" fmla="val 397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609600</xdr:colOff>
      <xdr:row>48</xdr:row>
      <xdr:rowOff>15240</xdr:rowOff>
    </xdr:from>
    <xdr:to>
      <xdr:col>38</xdr:col>
      <xdr:colOff>106680</xdr:colOff>
      <xdr:row>51</xdr:row>
      <xdr:rowOff>0</xdr:rowOff>
    </xdr:to>
    <xdr:sp macro="" textlink="">
      <xdr:nvSpPr>
        <xdr:cNvPr id="37" name="AutoShape 26">
          <a:extLst>
            <a:ext uri="{FF2B5EF4-FFF2-40B4-BE49-F238E27FC236}">
              <a16:creationId xmlns:a16="http://schemas.microsoft.com/office/drawing/2014/main" id="{FE02189D-8C1C-4EB7-BE5E-3E17316F73C8}"/>
            </a:ext>
          </a:extLst>
        </xdr:cNvPr>
        <xdr:cNvSpPr>
          <a:spLocks/>
        </xdr:cNvSpPr>
      </xdr:nvSpPr>
      <xdr:spPr bwMode="auto">
        <a:xfrm flipH="1">
          <a:off x="13891260" y="842772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45</xdr:row>
      <xdr:rowOff>30480</xdr:rowOff>
    </xdr:from>
    <xdr:to>
      <xdr:col>3</xdr:col>
      <xdr:colOff>0</xdr:colOff>
      <xdr:row>47</xdr:row>
      <xdr:rowOff>152400</xdr:rowOff>
    </xdr:to>
    <xdr:sp macro="" textlink="">
      <xdr:nvSpPr>
        <xdr:cNvPr id="38" name="AutoShape 11">
          <a:extLst>
            <a:ext uri="{FF2B5EF4-FFF2-40B4-BE49-F238E27FC236}">
              <a16:creationId xmlns:a16="http://schemas.microsoft.com/office/drawing/2014/main" id="{4C99FB45-2E2A-40E7-8F7C-B32E9F5D427A}"/>
            </a:ext>
          </a:extLst>
        </xdr:cNvPr>
        <xdr:cNvSpPr>
          <a:spLocks/>
        </xdr:cNvSpPr>
      </xdr:nvSpPr>
      <xdr:spPr bwMode="auto">
        <a:xfrm>
          <a:off x="1402080" y="7917180"/>
          <a:ext cx="106680" cy="472440"/>
        </a:xfrm>
        <a:prstGeom prst="leftBrace">
          <a:avLst>
            <a:gd name="adj1" fmla="val 3690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609600</xdr:colOff>
      <xdr:row>45</xdr:row>
      <xdr:rowOff>15240</xdr:rowOff>
    </xdr:from>
    <xdr:to>
      <xdr:col>38</xdr:col>
      <xdr:colOff>106680</xdr:colOff>
      <xdr:row>48</xdr:row>
      <xdr:rowOff>0</xdr:rowOff>
    </xdr:to>
    <xdr:sp macro="" textlink="">
      <xdr:nvSpPr>
        <xdr:cNvPr id="39" name="AutoShape 26">
          <a:extLst>
            <a:ext uri="{FF2B5EF4-FFF2-40B4-BE49-F238E27FC236}">
              <a16:creationId xmlns:a16="http://schemas.microsoft.com/office/drawing/2014/main" id="{82F99DA6-CCAD-40AD-8D20-A6A4E8B2BE44}"/>
            </a:ext>
          </a:extLst>
        </xdr:cNvPr>
        <xdr:cNvSpPr>
          <a:spLocks/>
        </xdr:cNvSpPr>
      </xdr:nvSpPr>
      <xdr:spPr bwMode="auto">
        <a:xfrm flipH="1">
          <a:off x="13891260" y="790194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1203960</xdr:colOff>
      <xdr:row>51</xdr:row>
      <xdr:rowOff>30480</xdr:rowOff>
    </xdr:from>
    <xdr:to>
      <xdr:col>2</xdr:col>
      <xdr:colOff>91440</xdr:colOff>
      <xdr:row>53</xdr:row>
      <xdr:rowOff>152400</xdr:rowOff>
    </xdr:to>
    <xdr:sp macro="" textlink="">
      <xdr:nvSpPr>
        <xdr:cNvPr id="40" name="AutoShape 11">
          <a:extLst>
            <a:ext uri="{FF2B5EF4-FFF2-40B4-BE49-F238E27FC236}">
              <a16:creationId xmlns:a16="http://schemas.microsoft.com/office/drawing/2014/main" id="{D275AB11-2EFC-4AE2-9428-F8CD18CAF629}"/>
            </a:ext>
          </a:extLst>
        </xdr:cNvPr>
        <xdr:cNvSpPr>
          <a:spLocks/>
        </xdr:cNvSpPr>
      </xdr:nvSpPr>
      <xdr:spPr bwMode="auto">
        <a:xfrm>
          <a:off x="1386840" y="8968740"/>
          <a:ext cx="99060" cy="472440"/>
        </a:xfrm>
        <a:prstGeom prst="leftBrace">
          <a:avLst>
            <a:gd name="adj1" fmla="val 397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609600</xdr:colOff>
      <xdr:row>51</xdr:row>
      <xdr:rowOff>15240</xdr:rowOff>
    </xdr:from>
    <xdr:to>
      <xdr:col>38</xdr:col>
      <xdr:colOff>106680</xdr:colOff>
      <xdr:row>54</xdr:row>
      <xdr:rowOff>0</xdr:rowOff>
    </xdr:to>
    <xdr:sp macro="" textlink="">
      <xdr:nvSpPr>
        <xdr:cNvPr id="41" name="AutoShape 26">
          <a:extLst>
            <a:ext uri="{FF2B5EF4-FFF2-40B4-BE49-F238E27FC236}">
              <a16:creationId xmlns:a16="http://schemas.microsoft.com/office/drawing/2014/main" id="{43057414-C753-4C5A-9A9D-375737A469F9}"/>
            </a:ext>
          </a:extLst>
        </xdr:cNvPr>
        <xdr:cNvSpPr>
          <a:spLocks/>
        </xdr:cNvSpPr>
      </xdr:nvSpPr>
      <xdr:spPr bwMode="auto">
        <a:xfrm flipH="1">
          <a:off x="13891260" y="895350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39</xdr:col>
      <xdr:colOff>1203960</xdr:colOff>
      <xdr:row>48</xdr:row>
      <xdr:rowOff>30480</xdr:rowOff>
    </xdr:from>
    <xdr:to>
      <xdr:col>40</xdr:col>
      <xdr:colOff>91440</xdr:colOff>
      <xdr:row>50</xdr:row>
      <xdr:rowOff>152400</xdr:rowOff>
    </xdr:to>
    <xdr:sp macro="" textlink="">
      <xdr:nvSpPr>
        <xdr:cNvPr id="42" name="AutoShape 11">
          <a:extLst>
            <a:ext uri="{FF2B5EF4-FFF2-40B4-BE49-F238E27FC236}">
              <a16:creationId xmlns:a16="http://schemas.microsoft.com/office/drawing/2014/main" id="{7E13C008-37F8-4D4D-8DFE-AF169220B80B}"/>
            </a:ext>
          </a:extLst>
        </xdr:cNvPr>
        <xdr:cNvSpPr>
          <a:spLocks/>
        </xdr:cNvSpPr>
      </xdr:nvSpPr>
      <xdr:spPr bwMode="auto">
        <a:xfrm>
          <a:off x="15217140" y="8442960"/>
          <a:ext cx="91440" cy="472440"/>
        </a:xfrm>
        <a:prstGeom prst="leftBrace">
          <a:avLst>
            <a:gd name="adj1" fmla="val 397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39</xdr:col>
      <xdr:colOff>1203960</xdr:colOff>
      <xdr:row>51</xdr:row>
      <xdr:rowOff>30480</xdr:rowOff>
    </xdr:from>
    <xdr:to>
      <xdr:col>40</xdr:col>
      <xdr:colOff>91440</xdr:colOff>
      <xdr:row>53</xdr:row>
      <xdr:rowOff>152400</xdr:rowOff>
    </xdr:to>
    <xdr:sp macro="" textlink="">
      <xdr:nvSpPr>
        <xdr:cNvPr id="43" name="AutoShape 11">
          <a:extLst>
            <a:ext uri="{FF2B5EF4-FFF2-40B4-BE49-F238E27FC236}">
              <a16:creationId xmlns:a16="http://schemas.microsoft.com/office/drawing/2014/main" id="{D2E38589-5521-4FAA-ABDD-C201625F28EC}"/>
            </a:ext>
          </a:extLst>
        </xdr:cNvPr>
        <xdr:cNvSpPr>
          <a:spLocks/>
        </xdr:cNvSpPr>
      </xdr:nvSpPr>
      <xdr:spPr bwMode="auto">
        <a:xfrm>
          <a:off x="15217140" y="8968740"/>
          <a:ext cx="91440" cy="472440"/>
        </a:xfrm>
        <a:prstGeom prst="leftBrace">
          <a:avLst>
            <a:gd name="adj1" fmla="val 397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</xdr:colOff>
      <xdr:row>12</xdr:row>
      <xdr:rowOff>22860</xdr:rowOff>
    </xdr:from>
    <xdr:to>
      <xdr:col>3</xdr:col>
      <xdr:colOff>7620</xdr:colOff>
      <xdr:row>15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B2908FC8-91E7-4746-8ED8-30C4FE502734}"/>
            </a:ext>
          </a:extLst>
        </xdr:cNvPr>
        <xdr:cNvSpPr>
          <a:spLocks/>
        </xdr:cNvSpPr>
      </xdr:nvSpPr>
      <xdr:spPr bwMode="auto">
        <a:xfrm>
          <a:off x="1600200" y="217170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33</xdr:row>
      <xdr:rowOff>0</xdr:rowOff>
    </xdr:from>
    <xdr:to>
      <xdr:col>3</xdr:col>
      <xdr:colOff>7620</xdr:colOff>
      <xdr:row>35</xdr:row>
      <xdr:rowOff>167640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A56DC511-DDA2-49B3-80F1-C9C14A58110B}"/>
            </a:ext>
          </a:extLst>
        </xdr:cNvPr>
        <xdr:cNvSpPr>
          <a:spLocks/>
        </xdr:cNvSpPr>
      </xdr:nvSpPr>
      <xdr:spPr bwMode="auto">
        <a:xfrm>
          <a:off x="1600200" y="614934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30</xdr:row>
      <xdr:rowOff>22860</xdr:rowOff>
    </xdr:from>
    <xdr:to>
      <xdr:col>3</xdr:col>
      <xdr:colOff>7620</xdr:colOff>
      <xdr:row>33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79257DBE-01AE-494C-9141-6803AF051E4C}"/>
            </a:ext>
          </a:extLst>
        </xdr:cNvPr>
        <xdr:cNvSpPr>
          <a:spLocks/>
        </xdr:cNvSpPr>
      </xdr:nvSpPr>
      <xdr:spPr bwMode="auto">
        <a:xfrm>
          <a:off x="1600200" y="560070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27</xdr:row>
      <xdr:rowOff>22860</xdr:rowOff>
    </xdr:from>
    <xdr:to>
      <xdr:col>3</xdr:col>
      <xdr:colOff>7620</xdr:colOff>
      <xdr:row>30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E26966BB-789D-441C-B8EB-CE3F71378B36}"/>
            </a:ext>
          </a:extLst>
        </xdr:cNvPr>
        <xdr:cNvSpPr>
          <a:spLocks/>
        </xdr:cNvSpPr>
      </xdr:nvSpPr>
      <xdr:spPr bwMode="auto">
        <a:xfrm>
          <a:off x="1600200" y="502920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18</xdr:row>
      <xdr:rowOff>22860</xdr:rowOff>
    </xdr:from>
    <xdr:to>
      <xdr:col>3</xdr:col>
      <xdr:colOff>7620</xdr:colOff>
      <xdr:row>21</xdr:row>
      <xdr:rowOff>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E9BB1337-B36A-4498-9BE2-B48BC1877B58}"/>
            </a:ext>
          </a:extLst>
        </xdr:cNvPr>
        <xdr:cNvSpPr>
          <a:spLocks/>
        </xdr:cNvSpPr>
      </xdr:nvSpPr>
      <xdr:spPr bwMode="auto">
        <a:xfrm>
          <a:off x="1600200" y="331470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21</xdr:row>
      <xdr:rowOff>22860</xdr:rowOff>
    </xdr:from>
    <xdr:to>
      <xdr:col>3</xdr:col>
      <xdr:colOff>7620</xdr:colOff>
      <xdr:row>24</xdr:row>
      <xdr:rowOff>0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24FE840D-6130-4983-8822-1AD1EC379382}"/>
            </a:ext>
          </a:extLst>
        </xdr:cNvPr>
        <xdr:cNvSpPr>
          <a:spLocks/>
        </xdr:cNvSpPr>
      </xdr:nvSpPr>
      <xdr:spPr bwMode="auto">
        <a:xfrm>
          <a:off x="1600200" y="388620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15</xdr:row>
      <xdr:rowOff>22860</xdr:rowOff>
    </xdr:from>
    <xdr:to>
      <xdr:col>3</xdr:col>
      <xdr:colOff>7620</xdr:colOff>
      <xdr:row>18</xdr:row>
      <xdr:rowOff>0</xdr:rowOff>
    </xdr:to>
    <xdr:sp macro="" textlink="">
      <xdr:nvSpPr>
        <xdr:cNvPr id="8" name="AutoShape 7">
          <a:extLst>
            <a:ext uri="{FF2B5EF4-FFF2-40B4-BE49-F238E27FC236}">
              <a16:creationId xmlns:a16="http://schemas.microsoft.com/office/drawing/2014/main" id="{194C4268-E92F-442E-AB68-669D4036A03C}"/>
            </a:ext>
          </a:extLst>
        </xdr:cNvPr>
        <xdr:cNvSpPr>
          <a:spLocks/>
        </xdr:cNvSpPr>
      </xdr:nvSpPr>
      <xdr:spPr bwMode="auto">
        <a:xfrm>
          <a:off x="1600200" y="274320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36</xdr:row>
      <xdr:rowOff>22860</xdr:rowOff>
    </xdr:from>
    <xdr:to>
      <xdr:col>3</xdr:col>
      <xdr:colOff>7620</xdr:colOff>
      <xdr:row>39</xdr:row>
      <xdr:rowOff>0</xdr:rowOff>
    </xdr:to>
    <xdr:sp macro="" textlink="">
      <xdr:nvSpPr>
        <xdr:cNvPr id="9" name="AutoShape 8">
          <a:extLst>
            <a:ext uri="{FF2B5EF4-FFF2-40B4-BE49-F238E27FC236}">
              <a16:creationId xmlns:a16="http://schemas.microsoft.com/office/drawing/2014/main" id="{76DC33E5-A275-433A-A266-66B9AD129DF5}"/>
            </a:ext>
          </a:extLst>
        </xdr:cNvPr>
        <xdr:cNvSpPr>
          <a:spLocks/>
        </xdr:cNvSpPr>
      </xdr:nvSpPr>
      <xdr:spPr bwMode="auto">
        <a:xfrm>
          <a:off x="1600200" y="674370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51</xdr:row>
      <xdr:rowOff>22860</xdr:rowOff>
    </xdr:from>
    <xdr:to>
      <xdr:col>3</xdr:col>
      <xdr:colOff>7620</xdr:colOff>
      <xdr:row>54</xdr:row>
      <xdr:rowOff>0</xdr:rowOff>
    </xdr:to>
    <xdr:sp macro="" textlink="">
      <xdr:nvSpPr>
        <xdr:cNvPr id="10" name="AutoShape 9">
          <a:extLst>
            <a:ext uri="{FF2B5EF4-FFF2-40B4-BE49-F238E27FC236}">
              <a16:creationId xmlns:a16="http://schemas.microsoft.com/office/drawing/2014/main" id="{30C59CD4-1964-4098-B7C6-79EE1BA79E8D}"/>
            </a:ext>
          </a:extLst>
        </xdr:cNvPr>
        <xdr:cNvSpPr>
          <a:spLocks/>
        </xdr:cNvSpPr>
      </xdr:nvSpPr>
      <xdr:spPr bwMode="auto">
        <a:xfrm>
          <a:off x="1600200" y="960120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48</xdr:row>
      <xdr:rowOff>22860</xdr:rowOff>
    </xdr:from>
    <xdr:to>
      <xdr:col>3</xdr:col>
      <xdr:colOff>7620</xdr:colOff>
      <xdr:row>51</xdr:row>
      <xdr:rowOff>0</xdr:rowOff>
    </xdr:to>
    <xdr:sp macro="" textlink="">
      <xdr:nvSpPr>
        <xdr:cNvPr id="11" name="AutoShape 10">
          <a:extLst>
            <a:ext uri="{FF2B5EF4-FFF2-40B4-BE49-F238E27FC236}">
              <a16:creationId xmlns:a16="http://schemas.microsoft.com/office/drawing/2014/main" id="{F4551188-9E62-457C-A8EA-AE26EF5C6F30}"/>
            </a:ext>
          </a:extLst>
        </xdr:cNvPr>
        <xdr:cNvSpPr>
          <a:spLocks/>
        </xdr:cNvSpPr>
      </xdr:nvSpPr>
      <xdr:spPr bwMode="auto">
        <a:xfrm>
          <a:off x="1600200" y="902970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45</xdr:row>
      <xdr:rowOff>22860</xdr:rowOff>
    </xdr:from>
    <xdr:to>
      <xdr:col>3</xdr:col>
      <xdr:colOff>7620</xdr:colOff>
      <xdr:row>48</xdr:row>
      <xdr:rowOff>0</xdr:rowOff>
    </xdr:to>
    <xdr:sp macro="" textlink="">
      <xdr:nvSpPr>
        <xdr:cNvPr id="12" name="AutoShape 11">
          <a:extLst>
            <a:ext uri="{FF2B5EF4-FFF2-40B4-BE49-F238E27FC236}">
              <a16:creationId xmlns:a16="http://schemas.microsoft.com/office/drawing/2014/main" id="{600F8BB7-74DD-45E6-9A06-2FA59ECABABD}"/>
            </a:ext>
          </a:extLst>
        </xdr:cNvPr>
        <xdr:cNvSpPr>
          <a:spLocks/>
        </xdr:cNvSpPr>
      </xdr:nvSpPr>
      <xdr:spPr bwMode="auto">
        <a:xfrm>
          <a:off x="1600200" y="845820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42</xdr:row>
      <xdr:rowOff>0</xdr:rowOff>
    </xdr:from>
    <xdr:to>
      <xdr:col>3</xdr:col>
      <xdr:colOff>7620</xdr:colOff>
      <xdr:row>44</xdr:row>
      <xdr:rowOff>167640</xdr:rowOff>
    </xdr:to>
    <xdr:sp macro="" textlink="">
      <xdr:nvSpPr>
        <xdr:cNvPr id="13" name="AutoShape 12">
          <a:extLst>
            <a:ext uri="{FF2B5EF4-FFF2-40B4-BE49-F238E27FC236}">
              <a16:creationId xmlns:a16="http://schemas.microsoft.com/office/drawing/2014/main" id="{1B2681C5-E3A3-43E4-8D5A-D0FFBB541429}"/>
            </a:ext>
          </a:extLst>
        </xdr:cNvPr>
        <xdr:cNvSpPr>
          <a:spLocks/>
        </xdr:cNvSpPr>
      </xdr:nvSpPr>
      <xdr:spPr bwMode="auto">
        <a:xfrm>
          <a:off x="1600200" y="786384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39</xdr:row>
      <xdr:rowOff>22860</xdr:rowOff>
    </xdr:from>
    <xdr:to>
      <xdr:col>3</xdr:col>
      <xdr:colOff>7620</xdr:colOff>
      <xdr:row>42</xdr:row>
      <xdr:rowOff>0</xdr:rowOff>
    </xdr:to>
    <xdr:sp macro="" textlink="">
      <xdr:nvSpPr>
        <xdr:cNvPr id="14" name="AutoShape 13">
          <a:extLst>
            <a:ext uri="{FF2B5EF4-FFF2-40B4-BE49-F238E27FC236}">
              <a16:creationId xmlns:a16="http://schemas.microsoft.com/office/drawing/2014/main" id="{9BCC1D1B-8158-4CCD-B4A0-F76C4E4DAA58}"/>
            </a:ext>
          </a:extLst>
        </xdr:cNvPr>
        <xdr:cNvSpPr>
          <a:spLocks/>
        </xdr:cNvSpPr>
      </xdr:nvSpPr>
      <xdr:spPr bwMode="auto">
        <a:xfrm>
          <a:off x="1600200" y="731520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54</xdr:row>
      <xdr:rowOff>0</xdr:rowOff>
    </xdr:from>
    <xdr:to>
      <xdr:col>3</xdr:col>
      <xdr:colOff>7620</xdr:colOff>
      <xdr:row>56</xdr:row>
      <xdr:rowOff>167640</xdr:rowOff>
    </xdr:to>
    <xdr:sp macro="" textlink="">
      <xdr:nvSpPr>
        <xdr:cNvPr id="15" name="AutoShape 14">
          <a:extLst>
            <a:ext uri="{FF2B5EF4-FFF2-40B4-BE49-F238E27FC236}">
              <a16:creationId xmlns:a16="http://schemas.microsoft.com/office/drawing/2014/main" id="{7B29FEF7-D38C-4A7E-BAFD-9884819887A1}"/>
            </a:ext>
          </a:extLst>
        </xdr:cNvPr>
        <xdr:cNvSpPr>
          <a:spLocks/>
        </xdr:cNvSpPr>
      </xdr:nvSpPr>
      <xdr:spPr bwMode="auto">
        <a:xfrm>
          <a:off x="1600200" y="1014984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9</xdr:row>
      <xdr:rowOff>0</xdr:rowOff>
    </xdr:from>
    <xdr:to>
      <xdr:col>3</xdr:col>
      <xdr:colOff>7620</xdr:colOff>
      <xdr:row>11</xdr:row>
      <xdr:rowOff>167640</xdr:rowOff>
    </xdr:to>
    <xdr:sp macro="" textlink="">
      <xdr:nvSpPr>
        <xdr:cNvPr id="16" name="AutoShape 16">
          <a:extLst>
            <a:ext uri="{FF2B5EF4-FFF2-40B4-BE49-F238E27FC236}">
              <a16:creationId xmlns:a16="http://schemas.microsoft.com/office/drawing/2014/main" id="{2E9DBA5D-531F-4D76-B71F-D74DAD77BC97}"/>
            </a:ext>
          </a:extLst>
        </xdr:cNvPr>
        <xdr:cNvSpPr>
          <a:spLocks/>
        </xdr:cNvSpPr>
      </xdr:nvSpPr>
      <xdr:spPr bwMode="auto">
        <a:xfrm>
          <a:off x="1600200" y="157734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7620</xdr:colOff>
      <xdr:row>12</xdr:row>
      <xdr:rowOff>22860</xdr:rowOff>
    </xdr:from>
    <xdr:to>
      <xdr:col>39</xdr:col>
      <xdr:colOff>0</xdr:colOff>
      <xdr:row>15</xdr:row>
      <xdr:rowOff>0</xdr:rowOff>
    </xdr:to>
    <xdr:sp macro="" textlink="">
      <xdr:nvSpPr>
        <xdr:cNvPr id="17" name="AutoShape 17">
          <a:extLst>
            <a:ext uri="{FF2B5EF4-FFF2-40B4-BE49-F238E27FC236}">
              <a16:creationId xmlns:a16="http://schemas.microsoft.com/office/drawing/2014/main" id="{3A4DAD0C-536D-475A-A782-4D8018158897}"/>
            </a:ext>
          </a:extLst>
        </xdr:cNvPr>
        <xdr:cNvSpPr>
          <a:spLocks/>
        </xdr:cNvSpPr>
      </xdr:nvSpPr>
      <xdr:spPr bwMode="auto">
        <a:xfrm flipH="1">
          <a:off x="14180820" y="2171700"/>
          <a:ext cx="106680" cy="548640"/>
        </a:xfrm>
        <a:prstGeom prst="leftBrace">
          <a:avLst>
            <a:gd name="adj1" fmla="val 42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708660</xdr:colOff>
      <xdr:row>33</xdr:row>
      <xdr:rowOff>22860</xdr:rowOff>
    </xdr:from>
    <xdr:to>
      <xdr:col>38</xdr:col>
      <xdr:colOff>91440</xdr:colOff>
      <xdr:row>36</xdr:row>
      <xdr:rowOff>0</xdr:rowOff>
    </xdr:to>
    <xdr:sp macro="" textlink="">
      <xdr:nvSpPr>
        <xdr:cNvPr id="18" name="AutoShape 18">
          <a:extLst>
            <a:ext uri="{FF2B5EF4-FFF2-40B4-BE49-F238E27FC236}">
              <a16:creationId xmlns:a16="http://schemas.microsoft.com/office/drawing/2014/main" id="{F997E29D-7DD6-4BD9-9C71-A22A98F7640F}"/>
            </a:ext>
          </a:extLst>
        </xdr:cNvPr>
        <xdr:cNvSpPr>
          <a:spLocks/>
        </xdr:cNvSpPr>
      </xdr:nvSpPr>
      <xdr:spPr bwMode="auto">
        <a:xfrm flipH="1">
          <a:off x="14165580" y="617220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708660</xdr:colOff>
      <xdr:row>30</xdr:row>
      <xdr:rowOff>22860</xdr:rowOff>
    </xdr:from>
    <xdr:to>
      <xdr:col>38</xdr:col>
      <xdr:colOff>91440</xdr:colOff>
      <xdr:row>33</xdr:row>
      <xdr:rowOff>0</xdr:rowOff>
    </xdr:to>
    <xdr:sp macro="" textlink="">
      <xdr:nvSpPr>
        <xdr:cNvPr id="19" name="AutoShape 19">
          <a:extLst>
            <a:ext uri="{FF2B5EF4-FFF2-40B4-BE49-F238E27FC236}">
              <a16:creationId xmlns:a16="http://schemas.microsoft.com/office/drawing/2014/main" id="{5FC93EFA-E538-4146-A065-3721975F2C01}"/>
            </a:ext>
          </a:extLst>
        </xdr:cNvPr>
        <xdr:cNvSpPr>
          <a:spLocks/>
        </xdr:cNvSpPr>
      </xdr:nvSpPr>
      <xdr:spPr bwMode="auto">
        <a:xfrm flipH="1">
          <a:off x="14165580" y="560070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7620</xdr:colOff>
      <xdr:row>27</xdr:row>
      <xdr:rowOff>22860</xdr:rowOff>
    </xdr:from>
    <xdr:to>
      <xdr:col>39</xdr:col>
      <xdr:colOff>0</xdr:colOff>
      <xdr:row>30</xdr:row>
      <xdr:rowOff>0</xdr:rowOff>
    </xdr:to>
    <xdr:sp macro="" textlink="">
      <xdr:nvSpPr>
        <xdr:cNvPr id="20" name="AutoShape 20">
          <a:extLst>
            <a:ext uri="{FF2B5EF4-FFF2-40B4-BE49-F238E27FC236}">
              <a16:creationId xmlns:a16="http://schemas.microsoft.com/office/drawing/2014/main" id="{8AA05A46-E3BE-451D-869D-CAD61AEFD4D5}"/>
            </a:ext>
          </a:extLst>
        </xdr:cNvPr>
        <xdr:cNvSpPr>
          <a:spLocks/>
        </xdr:cNvSpPr>
      </xdr:nvSpPr>
      <xdr:spPr bwMode="auto">
        <a:xfrm flipH="1">
          <a:off x="14180820" y="5029200"/>
          <a:ext cx="106680" cy="548640"/>
        </a:xfrm>
        <a:prstGeom prst="leftBrace">
          <a:avLst>
            <a:gd name="adj1" fmla="val 42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7620</xdr:colOff>
      <xdr:row>18</xdr:row>
      <xdr:rowOff>22860</xdr:rowOff>
    </xdr:from>
    <xdr:to>
      <xdr:col>39</xdr:col>
      <xdr:colOff>0</xdr:colOff>
      <xdr:row>21</xdr:row>
      <xdr:rowOff>0</xdr:rowOff>
    </xdr:to>
    <xdr:sp macro="" textlink="">
      <xdr:nvSpPr>
        <xdr:cNvPr id="21" name="AutoShape 21">
          <a:extLst>
            <a:ext uri="{FF2B5EF4-FFF2-40B4-BE49-F238E27FC236}">
              <a16:creationId xmlns:a16="http://schemas.microsoft.com/office/drawing/2014/main" id="{23084C0C-3B58-4113-87D9-A6A340D5381E}"/>
            </a:ext>
          </a:extLst>
        </xdr:cNvPr>
        <xdr:cNvSpPr>
          <a:spLocks/>
        </xdr:cNvSpPr>
      </xdr:nvSpPr>
      <xdr:spPr bwMode="auto">
        <a:xfrm flipH="1">
          <a:off x="14180820" y="3314700"/>
          <a:ext cx="106680" cy="548640"/>
        </a:xfrm>
        <a:prstGeom prst="leftBrace">
          <a:avLst>
            <a:gd name="adj1" fmla="val 42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7620</xdr:colOff>
      <xdr:row>21</xdr:row>
      <xdr:rowOff>22860</xdr:rowOff>
    </xdr:from>
    <xdr:to>
      <xdr:col>39</xdr:col>
      <xdr:colOff>0</xdr:colOff>
      <xdr:row>24</xdr:row>
      <xdr:rowOff>0</xdr:rowOff>
    </xdr:to>
    <xdr:sp macro="" textlink="">
      <xdr:nvSpPr>
        <xdr:cNvPr id="22" name="AutoShape 22">
          <a:extLst>
            <a:ext uri="{FF2B5EF4-FFF2-40B4-BE49-F238E27FC236}">
              <a16:creationId xmlns:a16="http://schemas.microsoft.com/office/drawing/2014/main" id="{81FD061D-AB66-4E1F-8B9D-6980FED4642A}"/>
            </a:ext>
          </a:extLst>
        </xdr:cNvPr>
        <xdr:cNvSpPr>
          <a:spLocks/>
        </xdr:cNvSpPr>
      </xdr:nvSpPr>
      <xdr:spPr bwMode="auto">
        <a:xfrm flipH="1">
          <a:off x="14180820" y="3886200"/>
          <a:ext cx="106680" cy="548640"/>
        </a:xfrm>
        <a:prstGeom prst="leftBrace">
          <a:avLst>
            <a:gd name="adj1" fmla="val 42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708660</xdr:colOff>
      <xdr:row>15</xdr:row>
      <xdr:rowOff>22860</xdr:rowOff>
    </xdr:from>
    <xdr:to>
      <xdr:col>38</xdr:col>
      <xdr:colOff>91440</xdr:colOff>
      <xdr:row>18</xdr:row>
      <xdr:rowOff>0</xdr:rowOff>
    </xdr:to>
    <xdr:sp macro="" textlink="">
      <xdr:nvSpPr>
        <xdr:cNvPr id="23" name="AutoShape 23">
          <a:extLst>
            <a:ext uri="{FF2B5EF4-FFF2-40B4-BE49-F238E27FC236}">
              <a16:creationId xmlns:a16="http://schemas.microsoft.com/office/drawing/2014/main" id="{B9A76198-B95D-4B48-90CD-C3240DCA615B}"/>
            </a:ext>
          </a:extLst>
        </xdr:cNvPr>
        <xdr:cNvSpPr>
          <a:spLocks/>
        </xdr:cNvSpPr>
      </xdr:nvSpPr>
      <xdr:spPr bwMode="auto">
        <a:xfrm flipH="1">
          <a:off x="14165580" y="274320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708660</xdr:colOff>
      <xdr:row>36</xdr:row>
      <xdr:rowOff>22860</xdr:rowOff>
    </xdr:from>
    <xdr:to>
      <xdr:col>38</xdr:col>
      <xdr:colOff>91440</xdr:colOff>
      <xdr:row>39</xdr:row>
      <xdr:rowOff>0</xdr:rowOff>
    </xdr:to>
    <xdr:sp macro="" textlink="">
      <xdr:nvSpPr>
        <xdr:cNvPr id="24" name="AutoShape 24">
          <a:extLst>
            <a:ext uri="{FF2B5EF4-FFF2-40B4-BE49-F238E27FC236}">
              <a16:creationId xmlns:a16="http://schemas.microsoft.com/office/drawing/2014/main" id="{F8A2369B-E75C-4507-B967-40CFB1DBEE44}"/>
            </a:ext>
          </a:extLst>
        </xdr:cNvPr>
        <xdr:cNvSpPr>
          <a:spLocks/>
        </xdr:cNvSpPr>
      </xdr:nvSpPr>
      <xdr:spPr bwMode="auto">
        <a:xfrm flipH="1">
          <a:off x="14165580" y="674370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708660</xdr:colOff>
      <xdr:row>51</xdr:row>
      <xdr:rowOff>22860</xdr:rowOff>
    </xdr:from>
    <xdr:to>
      <xdr:col>38</xdr:col>
      <xdr:colOff>91440</xdr:colOff>
      <xdr:row>54</xdr:row>
      <xdr:rowOff>0</xdr:rowOff>
    </xdr:to>
    <xdr:sp macro="" textlink="">
      <xdr:nvSpPr>
        <xdr:cNvPr id="25" name="AutoShape 25">
          <a:extLst>
            <a:ext uri="{FF2B5EF4-FFF2-40B4-BE49-F238E27FC236}">
              <a16:creationId xmlns:a16="http://schemas.microsoft.com/office/drawing/2014/main" id="{7684DF3E-AC1D-458D-99FB-24A7DA25DCD4}"/>
            </a:ext>
          </a:extLst>
        </xdr:cNvPr>
        <xdr:cNvSpPr>
          <a:spLocks/>
        </xdr:cNvSpPr>
      </xdr:nvSpPr>
      <xdr:spPr bwMode="auto">
        <a:xfrm flipH="1">
          <a:off x="14165580" y="960120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708660</xdr:colOff>
      <xdr:row>48</xdr:row>
      <xdr:rowOff>22860</xdr:rowOff>
    </xdr:from>
    <xdr:to>
      <xdr:col>38</xdr:col>
      <xdr:colOff>91440</xdr:colOff>
      <xdr:row>51</xdr:row>
      <xdr:rowOff>0</xdr:rowOff>
    </xdr:to>
    <xdr:sp macro="" textlink="">
      <xdr:nvSpPr>
        <xdr:cNvPr id="26" name="AutoShape 26">
          <a:extLst>
            <a:ext uri="{FF2B5EF4-FFF2-40B4-BE49-F238E27FC236}">
              <a16:creationId xmlns:a16="http://schemas.microsoft.com/office/drawing/2014/main" id="{2C50B027-2EFD-4E56-A2EE-490FAD7C4882}"/>
            </a:ext>
          </a:extLst>
        </xdr:cNvPr>
        <xdr:cNvSpPr>
          <a:spLocks/>
        </xdr:cNvSpPr>
      </xdr:nvSpPr>
      <xdr:spPr bwMode="auto">
        <a:xfrm flipH="1">
          <a:off x="14165580" y="902970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708660</xdr:colOff>
      <xdr:row>45</xdr:row>
      <xdr:rowOff>22860</xdr:rowOff>
    </xdr:from>
    <xdr:to>
      <xdr:col>38</xdr:col>
      <xdr:colOff>91440</xdr:colOff>
      <xdr:row>48</xdr:row>
      <xdr:rowOff>0</xdr:rowOff>
    </xdr:to>
    <xdr:sp macro="" textlink="">
      <xdr:nvSpPr>
        <xdr:cNvPr id="27" name="AutoShape 27">
          <a:extLst>
            <a:ext uri="{FF2B5EF4-FFF2-40B4-BE49-F238E27FC236}">
              <a16:creationId xmlns:a16="http://schemas.microsoft.com/office/drawing/2014/main" id="{B73FEB60-65D1-4959-80AA-D06F77033244}"/>
            </a:ext>
          </a:extLst>
        </xdr:cNvPr>
        <xdr:cNvSpPr>
          <a:spLocks/>
        </xdr:cNvSpPr>
      </xdr:nvSpPr>
      <xdr:spPr bwMode="auto">
        <a:xfrm flipH="1">
          <a:off x="14165580" y="845820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708660</xdr:colOff>
      <xdr:row>42</xdr:row>
      <xdr:rowOff>22860</xdr:rowOff>
    </xdr:from>
    <xdr:to>
      <xdr:col>38</xdr:col>
      <xdr:colOff>91440</xdr:colOff>
      <xdr:row>45</xdr:row>
      <xdr:rowOff>0</xdr:rowOff>
    </xdr:to>
    <xdr:sp macro="" textlink="">
      <xdr:nvSpPr>
        <xdr:cNvPr id="28" name="AutoShape 28">
          <a:extLst>
            <a:ext uri="{FF2B5EF4-FFF2-40B4-BE49-F238E27FC236}">
              <a16:creationId xmlns:a16="http://schemas.microsoft.com/office/drawing/2014/main" id="{B2905760-CAAB-4D54-AE8F-6FAE21D74032}"/>
            </a:ext>
          </a:extLst>
        </xdr:cNvPr>
        <xdr:cNvSpPr>
          <a:spLocks/>
        </xdr:cNvSpPr>
      </xdr:nvSpPr>
      <xdr:spPr bwMode="auto">
        <a:xfrm flipH="1">
          <a:off x="14165580" y="788670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7620</xdr:colOff>
      <xdr:row>39</xdr:row>
      <xdr:rowOff>22860</xdr:rowOff>
    </xdr:from>
    <xdr:to>
      <xdr:col>39</xdr:col>
      <xdr:colOff>0</xdr:colOff>
      <xdr:row>42</xdr:row>
      <xdr:rowOff>0</xdr:rowOff>
    </xdr:to>
    <xdr:sp macro="" textlink="">
      <xdr:nvSpPr>
        <xdr:cNvPr id="29" name="AutoShape 29">
          <a:extLst>
            <a:ext uri="{FF2B5EF4-FFF2-40B4-BE49-F238E27FC236}">
              <a16:creationId xmlns:a16="http://schemas.microsoft.com/office/drawing/2014/main" id="{CAE5DC41-558F-4A71-9701-07E8CBEBF82E}"/>
            </a:ext>
          </a:extLst>
        </xdr:cNvPr>
        <xdr:cNvSpPr>
          <a:spLocks/>
        </xdr:cNvSpPr>
      </xdr:nvSpPr>
      <xdr:spPr bwMode="auto">
        <a:xfrm flipH="1">
          <a:off x="14180820" y="7315200"/>
          <a:ext cx="106680" cy="548640"/>
        </a:xfrm>
        <a:prstGeom prst="leftBrace">
          <a:avLst>
            <a:gd name="adj1" fmla="val 42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708660</xdr:colOff>
      <xdr:row>54</xdr:row>
      <xdr:rowOff>22860</xdr:rowOff>
    </xdr:from>
    <xdr:to>
      <xdr:col>38</xdr:col>
      <xdr:colOff>91440</xdr:colOff>
      <xdr:row>57</xdr:row>
      <xdr:rowOff>0</xdr:rowOff>
    </xdr:to>
    <xdr:sp macro="" textlink="">
      <xdr:nvSpPr>
        <xdr:cNvPr id="30" name="AutoShape 30">
          <a:extLst>
            <a:ext uri="{FF2B5EF4-FFF2-40B4-BE49-F238E27FC236}">
              <a16:creationId xmlns:a16="http://schemas.microsoft.com/office/drawing/2014/main" id="{15911AD6-921F-47BC-B49A-7E4F37861EB6}"/>
            </a:ext>
          </a:extLst>
        </xdr:cNvPr>
        <xdr:cNvSpPr>
          <a:spLocks/>
        </xdr:cNvSpPr>
      </xdr:nvSpPr>
      <xdr:spPr bwMode="auto">
        <a:xfrm flipH="1">
          <a:off x="14165580" y="1017270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7620</xdr:colOff>
      <xdr:row>9</xdr:row>
      <xdr:rowOff>22860</xdr:rowOff>
    </xdr:from>
    <xdr:to>
      <xdr:col>39</xdr:col>
      <xdr:colOff>0</xdr:colOff>
      <xdr:row>12</xdr:row>
      <xdr:rowOff>0</xdr:rowOff>
    </xdr:to>
    <xdr:sp macro="" textlink="">
      <xdr:nvSpPr>
        <xdr:cNvPr id="31" name="AutoShape 32">
          <a:extLst>
            <a:ext uri="{FF2B5EF4-FFF2-40B4-BE49-F238E27FC236}">
              <a16:creationId xmlns:a16="http://schemas.microsoft.com/office/drawing/2014/main" id="{8DBFFC90-F318-43B6-87B5-A3EA9A8B7336}"/>
            </a:ext>
          </a:extLst>
        </xdr:cNvPr>
        <xdr:cNvSpPr>
          <a:spLocks/>
        </xdr:cNvSpPr>
      </xdr:nvSpPr>
      <xdr:spPr bwMode="auto">
        <a:xfrm flipH="1">
          <a:off x="14180820" y="1600200"/>
          <a:ext cx="106680" cy="548640"/>
        </a:xfrm>
        <a:prstGeom prst="leftBrace">
          <a:avLst>
            <a:gd name="adj1" fmla="val 42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24</xdr:row>
      <xdr:rowOff>22860</xdr:rowOff>
    </xdr:from>
    <xdr:to>
      <xdr:col>3</xdr:col>
      <xdr:colOff>7620</xdr:colOff>
      <xdr:row>27</xdr:row>
      <xdr:rowOff>0</xdr:rowOff>
    </xdr:to>
    <xdr:sp macro="" textlink="">
      <xdr:nvSpPr>
        <xdr:cNvPr id="32" name="AutoShape 6">
          <a:extLst>
            <a:ext uri="{FF2B5EF4-FFF2-40B4-BE49-F238E27FC236}">
              <a16:creationId xmlns:a16="http://schemas.microsoft.com/office/drawing/2014/main" id="{73AFDEC2-E9BA-475A-9B1D-F7B2A8C68267}"/>
            </a:ext>
          </a:extLst>
        </xdr:cNvPr>
        <xdr:cNvSpPr>
          <a:spLocks/>
        </xdr:cNvSpPr>
      </xdr:nvSpPr>
      <xdr:spPr bwMode="auto">
        <a:xfrm>
          <a:off x="1600200" y="445770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24</xdr:row>
      <xdr:rowOff>0</xdr:rowOff>
    </xdr:from>
    <xdr:to>
      <xdr:col>38</xdr:col>
      <xdr:colOff>106680</xdr:colOff>
      <xdr:row>26</xdr:row>
      <xdr:rowOff>167640</xdr:rowOff>
    </xdr:to>
    <xdr:sp macro="" textlink="">
      <xdr:nvSpPr>
        <xdr:cNvPr id="33" name="AutoShape 22">
          <a:extLst>
            <a:ext uri="{FF2B5EF4-FFF2-40B4-BE49-F238E27FC236}">
              <a16:creationId xmlns:a16="http://schemas.microsoft.com/office/drawing/2014/main" id="{73F1020B-44F9-4EEF-8EC0-204DF0F9BB64}"/>
            </a:ext>
          </a:extLst>
        </xdr:cNvPr>
        <xdr:cNvSpPr>
          <a:spLocks/>
        </xdr:cNvSpPr>
      </xdr:nvSpPr>
      <xdr:spPr bwMode="auto">
        <a:xfrm flipH="1">
          <a:off x="14173200" y="4434840"/>
          <a:ext cx="106680" cy="548640"/>
        </a:xfrm>
        <a:prstGeom prst="leftBrace">
          <a:avLst>
            <a:gd name="adj1" fmla="val 42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12</xdr:row>
      <xdr:rowOff>30480</xdr:rowOff>
    </xdr:from>
    <xdr:to>
      <xdr:col>2</xdr:col>
      <xdr:colOff>106680</xdr:colOff>
      <xdr:row>15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661F8BE7-EEEB-4E96-B62B-1D4C675DDEB7}"/>
            </a:ext>
          </a:extLst>
        </xdr:cNvPr>
        <xdr:cNvSpPr>
          <a:spLocks/>
        </xdr:cNvSpPr>
      </xdr:nvSpPr>
      <xdr:spPr bwMode="auto">
        <a:xfrm>
          <a:off x="1394460" y="227838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7620</xdr:rowOff>
    </xdr:from>
    <xdr:to>
      <xdr:col>2</xdr:col>
      <xdr:colOff>106680</xdr:colOff>
      <xdr:row>32</xdr:row>
      <xdr:rowOff>167640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7FE34590-023F-45CC-AB36-D3557C086375}"/>
            </a:ext>
          </a:extLst>
        </xdr:cNvPr>
        <xdr:cNvSpPr>
          <a:spLocks/>
        </xdr:cNvSpPr>
      </xdr:nvSpPr>
      <xdr:spPr bwMode="auto">
        <a:xfrm>
          <a:off x="1394460" y="56845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27</xdr:row>
      <xdr:rowOff>30480</xdr:rowOff>
    </xdr:from>
    <xdr:to>
      <xdr:col>2</xdr:col>
      <xdr:colOff>106680</xdr:colOff>
      <xdr:row>30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D64FA91E-658F-4CF9-A8D1-3D4EEF864A46}"/>
            </a:ext>
          </a:extLst>
        </xdr:cNvPr>
        <xdr:cNvSpPr>
          <a:spLocks/>
        </xdr:cNvSpPr>
      </xdr:nvSpPr>
      <xdr:spPr bwMode="auto">
        <a:xfrm>
          <a:off x="1394460" y="513588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24</xdr:row>
      <xdr:rowOff>30480</xdr:rowOff>
    </xdr:from>
    <xdr:to>
      <xdr:col>2</xdr:col>
      <xdr:colOff>106680</xdr:colOff>
      <xdr:row>27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B6F0E3C1-2CB6-401B-93C1-E94772C1324D}"/>
            </a:ext>
          </a:extLst>
        </xdr:cNvPr>
        <xdr:cNvSpPr>
          <a:spLocks/>
        </xdr:cNvSpPr>
      </xdr:nvSpPr>
      <xdr:spPr bwMode="auto">
        <a:xfrm>
          <a:off x="1394460" y="456438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18</xdr:row>
      <xdr:rowOff>30480</xdr:rowOff>
    </xdr:from>
    <xdr:to>
      <xdr:col>2</xdr:col>
      <xdr:colOff>106680</xdr:colOff>
      <xdr:row>21</xdr:row>
      <xdr:rowOff>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C2261C5B-F10A-407F-9EDC-25D7EEB81441}"/>
            </a:ext>
          </a:extLst>
        </xdr:cNvPr>
        <xdr:cNvSpPr>
          <a:spLocks/>
        </xdr:cNvSpPr>
      </xdr:nvSpPr>
      <xdr:spPr bwMode="auto">
        <a:xfrm>
          <a:off x="1394460" y="342138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21</xdr:row>
      <xdr:rowOff>30480</xdr:rowOff>
    </xdr:from>
    <xdr:to>
      <xdr:col>2</xdr:col>
      <xdr:colOff>106680</xdr:colOff>
      <xdr:row>24</xdr:row>
      <xdr:rowOff>0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A8F3920A-A2BF-48EB-B7E5-9679AC44E95E}"/>
            </a:ext>
          </a:extLst>
        </xdr:cNvPr>
        <xdr:cNvSpPr>
          <a:spLocks/>
        </xdr:cNvSpPr>
      </xdr:nvSpPr>
      <xdr:spPr bwMode="auto">
        <a:xfrm>
          <a:off x="1394460" y="399288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15</xdr:row>
      <xdr:rowOff>30480</xdr:rowOff>
    </xdr:from>
    <xdr:to>
      <xdr:col>2</xdr:col>
      <xdr:colOff>106680</xdr:colOff>
      <xdr:row>18</xdr:row>
      <xdr:rowOff>0</xdr:rowOff>
    </xdr:to>
    <xdr:sp macro="" textlink="">
      <xdr:nvSpPr>
        <xdr:cNvPr id="8" name="AutoShape 7">
          <a:extLst>
            <a:ext uri="{FF2B5EF4-FFF2-40B4-BE49-F238E27FC236}">
              <a16:creationId xmlns:a16="http://schemas.microsoft.com/office/drawing/2014/main" id="{8D9D4127-C76E-4FA8-8E27-75C64F204CF2}"/>
            </a:ext>
          </a:extLst>
        </xdr:cNvPr>
        <xdr:cNvSpPr>
          <a:spLocks/>
        </xdr:cNvSpPr>
      </xdr:nvSpPr>
      <xdr:spPr bwMode="auto">
        <a:xfrm>
          <a:off x="1394460" y="284988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30480</xdr:rowOff>
    </xdr:from>
    <xdr:to>
      <xdr:col>2</xdr:col>
      <xdr:colOff>106680</xdr:colOff>
      <xdr:row>36</xdr:row>
      <xdr:rowOff>0</xdr:rowOff>
    </xdr:to>
    <xdr:sp macro="" textlink="">
      <xdr:nvSpPr>
        <xdr:cNvPr id="9" name="AutoShape 8">
          <a:extLst>
            <a:ext uri="{FF2B5EF4-FFF2-40B4-BE49-F238E27FC236}">
              <a16:creationId xmlns:a16="http://schemas.microsoft.com/office/drawing/2014/main" id="{7E299B4D-3F22-4B68-BF7A-763F063B9878}"/>
            </a:ext>
          </a:extLst>
        </xdr:cNvPr>
        <xdr:cNvSpPr>
          <a:spLocks/>
        </xdr:cNvSpPr>
      </xdr:nvSpPr>
      <xdr:spPr bwMode="auto">
        <a:xfrm>
          <a:off x="1394460" y="627888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48</xdr:row>
      <xdr:rowOff>30480</xdr:rowOff>
    </xdr:from>
    <xdr:to>
      <xdr:col>2</xdr:col>
      <xdr:colOff>106680</xdr:colOff>
      <xdr:row>51</xdr:row>
      <xdr:rowOff>0</xdr:rowOff>
    </xdr:to>
    <xdr:sp macro="" textlink="">
      <xdr:nvSpPr>
        <xdr:cNvPr id="10" name="AutoShape 9">
          <a:extLst>
            <a:ext uri="{FF2B5EF4-FFF2-40B4-BE49-F238E27FC236}">
              <a16:creationId xmlns:a16="http://schemas.microsoft.com/office/drawing/2014/main" id="{F3C16E27-B9BB-4081-85FB-BFA6F482196A}"/>
            </a:ext>
          </a:extLst>
        </xdr:cNvPr>
        <xdr:cNvSpPr>
          <a:spLocks/>
        </xdr:cNvSpPr>
      </xdr:nvSpPr>
      <xdr:spPr bwMode="auto">
        <a:xfrm>
          <a:off x="1394460" y="913638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30480</xdr:rowOff>
    </xdr:from>
    <xdr:to>
      <xdr:col>2</xdr:col>
      <xdr:colOff>106680</xdr:colOff>
      <xdr:row>48</xdr:row>
      <xdr:rowOff>0</xdr:rowOff>
    </xdr:to>
    <xdr:sp macro="" textlink="">
      <xdr:nvSpPr>
        <xdr:cNvPr id="11" name="AutoShape 10">
          <a:extLst>
            <a:ext uri="{FF2B5EF4-FFF2-40B4-BE49-F238E27FC236}">
              <a16:creationId xmlns:a16="http://schemas.microsoft.com/office/drawing/2014/main" id="{A0FB8080-18D3-4236-9FDF-A6FB05CA2EED}"/>
            </a:ext>
          </a:extLst>
        </xdr:cNvPr>
        <xdr:cNvSpPr>
          <a:spLocks/>
        </xdr:cNvSpPr>
      </xdr:nvSpPr>
      <xdr:spPr bwMode="auto">
        <a:xfrm>
          <a:off x="1394460" y="856488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42</xdr:row>
      <xdr:rowOff>30480</xdr:rowOff>
    </xdr:from>
    <xdr:to>
      <xdr:col>2</xdr:col>
      <xdr:colOff>106680</xdr:colOff>
      <xdr:row>45</xdr:row>
      <xdr:rowOff>0</xdr:rowOff>
    </xdr:to>
    <xdr:sp macro="" textlink="">
      <xdr:nvSpPr>
        <xdr:cNvPr id="12" name="AutoShape 11">
          <a:extLst>
            <a:ext uri="{FF2B5EF4-FFF2-40B4-BE49-F238E27FC236}">
              <a16:creationId xmlns:a16="http://schemas.microsoft.com/office/drawing/2014/main" id="{D489C30B-875C-43D9-B3E2-1F25FE23722A}"/>
            </a:ext>
          </a:extLst>
        </xdr:cNvPr>
        <xdr:cNvSpPr>
          <a:spLocks/>
        </xdr:cNvSpPr>
      </xdr:nvSpPr>
      <xdr:spPr bwMode="auto">
        <a:xfrm>
          <a:off x="1394460" y="799338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39</xdr:row>
      <xdr:rowOff>7620</xdr:rowOff>
    </xdr:from>
    <xdr:to>
      <xdr:col>2</xdr:col>
      <xdr:colOff>106680</xdr:colOff>
      <xdr:row>41</xdr:row>
      <xdr:rowOff>167640</xdr:rowOff>
    </xdr:to>
    <xdr:sp macro="" textlink="">
      <xdr:nvSpPr>
        <xdr:cNvPr id="13" name="AutoShape 12">
          <a:extLst>
            <a:ext uri="{FF2B5EF4-FFF2-40B4-BE49-F238E27FC236}">
              <a16:creationId xmlns:a16="http://schemas.microsoft.com/office/drawing/2014/main" id="{0E47CE6F-34E3-43C8-B17C-36DA96A35ACF}"/>
            </a:ext>
          </a:extLst>
        </xdr:cNvPr>
        <xdr:cNvSpPr>
          <a:spLocks/>
        </xdr:cNvSpPr>
      </xdr:nvSpPr>
      <xdr:spPr bwMode="auto">
        <a:xfrm>
          <a:off x="1394460" y="73990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30480</xdr:rowOff>
    </xdr:from>
    <xdr:to>
      <xdr:col>2</xdr:col>
      <xdr:colOff>106680</xdr:colOff>
      <xdr:row>39</xdr:row>
      <xdr:rowOff>0</xdr:rowOff>
    </xdr:to>
    <xdr:sp macro="" textlink="">
      <xdr:nvSpPr>
        <xdr:cNvPr id="14" name="AutoShape 13">
          <a:extLst>
            <a:ext uri="{FF2B5EF4-FFF2-40B4-BE49-F238E27FC236}">
              <a16:creationId xmlns:a16="http://schemas.microsoft.com/office/drawing/2014/main" id="{704BA297-DA22-461C-AB3D-EF223974C6D6}"/>
            </a:ext>
          </a:extLst>
        </xdr:cNvPr>
        <xdr:cNvSpPr>
          <a:spLocks/>
        </xdr:cNvSpPr>
      </xdr:nvSpPr>
      <xdr:spPr bwMode="auto">
        <a:xfrm>
          <a:off x="1394460" y="685038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54</xdr:row>
      <xdr:rowOff>7620</xdr:rowOff>
    </xdr:from>
    <xdr:to>
      <xdr:col>2</xdr:col>
      <xdr:colOff>106680</xdr:colOff>
      <xdr:row>56</xdr:row>
      <xdr:rowOff>167640</xdr:rowOff>
    </xdr:to>
    <xdr:sp macro="" textlink="">
      <xdr:nvSpPr>
        <xdr:cNvPr id="15" name="AutoShape 14">
          <a:extLst>
            <a:ext uri="{FF2B5EF4-FFF2-40B4-BE49-F238E27FC236}">
              <a16:creationId xmlns:a16="http://schemas.microsoft.com/office/drawing/2014/main" id="{FAD37F49-0643-4515-9490-B0B230E8D9DA}"/>
            </a:ext>
          </a:extLst>
        </xdr:cNvPr>
        <xdr:cNvSpPr>
          <a:spLocks/>
        </xdr:cNvSpPr>
      </xdr:nvSpPr>
      <xdr:spPr bwMode="auto">
        <a:xfrm>
          <a:off x="1394460" y="102565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7620</xdr:rowOff>
    </xdr:from>
    <xdr:to>
      <xdr:col>2</xdr:col>
      <xdr:colOff>106680</xdr:colOff>
      <xdr:row>11</xdr:row>
      <xdr:rowOff>167640</xdr:rowOff>
    </xdr:to>
    <xdr:sp macro="" textlink="">
      <xdr:nvSpPr>
        <xdr:cNvPr id="16" name="AutoShape 15">
          <a:extLst>
            <a:ext uri="{FF2B5EF4-FFF2-40B4-BE49-F238E27FC236}">
              <a16:creationId xmlns:a16="http://schemas.microsoft.com/office/drawing/2014/main" id="{A37DAE5A-E49E-4A06-875C-C8439FAA9059}"/>
            </a:ext>
          </a:extLst>
        </xdr:cNvPr>
        <xdr:cNvSpPr>
          <a:spLocks/>
        </xdr:cNvSpPr>
      </xdr:nvSpPr>
      <xdr:spPr bwMode="auto">
        <a:xfrm>
          <a:off x="1394460" y="16840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12</xdr:row>
      <xdr:rowOff>30480</xdr:rowOff>
    </xdr:from>
    <xdr:to>
      <xdr:col>38</xdr:col>
      <xdr:colOff>106680</xdr:colOff>
      <xdr:row>15</xdr:row>
      <xdr:rowOff>0</xdr:rowOff>
    </xdr:to>
    <xdr:sp macro="" textlink="">
      <xdr:nvSpPr>
        <xdr:cNvPr id="17" name="AutoShape 16">
          <a:extLst>
            <a:ext uri="{FF2B5EF4-FFF2-40B4-BE49-F238E27FC236}">
              <a16:creationId xmlns:a16="http://schemas.microsoft.com/office/drawing/2014/main" id="{31CC4C42-330F-40E5-B73B-666B6CC4680F}"/>
            </a:ext>
          </a:extLst>
        </xdr:cNvPr>
        <xdr:cNvSpPr>
          <a:spLocks/>
        </xdr:cNvSpPr>
      </xdr:nvSpPr>
      <xdr:spPr bwMode="auto">
        <a:xfrm flipH="1">
          <a:off x="13807440" y="227838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30</xdr:row>
      <xdr:rowOff>30480</xdr:rowOff>
    </xdr:from>
    <xdr:to>
      <xdr:col>38</xdr:col>
      <xdr:colOff>106680</xdr:colOff>
      <xdr:row>33</xdr:row>
      <xdr:rowOff>0</xdr:rowOff>
    </xdr:to>
    <xdr:sp macro="" textlink="">
      <xdr:nvSpPr>
        <xdr:cNvPr id="18" name="AutoShape 17">
          <a:extLst>
            <a:ext uri="{FF2B5EF4-FFF2-40B4-BE49-F238E27FC236}">
              <a16:creationId xmlns:a16="http://schemas.microsoft.com/office/drawing/2014/main" id="{9FBA4EE1-07FD-4427-A055-4054DDEDA9E2}"/>
            </a:ext>
          </a:extLst>
        </xdr:cNvPr>
        <xdr:cNvSpPr>
          <a:spLocks/>
        </xdr:cNvSpPr>
      </xdr:nvSpPr>
      <xdr:spPr bwMode="auto">
        <a:xfrm flipH="1">
          <a:off x="13807440" y="570738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27</xdr:row>
      <xdr:rowOff>30480</xdr:rowOff>
    </xdr:from>
    <xdr:to>
      <xdr:col>38</xdr:col>
      <xdr:colOff>106680</xdr:colOff>
      <xdr:row>30</xdr:row>
      <xdr:rowOff>0</xdr:rowOff>
    </xdr:to>
    <xdr:sp macro="" textlink="">
      <xdr:nvSpPr>
        <xdr:cNvPr id="19" name="AutoShape 18">
          <a:extLst>
            <a:ext uri="{FF2B5EF4-FFF2-40B4-BE49-F238E27FC236}">
              <a16:creationId xmlns:a16="http://schemas.microsoft.com/office/drawing/2014/main" id="{F411B4D7-B306-4D26-91F6-F46BE046655F}"/>
            </a:ext>
          </a:extLst>
        </xdr:cNvPr>
        <xdr:cNvSpPr>
          <a:spLocks/>
        </xdr:cNvSpPr>
      </xdr:nvSpPr>
      <xdr:spPr bwMode="auto">
        <a:xfrm flipH="1">
          <a:off x="13807440" y="513588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24</xdr:row>
      <xdr:rowOff>30480</xdr:rowOff>
    </xdr:from>
    <xdr:to>
      <xdr:col>38</xdr:col>
      <xdr:colOff>106680</xdr:colOff>
      <xdr:row>27</xdr:row>
      <xdr:rowOff>0</xdr:rowOff>
    </xdr:to>
    <xdr:sp macro="" textlink="">
      <xdr:nvSpPr>
        <xdr:cNvPr id="20" name="AutoShape 19">
          <a:extLst>
            <a:ext uri="{FF2B5EF4-FFF2-40B4-BE49-F238E27FC236}">
              <a16:creationId xmlns:a16="http://schemas.microsoft.com/office/drawing/2014/main" id="{0C23E344-175D-4DE7-AC9B-876AF804739D}"/>
            </a:ext>
          </a:extLst>
        </xdr:cNvPr>
        <xdr:cNvSpPr>
          <a:spLocks/>
        </xdr:cNvSpPr>
      </xdr:nvSpPr>
      <xdr:spPr bwMode="auto">
        <a:xfrm flipH="1">
          <a:off x="13807440" y="456438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18</xdr:row>
      <xdr:rowOff>30480</xdr:rowOff>
    </xdr:from>
    <xdr:to>
      <xdr:col>38</xdr:col>
      <xdr:colOff>106680</xdr:colOff>
      <xdr:row>21</xdr:row>
      <xdr:rowOff>0</xdr:rowOff>
    </xdr:to>
    <xdr:sp macro="" textlink="">
      <xdr:nvSpPr>
        <xdr:cNvPr id="21" name="AutoShape 20">
          <a:extLst>
            <a:ext uri="{FF2B5EF4-FFF2-40B4-BE49-F238E27FC236}">
              <a16:creationId xmlns:a16="http://schemas.microsoft.com/office/drawing/2014/main" id="{AEAE7B76-AF51-4EEB-9968-81A6F59C6917}"/>
            </a:ext>
          </a:extLst>
        </xdr:cNvPr>
        <xdr:cNvSpPr>
          <a:spLocks/>
        </xdr:cNvSpPr>
      </xdr:nvSpPr>
      <xdr:spPr bwMode="auto">
        <a:xfrm flipH="1">
          <a:off x="13807440" y="342138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21</xdr:row>
      <xdr:rowOff>30480</xdr:rowOff>
    </xdr:from>
    <xdr:to>
      <xdr:col>38</xdr:col>
      <xdr:colOff>106680</xdr:colOff>
      <xdr:row>24</xdr:row>
      <xdr:rowOff>0</xdr:rowOff>
    </xdr:to>
    <xdr:sp macro="" textlink="">
      <xdr:nvSpPr>
        <xdr:cNvPr id="22" name="AutoShape 21">
          <a:extLst>
            <a:ext uri="{FF2B5EF4-FFF2-40B4-BE49-F238E27FC236}">
              <a16:creationId xmlns:a16="http://schemas.microsoft.com/office/drawing/2014/main" id="{BA88DB1F-F606-4FB0-8763-34F1E0E1C49E}"/>
            </a:ext>
          </a:extLst>
        </xdr:cNvPr>
        <xdr:cNvSpPr>
          <a:spLocks/>
        </xdr:cNvSpPr>
      </xdr:nvSpPr>
      <xdr:spPr bwMode="auto">
        <a:xfrm flipH="1">
          <a:off x="13807440" y="399288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15</xdr:row>
      <xdr:rowOff>30480</xdr:rowOff>
    </xdr:from>
    <xdr:to>
      <xdr:col>38</xdr:col>
      <xdr:colOff>106680</xdr:colOff>
      <xdr:row>18</xdr:row>
      <xdr:rowOff>0</xdr:rowOff>
    </xdr:to>
    <xdr:sp macro="" textlink="">
      <xdr:nvSpPr>
        <xdr:cNvPr id="23" name="AutoShape 22">
          <a:extLst>
            <a:ext uri="{FF2B5EF4-FFF2-40B4-BE49-F238E27FC236}">
              <a16:creationId xmlns:a16="http://schemas.microsoft.com/office/drawing/2014/main" id="{60D82568-DFC6-43FD-B226-72D4783B47A7}"/>
            </a:ext>
          </a:extLst>
        </xdr:cNvPr>
        <xdr:cNvSpPr>
          <a:spLocks/>
        </xdr:cNvSpPr>
      </xdr:nvSpPr>
      <xdr:spPr bwMode="auto">
        <a:xfrm flipH="1">
          <a:off x="13807440" y="284988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33</xdr:row>
      <xdr:rowOff>30480</xdr:rowOff>
    </xdr:from>
    <xdr:to>
      <xdr:col>38</xdr:col>
      <xdr:colOff>106680</xdr:colOff>
      <xdr:row>36</xdr:row>
      <xdr:rowOff>0</xdr:rowOff>
    </xdr:to>
    <xdr:sp macro="" textlink="">
      <xdr:nvSpPr>
        <xdr:cNvPr id="24" name="AutoShape 23">
          <a:extLst>
            <a:ext uri="{FF2B5EF4-FFF2-40B4-BE49-F238E27FC236}">
              <a16:creationId xmlns:a16="http://schemas.microsoft.com/office/drawing/2014/main" id="{CF9E61CA-AF64-493E-AF5C-3AA6776CCFB0}"/>
            </a:ext>
          </a:extLst>
        </xdr:cNvPr>
        <xdr:cNvSpPr>
          <a:spLocks/>
        </xdr:cNvSpPr>
      </xdr:nvSpPr>
      <xdr:spPr bwMode="auto">
        <a:xfrm flipH="1">
          <a:off x="13807440" y="627888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48</xdr:row>
      <xdr:rowOff>30480</xdr:rowOff>
    </xdr:from>
    <xdr:to>
      <xdr:col>39</xdr:col>
      <xdr:colOff>0</xdr:colOff>
      <xdr:row>51</xdr:row>
      <xdr:rowOff>0</xdr:rowOff>
    </xdr:to>
    <xdr:sp macro="" textlink="">
      <xdr:nvSpPr>
        <xdr:cNvPr id="25" name="AutoShape 24">
          <a:extLst>
            <a:ext uri="{FF2B5EF4-FFF2-40B4-BE49-F238E27FC236}">
              <a16:creationId xmlns:a16="http://schemas.microsoft.com/office/drawing/2014/main" id="{775C4E80-0679-4C58-9C7F-E79811BCBDAA}"/>
            </a:ext>
          </a:extLst>
        </xdr:cNvPr>
        <xdr:cNvSpPr>
          <a:spLocks/>
        </xdr:cNvSpPr>
      </xdr:nvSpPr>
      <xdr:spPr bwMode="auto">
        <a:xfrm flipH="1">
          <a:off x="13807440" y="9136380"/>
          <a:ext cx="114300" cy="541020"/>
        </a:xfrm>
        <a:prstGeom prst="leftBrace">
          <a:avLst>
            <a:gd name="adj1" fmla="val 4303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45</xdr:row>
      <xdr:rowOff>30480</xdr:rowOff>
    </xdr:from>
    <xdr:to>
      <xdr:col>38</xdr:col>
      <xdr:colOff>106680</xdr:colOff>
      <xdr:row>48</xdr:row>
      <xdr:rowOff>0</xdr:rowOff>
    </xdr:to>
    <xdr:sp macro="" textlink="">
      <xdr:nvSpPr>
        <xdr:cNvPr id="26" name="AutoShape 25">
          <a:extLst>
            <a:ext uri="{FF2B5EF4-FFF2-40B4-BE49-F238E27FC236}">
              <a16:creationId xmlns:a16="http://schemas.microsoft.com/office/drawing/2014/main" id="{B70DDF26-EC08-4065-B672-7B831FE9C359}"/>
            </a:ext>
          </a:extLst>
        </xdr:cNvPr>
        <xdr:cNvSpPr>
          <a:spLocks/>
        </xdr:cNvSpPr>
      </xdr:nvSpPr>
      <xdr:spPr bwMode="auto">
        <a:xfrm flipH="1">
          <a:off x="13807440" y="856488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42</xdr:row>
      <xdr:rowOff>30480</xdr:rowOff>
    </xdr:from>
    <xdr:to>
      <xdr:col>38</xdr:col>
      <xdr:colOff>106680</xdr:colOff>
      <xdr:row>45</xdr:row>
      <xdr:rowOff>0</xdr:rowOff>
    </xdr:to>
    <xdr:sp macro="" textlink="">
      <xdr:nvSpPr>
        <xdr:cNvPr id="27" name="AutoShape 26">
          <a:extLst>
            <a:ext uri="{FF2B5EF4-FFF2-40B4-BE49-F238E27FC236}">
              <a16:creationId xmlns:a16="http://schemas.microsoft.com/office/drawing/2014/main" id="{7FEC2D85-24C6-452E-9E2A-9984950552CB}"/>
            </a:ext>
          </a:extLst>
        </xdr:cNvPr>
        <xdr:cNvSpPr>
          <a:spLocks/>
        </xdr:cNvSpPr>
      </xdr:nvSpPr>
      <xdr:spPr bwMode="auto">
        <a:xfrm flipH="1">
          <a:off x="13807440" y="799338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39</xdr:row>
      <xdr:rowOff>30480</xdr:rowOff>
    </xdr:from>
    <xdr:to>
      <xdr:col>38</xdr:col>
      <xdr:colOff>106680</xdr:colOff>
      <xdr:row>42</xdr:row>
      <xdr:rowOff>0</xdr:rowOff>
    </xdr:to>
    <xdr:sp macro="" textlink="">
      <xdr:nvSpPr>
        <xdr:cNvPr id="28" name="AutoShape 27">
          <a:extLst>
            <a:ext uri="{FF2B5EF4-FFF2-40B4-BE49-F238E27FC236}">
              <a16:creationId xmlns:a16="http://schemas.microsoft.com/office/drawing/2014/main" id="{EE4A7E26-48A1-4A32-A812-83530F7A7ED0}"/>
            </a:ext>
          </a:extLst>
        </xdr:cNvPr>
        <xdr:cNvSpPr>
          <a:spLocks/>
        </xdr:cNvSpPr>
      </xdr:nvSpPr>
      <xdr:spPr bwMode="auto">
        <a:xfrm flipH="1">
          <a:off x="13807440" y="742188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36</xdr:row>
      <xdr:rowOff>30480</xdr:rowOff>
    </xdr:from>
    <xdr:to>
      <xdr:col>38</xdr:col>
      <xdr:colOff>106680</xdr:colOff>
      <xdr:row>39</xdr:row>
      <xdr:rowOff>0</xdr:rowOff>
    </xdr:to>
    <xdr:sp macro="" textlink="">
      <xdr:nvSpPr>
        <xdr:cNvPr id="29" name="AutoShape 28">
          <a:extLst>
            <a:ext uri="{FF2B5EF4-FFF2-40B4-BE49-F238E27FC236}">
              <a16:creationId xmlns:a16="http://schemas.microsoft.com/office/drawing/2014/main" id="{FDD8DBF6-CDA4-4521-91AC-FDE82530FA79}"/>
            </a:ext>
          </a:extLst>
        </xdr:cNvPr>
        <xdr:cNvSpPr>
          <a:spLocks/>
        </xdr:cNvSpPr>
      </xdr:nvSpPr>
      <xdr:spPr bwMode="auto">
        <a:xfrm flipH="1">
          <a:off x="13807440" y="685038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54</xdr:row>
      <xdr:rowOff>30480</xdr:rowOff>
    </xdr:from>
    <xdr:to>
      <xdr:col>38</xdr:col>
      <xdr:colOff>106680</xdr:colOff>
      <xdr:row>57</xdr:row>
      <xdr:rowOff>0</xdr:rowOff>
    </xdr:to>
    <xdr:sp macro="" textlink="">
      <xdr:nvSpPr>
        <xdr:cNvPr id="30" name="AutoShape 29">
          <a:extLst>
            <a:ext uri="{FF2B5EF4-FFF2-40B4-BE49-F238E27FC236}">
              <a16:creationId xmlns:a16="http://schemas.microsoft.com/office/drawing/2014/main" id="{16575992-B0E2-4D12-A836-C7A30A09DCF9}"/>
            </a:ext>
          </a:extLst>
        </xdr:cNvPr>
        <xdr:cNvSpPr>
          <a:spLocks/>
        </xdr:cNvSpPr>
      </xdr:nvSpPr>
      <xdr:spPr bwMode="auto">
        <a:xfrm flipH="1">
          <a:off x="13807440" y="1027938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7620</xdr:colOff>
      <xdr:row>9</xdr:row>
      <xdr:rowOff>38100</xdr:rowOff>
    </xdr:from>
    <xdr:to>
      <xdr:col>39</xdr:col>
      <xdr:colOff>0</xdr:colOff>
      <xdr:row>12</xdr:row>
      <xdr:rowOff>7620</xdr:rowOff>
    </xdr:to>
    <xdr:sp macro="" textlink="">
      <xdr:nvSpPr>
        <xdr:cNvPr id="31" name="AutoShape 30">
          <a:extLst>
            <a:ext uri="{FF2B5EF4-FFF2-40B4-BE49-F238E27FC236}">
              <a16:creationId xmlns:a16="http://schemas.microsoft.com/office/drawing/2014/main" id="{5F9A80E8-4319-47DD-A367-35E5D7A005DF}"/>
            </a:ext>
          </a:extLst>
        </xdr:cNvPr>
        <xdr:cNvSpPr>
          <a:spLocks/>
        </xdr:cNvSpPr>
      </xdr:nvSpPr>
      <xdr:spPr bwMode="auto">
        <a:xfrm flipH="1">
          <a:off x="13815060" y="171450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1188720</xdr:colOff>
      <xdr:row>51</xdr:row>
      <xdr:rowOff>7620</xdr:rowOff>
    </xdr:from>
    <xdr:to>
      <xdr:col>2</xdr:col>
      <xdr:colOff>83820</xdr:colOff>
      <xdr:row>53</xdr:row>
      <xdr:rowOff>167640</xdr:rowOff>
    </xdr:to>
    <xdr:sp macro="" textlink="">
      <xdr:nvSpPr>
        <xdr:cNvPr id="32" name="AutoShape 14">
          <a:extLst>
            <a:ext uri="{FF2B5EF4-FFF2-40B4-BE49-F238E27FC236}">
              <a16:creationId xmlns:a16="http://schemas.microsoft.com/office/drawing/2014/main" id="{20643CCC-469D-4673-9054-8F7E8C1B42DA}"/>
            </a:ext>
          </a:extLst>
        </xdr:cNvPr>
        <xdr:cNvSpPr>
          <a:spLocks/>
        </xdr:cNvSpPr>
      </xdr:nvSpPr>
      <xdr:spPr bwMode="auto">
        <a:xfrm>
          <a:off x="1371600" y="96850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7620</xdr:colOff>
      <xdr:row>51</xdr:row>
      <xdr:rowOff>30480</xdr:rowOff>
    </xdr:from>
    <xdr:to>
      <xdr:col>38</xdr:col>
      <xdr:colOff>68580</xdr:colOff>
      <xdr:row>54</xdr:row>
      <xdr:rowOff>0</xdr:rowOff>
    </xdr:to>
    <xdr:sp macro="" textlink="">
      <xdr:nvSpPr>
        <xdr:cNvPr id="33" name="AutoShape 24">
          <a:extLst>
            <a:ext uri="{FF2B5EF4-FFF2-40B4-BE49-F238E27FC236}">
              <a16:creationId xmlns:a16="http://schemas.microsoft.com/office/drawing/2014/main" id="{9E851E83-7267-4779-912A-90C57BED732E}"/>
            </a:ext>
          </a:extLst>
        </xdr:cNvPr>
        <xdr:cNvSpPr>
          <a:spLocks/>
        </xdr:cNvSpPr>
      </xdr:nvSpPr>
      <xdr:spPr bwMode="auto">
        <a:xfrm flipH="1">
          <a:off x="13815060" y="9707880"/>
          <a:ext cx="60960" cy="541020"/>
        </a:xfrm>
        <a:prstGeom prst="leftBrace">
          <a:avLst>
            <a:gd name="adj1" fmla="val 403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</xdr:colOff>
      <xdr:row>12</xdr:row>
      <xdr:rowOff>22860</xdr:rowOff>
    </xdr:from>
    <xdr:to>
      <xdr:col>3</xdr:col>
      <xdr:colOff>7620</xdr:colOff>
      <xdr:row>15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796CB95C-8F23-4DD8-978A-4DE4E74EBBAC}"/>
            </a:ext>
          </a:extLst>
        </xdr:cNvPr>
        <xdr:cNvSpPr>
          <a:spLocks/>
        </xdr:cNvSpPr>
      </xdr:nvSpPr>
      <xdr:spPr bwMode="auto">
        <a:xfrm>
          <a:off x="1417320" y="217932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30</xdr:row>
      <xdr:rowOff>0</xdr:rowOff>
    </xdr:from>
    <xdr:to>
      <xdr:col>3</xdr:col>
      <xdr:colOff>7620</xdr:colOff>
      <xdr:row>32</xdr:row>
      <xdr:rowOff>167640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568A7AB0-AAFE-4523-AD4B-98E6CC7E638B}"/>
            </a:ext>
          </a:extLst>
        </xdr:cNvPr>
        <xdr:cNvSpPr>
          <a:spLocks/>
        </xdr:cNvSpPr>
      </xdr:nvSpPr>
      <xdr:spPr bwMode="auto">
        <a:xfrm>
          <a:off x="1417320" y="558546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27</xdr:row>
      <xdr:rowOff>22860</xdr:rowOff>
    </xdr:from>
    <xdr:to>
      <xdr:col>3</xdr:col>
      <xdr:colOff>7620</xdr:colOff>
      <xdr:row>30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39C29B72-8178-4F9A-9151-23DBFC6D4D50}"/>
            </a:ext>
          </a:extLst>
        </xdr:cNvPr>
        <xdr:cNvSpPr>
          <a:spLocks/>
        </xdr:cNvSpPr>
      </xdr:nvSpPr>
      <xdr:spPr bwMode="auto">
        <a:xfrm>
          <a:off x="1417320" y="503682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24</xdr:row>
      <xdr:rowOff>22860</xdr:rowOff>
    </xdr:from>
    <xdr:to>
      <xdr:col>3</xdr:col>
      <xdr:colOff>7620</xdr:colOff>
      <xdr:row>27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B7AE3B5B-8CF3-4CB4-B62D-E78946245258}"/>
            </a:ext>
          </a:extLst>
        </xdr:cNvPr>
        <xdr:cNvSpPr>
          <a:spLocks/>
        </xdr:cNvSpPr>
      </xdr:nvSpPr>
      <xdr:spPr bwMode="auto">
        <a:xfrm>
          <a:off x="1417320" y="446532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18</xdr:row>
      <xdr:rowOff>22860</xdr:rowOff>
    </xdr:from>
    <xdr:to>
      <xdr:col>3</xdr:col>
      <xdr:colOff>7620</xdr:colOff>
      <xdr:row>21</xdr:row>
      <xdr:rowOff>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FA6BA309-01F2-4AF9-A9F0-2F23801664E2}"/>
            </a:ext>
          </a:extLst>
        </xdr:cNvPr>
        <xdr:cNvSpPr>
          <a:spLocks/>
        </xdr:cNvSpPr>
      </xdr:nvSpPr>
      <xdr:spPr bwMode="auto">
        <a:xfrm>
          <a:off x="1417320" y="332232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21</xdr:row>
      <xdr:rowOff>22860</xdr:rowOff>
    </xdr:from>
    <xdr:to>
      <xdr:col>3</xdr:col>
      <xdr:colOff>7620</xdr:colOff>
      <xdr:row>24</xdr:row>
      <xdr:rowOff>0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3E3DECBD-3AC8-4ADF-B7B3-2744AC49C2FB}"/>
            </a:ext>
          </a:extLst>
        </xdr:cNvPr>
        <xdr:cNvSpPr>
          <a:spLocks/>
        </xdr:cNvSpPr>
      </xdr:nvSpPr>
      <xdr:spPr bwMode="auto">
        <a:xfrm>
          <a:off x="1417320" y="389382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15</xdr:row>
      <xdr:rowOff>22860</xdr:rowOff>
    </xdr:from>
    <xdr:to>
      <xdr:col>3</xdr:col>
      <xdr:colOff>7620</xdr:colOff>
      <xdr:row>18</xdr:row>
      <xdr:rowOff>0</xdr:rowOff>
    </xdr:to>
    <xdr:sp macro="" textlink="">
      <xdr:nvSpPr>
        <xdr:cNvPr id="8" name="AutoShape 7">
          <a:extLst>
            <a:ext uri="{FF2B5EF4-FFF2-40B4-BE49-F238E27FC236}">
              <a16:creationId xmlns:a16="http://schemas.microsoft.com/office/drawing/2014/main" id="{14399544-05B5-4F03-A549-2667506914F8}"/>
            </a:ext>
          </a:extLst>
        </xdr:cNvPr>
        <xdr:cNvSpPr>
          <a:spLocks/>
        </xdr:cNvSpPr>
      </xdr:nvSpPr>
      <xdr:spPr bwMode="auto">
        <a:xfrm>
          <a:off x="1417320" y="275082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33</xdr:row>
      <xdr:rowOff>22860</xdr:rowOff>
    </xdr:from>
    <xdr:to>
      <xdr:col>3</xdr:col>
      <xdr:colOff>7620</xdr:colOff>
      <xdr:row>36</xdr:row>
      <xdr:rowOff>0</xdr:rowOff>
    </xdr:to>
    <xdr:sp macro="" textlink="">
      <xdr:nvSpPr>
        <xdr:cNvPr id="9" name="AutoShape 8">
          <a:extLst>
            <a:ext uri="{FF2B5EF4-FFF2-40B4-BE49-F238E27FC236}">
              <a16:creationId xmlns:a16="http://schemas.microsoft.com/office/drawing/2014/main" id="{C683E3A7-4BAD-449C-AD24-39A5F22A092F}"/>
            </a:ext>
          </a:extLst>
        </xdr:cNvPr>
        <xdr:cNvSpPr>
          <a:spLocks/>
        </xdr:cNvSpPr>
      </xdr:nvSpPr>
      <xdr:spPr bwMode="auto">
        <a:xfrm>
          <a:off x="1417320" y="617982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48</xdr:row>
      <xdr:rowOff>0</xdr:rowOff>
    </xdr:from>
    <xdr:to>
      <xdr:col>3</xdr:col>
      <xdr:colOff>7620</xdr:colOff>
      <xdr:row>50</xdr:row>
      <xdr:rowOff>167640</xdr:rowOff>
    </xdr:to>
    <xdr:sp macro="" textlink="">
      <xdr:nvSpPr>
        <xdr:cNvPr id="10" name="AutoShape 12">
          <a:extLst>
            <a:ext uri="{FF2B5EF4-FFF2-40B4-BE49-F238E27FC236}">
              <a16:creationId xmlns:a16="http://schemas.microsoft.com/office/drawing/2014/main" id="{6BD581C3-91EB-4092-8906-3DE0AE14A6AC}"/>
            </a:ext>
          </a:extLst>
        </xdr:cNvPr>
        <xdr:cNvSpPr>
          <a:spLocks/>
        </xdr:cNvSpPr>
      </xdr:nvSpPr>
      <xdr:spPr bwMode="auto">
        <a:xfrm>
          <a:off x="1417320" y="901446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36</xdr:row>
      <xdr:rowOff>22860</xdr:rowOff>
    </xdr:from>
    <xdr:to>
      <xdr:col>3</xdr:col>
      <xdr:colOff>7620</xdr:colOff>
      <xdr:row>39</xdr:row>
      <xdr:rowOff>0</xdr:rowOff>
    </xdr:to>
    <xdr:sp macro="" textlink="">
      <xdr:nvSpPr>
        <xdr:cNvPr id="11" name="AutoShape 13">
          <a:extLst>
            <a:ext uri="{FF2B5EF4-FFF2-40B4-BE49-F238E27FC236}">
              <a16:creationId xmlns:a16="http://schemas.microsoft.com/office/drawing/2014/main" id="{A2B26569-8B7A-4E9D-A26D-A3953828FD24}"/>
            </a:ext>
          </a:extLst>
        </xdr:cNvPr>
        <xdr:cNvSpPr>
          <a:spLocks/>
        </xdr:cNvSpPr>
      </xdr:nvSpPr>
      <xdr:spPr bwMode="auto">
        <a:xfrm>
          <a:off x="1417320" y="675132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9</xdr:row>
      <xdr:rowOff>0</xdr:rowOff>
    </xdr:from>
    <xdr:to>
      <xdr:col>3</xdr:col>
      <xdr:colOff>7620</xdr:colOff>
      <xdr:row>11</xdr:row>
      <xdr:rowOff>160020</xdr:rowOff>
    </xdr:to>
    <xdr:sp macro="" textlink="">
      <xdr:nvSpPr>
        <xdr:cNvPr id="12" name="AutoShape 15">
          <a:extLst>
            <a:ext uri="{FF2B5EF4-FFF2-40B4-BE49-F238E27FC236}">
              <a16:creationId xmlns:a16="http://schemas.microsoft.com/office/drawing/2014/main" id="{953894B3-8EA0-45BC-A286-308CA85D048A}"/>
            </a:ext>
          </a:extLst>
        </xdr:cNvPr>
        <xdr:cNvSpPr>
          <a:spLocks/>
        </xdr:cNvSpPr>
      </xdr:nvSpPr>
      <xdr:spPr bwMode="auto">
        <a:xfrm>
          <a:off x="1417320" y="1584960"/>
          <a:ext cx="99060" cy="541020"/>
        </a:xfrm>
        <a:prstGeom prst="leftBrace">
          <a:avLst>
            <a:gd name="adj1" fmla="val 4551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12</xdr:row>
      <xdr:rowOff>22860</xdr:rowOff>
    </xdr:from>
    <xdr:to>
      <xdr:col>38</xdr:col>
      <xdr:colOff>106680</xdr:colOff>
      <xdr:row>14</xdr:row>
      <xdr:rowOff>182880</xdr:rowOff>
    </xdr:to>
    <xdr:sp macro="" textlink="">
      <xdr:nvSpPr>
        <xdr:cNvPr id="13" name="AutoShape 16">
          <a:extLst>
            <a:ext uri="{FF2B5EF4-FFF2-40B4-BE49-F238E27FC236}">
              <a16:creationId xmlns:a16="http://schemas.microsoft.com/office/drawing/2014/main" id="{B52E9A1A-DD42-4DAF-99A3-CA6F19454A39}"/>
            </a:ext>
          </a:extLst>
        </xdr:cNvPr>
        <xdr:cNvSpPr>
          <a:spLocks/>
        </xdr:cNvSpPr>
      </xdr:nvSpPr>
      <xdr:spPr bwMode="auto">
        <a:xfrm flipH="1">
          <a:off x="13700760" y="21793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30</xdr:row>
      <xdr:rowOff>22860</xdr:rowOff>
    </xdr:from>
    <xdr:to>
      <xdr:col>38</xdr:col>
      <xdr:colOff>106680</xdr:colOff>
      <xdr:row>32</xdr:row>
      <xdr:rowOff>182880</xdr:rowOff>
    </xdr:to>
    <xdr:sp macro="" textlink="">
      <xdr:nvSpPr>
        <xdr:cNvPr id="14" name="AutoShape 17">
          <a:extLst>
            <a:ext uri="{FF2B5EF4-FFF2-40B4-BE49-F238E27FC236}">
              <a16:creationId xmlns:a16="http://schemas.microsoft.com/office/drawing/2014/main" id="{93305A1F-E1E0-452A-8394-B8792007D050}"/>
            </a:ext>
          </a:extLst>
        </xdr:cNvPr>
        <xdr:cNvSpPr>
          <a:spLocks/>
        </xdr:cNvSpPr>
      </xdr:nvSpPr>
      <xdr:spPr bwMode="auto">
        <a:xfrm flipH="1">
          <a:off x="13700760" y="56083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27</xdr:row>
      <xdr:rowOff>22860</xdr:rowOff>
    </xdr:from>
    <xdr:to>
      <xdr:col>38</xdr:col>
      <xdr:colOff>106680</xdr:colOff>
      <xdr:row>29</xdr:row>
      <xdr:rowOff>182880</xdr:rowOff>
    </xdr:to>
    <xdr:sp macro="" textlink="">
      <xdr:nvSpPr>
        <xdr:cNvPr id="15" name="AutoShape 18">
          <a:extLst>
            <a:ext uri="{FF2B5EF4-FFF2-40B4-BE49-F238E27FC236}">
              <a16:creationId xmlns:a16="http://schemas.microsoft.com/office/drawing/2014/main" id="{C8EA7845-FB14-42EB-9EB7-53DA07CC844E}"/>
            </a:ext>
          </a:extLst>
        </xdr:cNvPr>
        <xdr:cNvSpPr>
          <a:spLocks/>
        </xdr:cNvSpPr>
      </xdr:nvSpPr>
      <xdr:spPr bwMode="auto">
        <a:xfrm flipH="1">
          <a:off x="13700760" y="50368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24</xdr:row>
      <xdr:rowOff>22860</xdr:rowOff>
    </xdr:from>
    <xdr:to>
      <xdr:col>38</xdr:col>
      <xdr:colOff>106680</xdr:colOff>
      <xdr:row>26</xdr:row>
      <xdr:rowOff>182880</xdr:rowOff>
    </xdr:to>
    <xdr:sp macro="" textlink="">
      <xdr:nvSpPr>
        <xdr:cNvPr id="16" name="AutoShape 19">
          <a:extLst>
            <a:ext uri="{FF2B5EF4-FFF2-40B4-BE49-F238E27FC236}">
              <a16:creationId xmlns:a16="http://schemas.microsoft.com/office/drawing/2014/main" id="{34A768C8-9FE7-4C13-A40C-181CB4FAABC8}"/>
            </a:ext>
          </a:extLst>
        </xdr:cNvPr>
        <xdr:cNvSpPr>
          <a:spLocks/>
        </xdr:cNvSpPr>
      </xdr:nvSpPr>
      <xdr:spPr bwMode="auto">
        <a:xfrm flipH="1">
          <a:off x="13700760" y="44653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18</xdr:row>
      <xdr:rowOff>22860</xdr:rowOff>
    </xdr:from>
    <xdr:to>
      <xdr:col>38</xdr:col>
      <xdr:colOff>106680</xdr:colOff>
      <xdr:row>20</xdr:row>
      <xdr:rowOff>182880</xdr:rowOff>
    </xdr:to>
    <xdr:sp macro="" textlink="">
      <xdr:nvSpPr>
        <xdr:cNvPr id="17" name="AutoShape 20">
          <a:extLst>
            <a:ext uri="{FF2B5EF4-FFF2-40B4-BE49-F238E27FC236}">
              <a16:creationId xmlns:a16="http://schemas.microsoft.com/office/drawing/2014/main" id="{ADEB4FE9-94F1-49E8-8B18-531BE367EEB3}"/>
            </a:ext>
          </a:extLst>
        </xdr:cNvPr>
        <xdr:cNvSpPr>
          <a:spLocks/>
        </xdr:cNvSpPr>
      </xdr:nvSpPr>
      <xdr:spPr bwMode="auto">
        <a:xfrm flipH="1">
          <a:off x="13700760" y="33223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21</xdr:row>
      <xdr:rowOff>22860</xdr:rowOff>
    </xdr:from>
    <xdr:to>
      <xdr:col>38</xdr:col>
      <xdr:colOff>106680</xdr:colOff>
      <xdr:row>23</xdr:row>
      <xdr:rowOff>182880</xdr:rowOff>
    </xdr:to>
    <xdr:sp macro="" textlink="">
      <xdr:nvSpPr>
        <xdr:cNvPr id="18" name="AutoShape 21">
          <a:extLst>
            <a:ext uri="{FF2B5EF4-FFF2-40B4-BE49-F238E27FC236}">
              <a16:creationId xmlns:a16="http://schemas.microsoft.com/office/drawing/2014/main" id="{14912B0A-CC33-423D-B985-48C3A80558CC}"/>
            </a:ext>
          </a:extLst>
        </xdr:cNvPr>
        <xdr:cNvSpPr>
          <a:spLocks/>
        </xdr:cNvSpPr>
      </xdr:nvSpPr>
      <xdr:spPr bwMode="auto">
        <a:xfrm flipH="1">
          <a:off x="13700760" y="38938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15</xdr:row>
      <xdr:rowOff>22860</xdr:rowOff>
    </xdr:from>
    <xdr:to>
      <xdr:col>38</xdr:col>
      <xdr:colOff>106680</xdr:colOff>
      <xdr:row>17</xdr:row>
      <xdr:rowOff>182880</xdr:rowOff>
    </xdr:to>
    <xdr:sp macro="" textlink="">
      <xdr:nvSpPr>
        <xdr:cNvPr id="19" name="AutoShape 22">
          <a:extLst>
            <a:ext uri="{FF2B5EF4-FFF2-40B4-BE49-F238E27FC236}">
              <a16:creationId xmlns:a16="http://schemas.microsoft.com/office/drawing/2014/main" id="{DCD15261-76ED-428C-B876-96C5DC27D4F7}"/>
            </a:ext>
          </a:extLst>
        </xdr:cNvPr>
        <xdr:cNvSpPr>
          <a:spLocks/>
        </xdr:cNvSpPr>
      </xdr:nvSpPr>
      <xdr:spPr bwMode="auto">
        <a:xfrm flipH="1">
          <a:off x="13700760" y="27508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33</xdr:row>
      <xdr:rowOff>22860</xdr:rowOff>
    </xdr:from>
    <xdr:to>
      <xdr:col>38</xdr:col>
      <xdr:colOff>106680</xdr:colOff>
      <xdr:row>35</xdr:row>
      <xdr:rowOff>182880</xdr:rowOff>
    </xdr:to>
    <xdr:sp macro="" textlink="">
      <xdr:nvSpPr>
        <xdr:cNvPr id="20" name="AutoShape 23">
          <a:extLst>
            <a:ext uri="{FF2B5EF4-FFF2-40B4-BE49-F238E27FC236}">
              <a16:creationId xmlns:a16="http://schemas.microsoft.com/office/drawing/2014/main" id="{CA851892-ECEF-4287-B9DA-FC069C9F88F4}"/>
            </a:ext>
          </a:extLst>
        </xdr:cNvPr>
        <xdr:cNvSpPr>
          <a:spLocks/>
        </xdr:cNvSpPr>
      </xdr:nvSpPr>
      <xdr:spPr bwMode="auto">
        <a:xfrm flipH="1">
          <a:off x="13700760" y="61798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48</xdr:row>
      <xdr:rowOff>22860</xdr:rowOff>
    </xdr:from>
    <xdr:to>
      <xdr:col>38</xdr:col>
      <xdr:colOff>106680</xdr:colOff>
      <xdr:row>50</xdr:row>
      <xdr:rowOff>182880</xdr:rowOff>
    </xdr:to>
    <xdr:sp macro="" textlink="">
      <xdr:nvSpPr>
        <xdr:cNvPr id="21" name="AutoShape 27">
          <a:extLst>
            <a:ext uri="{FF2B5EF4-FFF2-40B4-BE49-F238E27FC236}">
              <a16:creationId xmlns:a16="http://schemas.microsoft.com/office/drawing/2014/main" id="{88F079FE-7936-4B49-9810-D3528001589C}"/>
            </a:ext>
          </a:extLst>
        </xdr:cNvPr>
        <xdr:cNvSpPr>
          <a:spLocks/>
        </xdr:cNvSpPr>
      </xdr:nvSpPr>
      <xdr:spPr bwMode="auto">
        <a:xfrm flipH="1">
          <a:off x="13700760" y="90373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36</xdr:row>
      <xdr:rowOff>22860</xdr:rowOff>
    </xdr:from>
    <xdr:to>
      <xdr:col>38</xdr:col>
      <xdr:colOff>106680</xdr:colOff>
      <xdr:row>38</xdr:row>
      <xdr:rowOff>182880</xdr:rowOff>
    </xdr:to>
    <xdr:sp macro="" textlink="">
      <xdr:nvSpPr>
        <xdr:cNvPr id="22" name="AutoShape 28">
          <a:extLst>
            <a:ext uri="{FF2B5EF4-FFF2-40B4-BE49-F238E27FC236}">
              <a16:creationId xmlns:a16="http://schemas.microsoft.com/office/drawing/2014/main" id="{FFF556C4-ABA1-4F25-9089-7793E7132BC5}"/>
            </a:ext>
          </a:extLst>
        </xdr:cNvPr>
        <xdr:cNvSpPr>
          <a:spLocks/>
        </xdr:cNvSpPr>
      </xdr:nvSpPr>
      <xdr:spPr bwMode="auto">
        <a:xfrm flipH="1">
          <a:off x="13700760" y="67513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22860</xdr:colOff>
      <xdr:row>9</xdr:row>
      <xdr:rowOff>22860</xdr:rowOff>
    </xdr:from>
    <xdr:to>
      <xdr:col>39</xdr:col>
      <xdr:colOff>7620</xdr:colOff>
      <xdr:row>11</xdr:row>
      <xdr:rowOff>182880</xdr:rowOff>
    </xdr:to>
    <xdr:sp macro="" textlink="">
      <xdr:nvSpPr>
        <xdr:cNvPr id="23" name="AutoShape 30">
          <a:extLst>
            <a:ext uri="{FF2B5EF4-FFF2-40B4-BE49-F238E27FC236}">
              <a16:creationId xmlns:a16="http://schemas.microsoft.com/office/drawing/2014/main" id="{62E055D7-FF94-4B0B-AF6F-88DDEAFEB15D}"/>
            </a:ext>
          </a:extLst>
        </xdr:cNvPr>
        <xdr:cNvSpPr>
          <a:spLocks/>
        </xdr:cNvSpPr>
      </xdr:nvSpPr>
      <xdr:spPr bwMode="auto">
        <a:xfrm flipH="1">
          <a:off x="13723620" y="1607820"/>
          <a:ext cx="99060" cy="541020"/>
        </a:xfrm>
        <a:prstGeom prst="leftBrace">
          <a:avLst>
            <a:gd name="adj1" fmla="val 4551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39</xdr:row>
      <xdr:rowOff>22860</xdr:rowOff>
    </xdr:from>
    <xdr:to>
      <xdr:col>3</xdr:col>
      <xdr:colOff>7620</xdr:colOff>
      <xdr:row>42</xdr:row>
      <xdr:rowOff>0</xdr:rowOff>
    </xdr:to>
    <xdr:sp macro="" textlink="">
      <xdr:nvSpPr>
        <xdr:cNvPr id="24" name="AutoShape 13">
          <a:extLst>
            <a:ext uri="{FF2B5EF4-FFF2-40B4-BE49-F238E27FC236}">
              <a16:creationId xmlns:a16="http://schemas.microsoft.com/office/drawing/2014/main" id="{242A0AD6-75C7-486F-8BF5-9DF2D608D12E}"/>
            </a:ext>
          </a:extLst>
        </xdr:cNvPr>
        <xdr:cNvSpPr>
          <a:spLocks/>
        </xdr:cNvSpPr>
      </xdr:nvSpPr>
      <xdr:spPr bwMode="auto">
        <a:xfrm>
          <a:off x="1417320" y="732282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39</xdr:row>
      <xdr:rowOff>0</xdr:rowOff>
    </xdr:from>
    <xdr:to>
      <xdr:col>38</xdr:col>
      <xdr:colOff>106680</xdr:colOff>
      <xdr:row>41</xdr:row>
      <xdr:rowOff>160020</xdr:rowOff>
    </xdr:to>
    <xdr:sp macro="" textlink="">
      <xdr:nvSpPr>
        <xdr:cNvPr id="25" name="AutoShape 28">
          <a:extLst>
            <a:ext uri="{FF2B5EF4-FFF2-40B4-BE49-F238E27FC236}">
              <a16:creationId xmlns:a16="http://schemas.microsoft.com/office/drawing/2014/main" id="{0F6AE865-2D24-4253-A713-087827D26CB0}"/>
            </a:ext>
          </a:extLst>
        </xdr:cNvPr>
        <xdr:cNvSpPr>
          <a:spLocks/>
        </xdr:cNvSpPr>
      </xdr:nvSpPr>
      <xdr:spPr bwMode="auto">
        <a:xfrm flipH="1">
          <a:off x="13700760" y="729996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42</xdr:row>
      <xdr:rowOff>0</xdr:rowOff>
    </xdr:from>
    <xdr:to>
      <xdr:col>38</xdr:col>
      <xdr:colOff>106680</xdr:colOff>
      <xdr:row>44</xdr:row>
      <xdr:rowOff>160020</xdr:rowOff>
    </xdr:to>
    <xdr:sp macro="" textlink="">
      <xdr:nvSpPr>
        <xdr:cNvPr id="26" name="AutoShape 28">
          <a:extLst>
            <a:ext uri="{FF2B5EF4-FFF2-40B4-BE49-F238E27FC236}">
              <a16:creationId xmlns:a16="http://schemas.microsoft.com/office/drawing/2014/main" id="{2F29AD7B-8F42-43D2-BBFF-5A3BFA6050F5}"/>
            </a:ext>
          </a:extLst>
        </xdr:cNvPr>
        <xdr:cNvSpPr>
          <a:spLocks/>
        </xdr:cNvSpPr>
      </xdr:nvSpPr>
      <xdr:spPr bwMode="auto">
        <a:xfrm flipH="1">
          <a:off x="13700760" y="787146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42</xdr:row>
      <xdr:rowOff>22860</xdr:rowOff>
    </xdr:from>
    <xdr:to>
      <xdr:col>2</xdr:col>
      <xdr:colOff>76200</xdr:colOff>
      <xdr:row>45</xdr:row>
      <xdr:rowOff>0</xdr:rowOff>
    </xdr:to>
    <xdr:sp macro="" textlink="">
      <xdr:nvSpPr>
        <xdr:cNvPr id="27" name="AutoShape 13">
          <a:extLst>
            <a:ext uri="{FF2B5EF4-FFF2-40B4-BE49-F238E27FC236}">
              <a16:creationId xmlns:a16="http://schemas.microsoft.com/office/drawing/2014/main" id="{A1C9AA33-438A-4098-A9E3-D8F41C4F13B9}"/>
            </a:ext>
          </a:extLst>
        </xdr:cNvPr>
        <xdr:cNvSpPr>
          <a:spLocks/>
        </xdr:cNvSpPr>
      </xdr:nvSpPr>
      <xdr:spPr bwMode="auto">
        <a:xfrm>
          <a:off x="1394460" y="7894320"/>
          <a:ext cx="76200" cy="548640"/>
        </a:xfrm>
        <a:prstGeom prst="leftBrace">
          <a:avLst>
            <a:gd name="adj1" fmla="val 436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45</xdr:row>
      <xdr:rowOff>0</xdr:rowOff>
    </xdr:from>
    <xdr:to>
      <xdr:col>38</xdr:col>
      <xdr:colOff>106680</xdr:colOff>
      <xdr:row>47</xdr:row>
      <xdr:rowOff>160020</xdr:rowOff>
    </xdr:to>
    <xdr:sp macro="" textlink="">
      <xdr:nvSpPr>
        <xdr:cNvPr id="28" name="AutoShape 28">
          <a:extLst>
            <a:ext uri="{FF2B5EF4-FFF2-40B4-BE49-F238E27FC236}">
              <a16:creationId xmlns:a16="http://schemas.microsoft.com/office/drawing/2014/main" id="{EF2FB2AC-A0DA-48C9-8B41-D76832BCA109}"/>
            </a:ext>
          </a:extLst>
        </xdr:cNvPr>
        <xdr:cNvSpPr>
          <a:spLocks/>
        </xdr:cNvSpPr>
      </xdr:nvSpPr>
      <xdr:spPr bwMode="auto">
        <a:xfrm flipH="1">
          <a:off x="13700760" y="844296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22860</xdr:rowOff>
    </xdr:from>
    <xdr:to>
      <xdr:col>2</xdr:col>
      <xdr:colOff>76200</xdr:colOff>
      <xdr:row>48</xdr:row>
      <xdr:rowOff>0</xdr:rowOff>
    </xdr:to>
    <xdr:sp macro="" textlink="">
      <xdr:nvSpPr>
        <xdr:cNvPr id="29" name="AutoShape 13">
          <a:extLst>
            <a:ext uri="{FF2B5EF4-FFF2-40B4-BE49-F238E27FC236}">
              <a16:creationId xmlns:a16="http://schemas.microsoft.com/office/drawing/2014/main" id="{91AFBA8A-7AB4-4459-BFA3-159A91791A91}"/>
            </a:ext>
          </a:extLst>
        </xdr:cNvPr>
        <xdr:cNvSpPr>
          <a:spLocks/>
        </xdr:cNvSpPr>
      </xdr:nvSpPr>
      <xdr:spPr bwMode="auto">
        <a:xfrm>
          <a:off x="1394460" y="8465820"/>
          <a:ext cx="76200" cy="548640"/>
        </a:xfrm>
        <a:prstGeom prst="leftBrace">
          <a:avLst>
            <a:gd name="adj1" fmla="val 436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1F2C9-05C9-4DAA-ACA7-DC7D7DC45634}">
  <sheetPr transitionEvaluation="1"/>
  <dimension ref="A1:AS279"/>
  <sheetViews>
    <sheetView tabSelected="1" view="pageBreakPreview" zoomScaleNormal="100" zoomScaleSheetLayoutView="100" workbookViewId="0">
      <pane xSplit="4" ySplit="6" topLeftCell="E7" activePane="bottomRight" state="frozen"/>
      <selection activeCell="G7" sqref="G7"/>
      <selection pane="topRight" activeCell="G7" sqref="G7"/>
      <selection pane="bottomLeft" activeCell="G7" sqref="G7"/>
      <selection pane="bottomRight" activeCell="E7" sqref="E7"/>
    </sheetView>
  </sheetViews>
  <sheetFormatPr defaultColWidth="9.109375" defaultRowHeight="12" x14ac:dyDescent="0.15"/>
  <cols>
    <col min="1" max="1" width="2.6640625" style="73" customWidth="1"/>
    <col min="2" max="2" width="17.6640625" style="73" customWidth="1"/>
    <col min="3" max="3" width="1.6640625" style="73" customWidth="1"/>
    <col min="4" max="4" width="9" style="73" customWidth="1"/>
    <col min="5" max="6" width="8.33203125" style="73" customWidth="1"/>
    <col min="7" max="8" width="4.5546875" style="73" customWidth="1"/>
    <col min="9" max="9" width="4.44140625" style="73" customWidth="1"/>
    <col min="10" max="14" width="4.5546875" style="73" customWidth="1"/>
    <col min="15" max="15" width="5.33203125" style="73" customWidth="1"/>
    <col min="16" max="17" width="4.5546875" style="73" customWidth="1"/>
    <col min="18" max="22" width="3.88671875" style="73" customWidth="1"/>
    <col min="23" max="23" width="2.5546875" style="102" customWidth="1"/>
    <col min="24" max="24" width="6.6640625" style="73" customWidth="1"/>
    <col min="25" max="26" width="5.33203125" style="73" customWidth="1"/>
    <col min="27" max="27" width="4.33203125" style="73" customWidth="1"/>
    <col min="28" max="31" width="5.33203125" style="73" customWidth="1"/>
    <col min="32" max="32" width="6.77734375" style="73" customWidth="1"/>
    <col min="33" max="33" width="6.5546875" style="73" customWidth="1"/>
    <col min="34" max="34" width="5.109375" style="73" customWidth="1"/>
    <col min="35" max="35" width="4.33203125" style="73" customWidth="1"/>
    <col min="36" max="36" width="4" style="73" customWidth="1"/>
    <col min="37" max="37" width="3.44140625" style="73" customWidth="1"/>
    <col min="38" max="38" width="9" style="73" customWidth="1"/>
    <col min="39" max="39" width="1.6640625" style="73" customWidth="1"/>
    <col min="40" max="40" width="17.5546875" style="73" customWidth="1"/>
    <col min="41" max="43" width="9.109375" style="73"/>
    <col min="44" max="44" width="11.109375" style="73" bestFit="1" customWidth="1"/>
    <col min="45" max="16384" width="9.109375" style="73"/>
  </cols>
  <sheetData>
    <row r="1" spans="1:45" x14ac:dyDescent="0.15">
      <c r="B1" s="74" t="s">
        <v>0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5"/>
      <c r="X1" s="74" t="s">
        <v>1</v>
      </c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</row>
    <row r="2" spans="1:45" s="1" customFormat="1" ht="14.4" x14ac:dyDescent="0.15">
      <c r="B2" s="2"/>
      <c r="C2" s="2"/>
      <c r="D2" s="3"/>
      <c r="E2" s="145" t="s">
        <v>2</v>
      </c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3"/>
      <c r="W2" s="4"/>
      <c r="X2" s="2" t="s">
        <v>3</v>
      </c>
      <c r="Y2" s="145" t="s">
        <v>4</v>
      </c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3"/>
      <c r="AL2" s="3"/>
      <c r="AM2" s="3"/>
      <c r="AN2" s="3"/>
    </row>
    <row r="3" spans="1:45" s="76" customFormat="1" ht="12.6" thickBot="1" x14ac:dyDescent="0.2">
      <c r="B3" s="77"/>
      <c r="C3" s="77"/>
      <c r="D3" s="77"/>
      <c r="E3" s="77"/>
      <c r="F3" s="77"/>
      <c r="G3" s="78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9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</row>
    <row r="4" spans="1:45" s="76" customFormat="1" ht="12" customHeight="1" x14ac:dyDescent="0.15">
      <c r="B4" s="147" t="s">
        <v>5</v>
      </c>
      <c r="C4" s="147"/>
      <c r="D4" s="148"/>
      <c r="E4" s="153" t="s">
        <v>6</v>
      </c>
      <c r="F4" s="156" t="s">
        <v>7</v>
      </c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8"/>
      <c r="R4" s="159" t="s">
        <v>8</v>
      </c>
      <c r="S4" s="160"/>
      <c r="T4" s="160"/>
      <c r="U4" s="160"/>
      <c r="V4" s="160"/>
      <c r="W4" s="80"/>
      <c r="X4" s="161" t="s">
        <v>9</v>
      </c>
      <c r="Y4" s="159" t="s">
        <v>10</v>
      </c>
      <c r="Z4" s="160"/>
      <c r="AA4" s="160"/>
      <c r="AB4" s="160"/>
      <c r="AC4" s="160"/>
      <c r="AD4" s="164"/>
      <c r="AE4" s="165" t="s">
        <v>11</v>
      </c>
      <c r="AF4" s="165" t="s">
        <v>12</v>
      </c>
      <c r="AG4" s="169" t="s">
        <v>13</v>
      </c>
      <c r="AH4" s="169" t="s">
        <v>14</v>
      </c>
      <c r="AI4" s="169" t="s">
        <v>15</v>
      </c>
      <c r="AJ4" s="169" t="s">
        <v>16</v>
      </c>
      <c r="AK4" s="169" t="s">
        <v>17</v>
      </c>
      <c r="AL4" s="175" t="s">
        <v>18</v>
      </c>
      <c r="AM4" s="176"/>
      <c r="AN4" s="176"/>
    </row>
    <row r="5" spans="1:45" s="76" customFormat="1" x14ac:dyDescent="0.15">
      <c r="B5" s="149"/>
      <c r="C5" s="149"/>
      <c r="D5" s="150"/>
      <c r="E5" s="154"/>
      <c r="F5" s="166" t="s">
        <v>19</v>
      </c>
      <c r="G5" s="182" t="s">
        <v>20</v>
      </c>
      <c r="H5" s="183"/>
      <c r="I5" s="181" t="s">
        <v>21</v>
      </c>
      <c r="J5" s="168" t="s">
        <v>22</v>
      </c>
      <c r="K5" s="168" t="s">
        <v>23</v>
      </c>
      <c r="L5" s="168" t="s">
        <v>24</v>
      </c>
      <c r="M5" s="168" t="s">
        <v>25</v>
      </c>
      <c r="N5" s="168" t="s">
        <v>26</v>
      </c>
      <c r="O5" s="181" t="s">
        <v>27</v>
      </c>
      <c r="P5" s="168" t="s">
        <v>28</v>
      </c>
      <c r="Q5" s="168" t="s">
        <v>29</v>
      </c>
      <c r="R5" s="166" t="s">
        <v>30</v>
      </c>
      <c r="S5" s="171" t="s">
        <v>31</v>
      </c>
      <c r="T5" s="168" t="s">
        <v>32</v>
      </c>
      <c r="U5" s="168" t="s">
        <v>33</v>
      </c>
      <c r="V5" s="173" t="s">
        <v>34</v>
      </c>
      <c r="W5" s="80"/>
      <c r="X5" s="162"/>
      <c r="Y5" s="166" t="s">
        <v>30</v>
      </c>
      <c r="Z5" s="168" t="s">
        <v>35</v>
      </c>
      <c r="AA5" s="168" t="s">
        <v>36</v>
      </c>
      <c r="AB5" s="181" t="s">
        <v>37</v>
      </c>
      <c r="AC5" s="168" t="s">
        <v>38</v>
      </c>
      <c r="AD5" s="168" t="s">
        <v>39</v>
      </c>
      <c r="AE5" s="166"/>
      <c r="AF5" s="166"/>
      <c r="AG5" s="166"/>
      <c r="AH5" s="166"/>
      <c r="AI5" s="166"/>
      <c r="AJ5" s="166"/>
      <c r="AK5" s="166"/>
      <c r="AL5" s="177"/>
      <c r="AM5" s="178"/>
      <c r="AN5" s="178"/>
    </row>
    <row r="6" spans="1:45" s="76" customFormat="1" ht="61.5" customHeight="1" x14ac:dyDescent="0.15">
      <c r="B6" s="151"/>
      <c r="C6" s="151"/>
      <c r="D6" s="152"/>
      <c r="E6" s="155"/>
      <c r="F6" s="167"/>
      <c r="G6" s="81" t="s">
        <v>40</v>
      </c>
      <c r="H6" s="81" t="s">
        <v>41</v>
      </c>
      <c r="I6" s="184"/>
      <c r="J6" s="167"/>
      <c r="K6" s="167"/>
      <c r="L6" s="167"/>
      <c r="M6" s="167"/>
      <c r="N6" s="167"/>
      <c r="O6" s="167"/>
      <c r="P6" s="167"/>
      <c r="Q6" s="167"/>
      <c r="R6" s="167"/>
      <c r="S6" s="172"/>
      <c r="T6" s="167"/>
      <c r="U6" s="167"/>
      <c r="V6" s="174"/>
      <c r="W6" s="80"/>
      <c r="X6" s="163"/>
      <c r="Y6" s="167"/>
      <c r="Z6" s="167"/>
      <c r="AA6" s="167"/>
      <c r="AB6" s="167"/>
      <c r="AC6" s="167"/>
      <c r="AD6" s="167"/>
      <c r="AE6" s="167"/>
      <c r="AF6" s="167"/>
      <c r="AG6" s="167"/>
      <c r="AH6" s="167"/>
      <c r="AI6" s="167"/>
      <c r="AJ6" s="167"/>
      <c r="AK6" s="167"/>
      <c r="AL6" s="179"/>
      <c r="AM6" s="180"/>
      <c r="AN6" s="180"/>
      <c r="AP6" s="82" t="s">
        <v>42</v>
      </c>
      <c r="AQ6" s="82" t="s">
        <v>43</v>
      </c>
      <c r="AR6" s="82" t="s">
        <v>44</v>
      </c>
      <c r="AS6" s="82" t="s">
        <v>10</v>
      </c>
    </row>
    <row r="7" spans="1:45" s="5" customFormat="1" ht="14.1" customHeight="1" x14ac:dyDescent="0.15">
      <c r="B7" s="6"/>
      <c r="C7" s="6"/>
      <c r="D7" s="7" t="s">
        <v>45</v>
      </c>
      <c r="E7" s="8">
        <f>SUM(F7,R7,X7,Y7,AE7:AK7)</f>
        <v>5064</v>
      </c>
      <c r="F7" s="9">
        <f>SUM(G7:Q7)</f>
        <v>400</v>
      </c>
      <c r="G7" s="9">
        <f>G13+G16+G19+G22+G25+G28+G31+G34+G37+G40+G43+G46+G49+G52+G55+G58+G61+G64+G67+'71-2'!G10+'71-2'!G13+'71-2'!G16+'71-2'!G19+'71-2'!G22+'71-2'!G25+'71-2'!G28+'71-2'!G31+'71-2'!G34+'71-2'!G37+'71-2'!G40+'71-2'!G43+'71-2'!G46+'71-2'!G49+'71-2'!G52+'71-2'!G55+'71-3'!G10+'71-3'!G13+'71-3'!G16+'71-3'!G19+'71-3'!G22+'71-3'!G25+'71-3'!G28+'71-3'!G31+'71-3'!G34+'71-3'!G37+'71-3'!G40+'71-3'!G43+'71-3'!G46+'71-3'!G49+'71-3'!G52+'71-3'!G55+'71-4'!G10+'71-4'!G13+'71-4'!G16+'71-4'!G19+'71-4'!G22+'71-4'!G25+'71-4'!G28+'71-4'!G31+'71-4'!G34+'71-4'!G37+'71-4'!G40+'71-4'!G43+'71-4'!G46+'71-4'!G49</f>
        <v>99</v>
      </c>
      <c r="H7" s="9">
        <f>H13+H16+H19+H22+H25+H28+H31+H34+H37+H40+H43+H46+H49+H52+H55+H58+H61+H64+H67+'71-2'!H10+'71-2'!H13+'71-2'!H16+'71-2'!H19+'71-2'!H22+'71-2'!H25+'71-2'!H28+'71-2'!H31+'71-2'!H34+'71-2'!H37+'71-2'!H40+'71-2'!H43+'71-2'!H46+'71-2'!H49+'71-2'!H52+'71-2'!H55+'71-3'!H10+'71-3'!H13+'71-3'!H16+'71-3'!H19+'71-3'!H22+'71-3'!H25+'71-3'!H28+'71-3'!H31+'71-3'!H34+'71-3'!H37+'71-3'!H40+'71-3'!H43+'71-3'!H46+'71-3'!H49+'71-3'!H52+'71-3'!H55+'71-4'!H10+'71-4'!H13+'71-4'!H16+'71-4'!H19+'71-4'!H22+'71-4'!H25+'71-4'!H28+'71-4'!H31+'71-4'!H34+'71-4'!H37+'71-4'!H40+'71-4'!H43+'71-4'!H46+'71-4'!H49</f>
        <v>20</v>
      </c>
      <c r="I7" s="9">
        <f>I13+I16+I19+I22+I25+I28+I31+I34+I37+I40+I43+I46+I49+I52+I55+I58+I61+I64+I67+'71-2'!I10+'71-2'!I13+'71-2'!I16+'71-2'!I19+'71-2'!I22+'71-2'!I25+'71-2'!I28+'71-2'!I31+'71-2'!I34+'71-2'!I37+'71-2'!I40+'71-2'!I43+'71-2'!I46+'71-2'!I49+'71-2'!I52+'71-2'!I55+'71-3'!I10+'71-3'!I13+'71-3'!I16+'71-3'!I19+'71-3'!I22+'71-3'!I25+'71-3'!I28+'71-3'!I31+'71-3'!I34+'71-3'!I37+'71-3'!I40+'71-3'!I43+'71-3'!I46+'71-3'!I49+'71-3'!I52+'71-3'!I55+'71-4'!I10+'71-4'!I13+'71-4'!I16+'71-4'!I19+'71-4'!I22+'71-4'!I25+'71-4'!I28+'71-4'!I31+'71-4'!I34+'71-4'!I37+'71-4'!I40+'71-4'!I43+'71-4'!I46+'71-4'!I49</f>
        <v>11</v>
      </c>
      <c r="J7" s="9">
        <f>J13+J16+J19+J22+J25+J28+J31+J34+J37+J40+J43+J46+J49+J52+J55+J58+J61+J64+J67+'71-2'!J10+'71-2'!J13+'71-2'!J16+'71-2'!J19+'71-2'!J22+'71-2'!J25+'71-2'!J28+'71-2'!J31+'71-2'!J34+'71-2'!J37+'71-2'!J40+'71-2'!J43+'71-2'!J46+'71-2'!J49+'71-2'!J52+'71-2'!J55+'71-3'!J10+'71-3'!J13+'71-3'!J16+'71-3'!J19+'71-3'!J22+'71-3'!J25+'71-3'!J28+'71-3'!J31+'71-3'!J34+'71-3'!J37+'71-3'!J40+'71-3'!J43+'71-3'!J46+'71-3'!J49+'71-3'!J52+'71-3'!J55+'71-4'!J10+'71-4'!J13+'71-4'!J16+'71-4'!J19+'71-4'!J22+'71-4'!J25+'71-4'!J28+'71-4'!J31+'71-4'!J34+'71-4'!J37+'71-4'!J40+'71-4'!J43+'71-4'!J46+'71-4'!J49</f>
        <v>29</v>
      </c>
      <c r="K7" s="9">
        <f>K13+K16+K19+K22+K25+K28+K31+K34+K37+K40+K43+K46+K49+K52+K55+K58+K61+K64+K67+'71-2'!K10+'71-2'!K13+'71-2'!K16+'71-2'!K19+'71-2'!K22+'71-2'!K25+'71-2'!K28+'71-2'!K31+'71-2'!K34+'71-2'!K37+'71-2'!K40+'71-2'!K43+'71-2'!K46+'71-2'!K49+'71-2'!K52+'71-2'!K55+'71-3'!K10+'71-3'!K13+'71-3'!K16+'71-3'!K19+'71-3'!K22+'71-3'!K25+'71-3'!K28+'71-3'!K31+'71-3'!K34+'71-3'!K37+'71-3'!K40+'71-3'!K43+'71-3'!K46+'71-3'!K49+'71-3'!K52+'71-3'!K55+'71-4'!K10+'71-4'!K13+'71-4'!K16+'71-4'!K19+'71-4'!K22+'71-4'!K25+'71-4'!K28+'71-4'!K31+'71-4'!K34+'71-4'!K37+'71-4'!K40+'71-4'!K43+'71-4'!K46+'71-4'!K49</f>
        <v>122</v>
      </c>
      <c r="L7" s="9">
        <f>L13+L16+L19+L22+L25+L28+L31+L34+L37+L40+L43+L46+L49+L52+L55+L58+L61+L64+L67+'71-2'!L10+'71-2'!L13+'71-2'!L16+'71-2'!L19+'71-2'!L22+'71-2'!L25+'71-2'!L28+'71-2'!L31+'71-2'!L34+'71-2'!L37+'71-2'!L40+'71-2'!L43+'71-2'!L46+'71-2'!L49+'71-2'!L52+'71-2'!L55+'71-3'!L10+'71-3'!L13+'71-3'!L16+'71-3'!L19+'71-3'!L22+'71-3'!L25+'71-3'!L28+'71-3'!L31+'71-3'!L34+'71-3'!L37+'71-3'!L40+'71-3'!L43+'71-3'!L46+'71-3'!L49+'71-3'!L52+'71-3'!L55+'71-4'!L10+'71-4'!L13+'71-4'!L16+'71-4'!L19+'71-4'!L22+'71-4'!L25+'71-4'!L28+'71-4'!L31+'71-4'!L34+'71-4'!L37+'71-4'!L40+'71-4'!L43+'71-4'!L46+'71-4'!L49</f>
        <v>43</v>
      </c>
      <c r="M7" s="9">
        <f>M13+M16+M19+M22+M25+M28+M31+M34+M37+M40+M43+M46+M49+M52+M55+M58+M61+M64+M67+'71-2'!M10+'71-2'!M13+'71-2'!M16+'71-2'!M19+'71-2'!M22+'71-2'!M25+'71-2'!M28+'71-2'!M31+'71-2'!M34+'71-2'!M37+'71-2'!M40+'71-2'!M43+'71-2'!M46+'71-2'!M49+'71-2'!M52+'71-2'!M55+'71-3'!M10+'71-3'!M13+'71-3'!M16+'71-3'!M19+'71-3'!M22+'71-3'!M25+'71-3'!M28+'71-3'!M31+'71-3'!M34+'71-3'!M37+'71-3'!M40+'71-3'!M43+'71-3'!M46+'71-3'!M49+'71-3'!M52+'71-3'!M55+'71-4'!M10+'71-4'!M13+'71-4'!M16+'71-4'!M19+'71-4'!M22+'71-4'!M25+'71-4'!M28+'71-4'!M31+'71-4'!M34+'71-4'!M37+'71-4'!M40+'71-4'!M43+'71-4'!M46+'71-4'!M49</f>
        <v>52</v>
      </c>
      <c r="N7" s="9">
        <f>N13+N16+N19+N22+N25+N28+N31+N34+N37+N40+N43+N46+N49+N52+N55+N58+N61+N64+N67+'71-2'!N10+'71-2'!N13+'71-2'!N16+'71-2'!N19+'71-2'!N22+'71-2'!N25+'71-2'!N28+'71-2'!N31+'71-2'!N34+'71-2'!N37+'71-2'!N40+'71-2'!N43+'71-2'!N46+'71-2'!N49+'71-2'!N52+'71-2'!N55+'71-3'!N10+'71-3'!N13+'71-3'!N16+'71-3'!N19+'71-3'!N22+'71-3'!N25+'71-3'!N28+'71-3'!N31+'71-3'!N34+'71-3'!N37+'71-3'!N40+'71-3'!N43+'71-3'!N46+'71-3'!N49+'71-3'!N52+'71-3'!N55+'71-4'!N10+'71-4'!N13+'71-4'!N16+'71-4'!N19+'71-4'!N22+'71-4'!N25+'71-4'!N28+'71-4'!N31+'71-4'!N34+'71-4'!N37+'71-4'!N40+'71-4'!N43+'71-4'!N46+'71-4'!N49</f>
        <v>1</v>
      </c>
      <c r="O7" s="9">
        <f>O13+O16+O19+O22+O25+O28+O31+O34+O37+O40+O43+O46+O49+O52+O55+O58+O61+O64+O67+'71-2'!O10+'71-2'!O13+'71-2'!O16+'71-2'!O19+'71-2'!O22+'71-2'!O25+'71-2'!O28+'71-2'!O31+'71-2'!O34+'71-2'!O37+'71-2'!O40+'71-2'!O43+'71-2'!O46+'71-2'!O49+'71-2'!O52+'71-2'!O55+'71-3'!O10+'71-3'!O13+'71-3'!O16+'71-3'!O19+'71-3'!O22+'71-3'!O25+'71-3'!O28+'71-3'!O31+'71-3'!O34+'71-3'!O37+'71-3'!O40+'71-3'!O43+'71-3'!O46+'71-3'!O49+'71-3'!O52+'71-3'!O55+'71-4'!O10+'71-4'!O13+'71-4'!O16+'71-4'!O19+'71-4'!O22+'71-4'!O25+'71-4'!O28+'71-4'!O31+'71-4'!O34+'71-4'!O37+'71-4'!O40+'71-4'!O43+'71-4'!O46+'71-4'!O49</f>
        <v>0</v>
      </c>
      <c r="P7" s="9">
        <f>P13+P16+P19+P22+P25+P28+P31+P34+P37+P40+P43+P46+P49+P52+P55+P58+P61+P64+P67+'71-2'!P10+'71-2'!P13+'71-2'!P16+'71-2'!P19+'71-2'!P22+'71-2'!P25+'71-2'!P28+'71-2'!P31+'71-2'!P34+'71-2'!P37+'71-2'!P40+'71-2'!P43+'71-2'!P46+'71-2'!P49+'71-2'!P52+'71-2'!P55+'71-3'!P10+'71-3'!P13+'71-3'!P16+'71-3'!P19+'71-3'!P22+'71-3'!P25+'71-3'!P28+'71-3'!P31+'71-3'!P34+'71-3'!P37+'71-3'!P40+'71-3'!P43+'71-3'!P46+'71-3'!P49+'71-3'!P52+'71-3'!P55+'71-4'!P10+'71-4'!P13+'71-4'!P16+'71-4'!P19+'71-4'!P22+'71-4'!P25+'71-4'!P28+'71-4'!P31+'71-4'!P34+'71-4'!P37+'71-4'!P40+'71-4'!P43+'71-4'!P46+'71-4'!P49</f>
        <v>10</v>
      </c>
      <c r="Q7" s="9">
        <f>Q13+Q16+Q19+Q22+Q25+Q28+Q31+Q34+Q37+Q40+Q43+Q46+Q49+Q52+Q55+Q58+Q61+Q64+Q67+'71-2'!Q10+'71-2'!Q13+'71-2'!Q16+'71-2'!Q19+'71-2'!Q22+'71-2'!Q25+'71-2'!Q28+'71-2'!Q31+'71-2'!Q34+'71-2'!Q37+'71-2'!Q40+'71-2'!Q43+'71-2'!Q46+'71-2'!Q49+'71-2'!Q52+'71-2'!Q55+'71-3'!Q10+'71-3'!Q13+'71-3'!Q16+'71-3'!Q19+'71-3'!Q22+'71-3'!Q25+'71-3'!Q28+'71-3'!Q31+'71-3'!Q34+'71-3'!Q37+'71-3'!Q40+'71-3'!Q43+'71-3'!Q46+'71-3'!Q49+'71-3'!Q52+'71-3'!Q55+'71-4'!Q10+'71-4'!Q13+'71-4'!Q16+'71-4'!Q19+'71-4'!Q22+'71-4'!Q25+'71-4'!Q28+'71-4'!Q31+'71-4'!Q34+'71-4'!Q37+'71-4'!Q40+'71-4'!Q43+'71-4'!Q46+'71-4'!Q49</f>
        <v>13</v>
      </c>
      <c r="R7" s="9">
        <f t="shared" ref="R7:R8" si="0">SUM(S7:V7)</f>
        <v>5</v>
      </c>
      <c r="S7" s="9">
        <f>S13+S16+S19+S22+S25+S28+S31+S34+S37+S40+S43+S46+S49+S52+S55+S58+S61+S64+S67+'71-2'!S10+'71-2'!S13+'71-2'!S16+'71-2'!S19+'71-2'!S22+'71-2'!S25+'71-2'!S28+'71-2'!S31+'71-2'!S34+'71-2'!S37+'71-2'!S40+'71-2'!S43+'71-2'!S46+'71-2'!S49+'71-2'!S52+'71-2'!S55+'71-3'!S10+'71-3'!S13+'71-3'!S16+'71-3'!S19+'71-3'!S22+'71-3'!S25+'71-3'!S28+'71-3'!S31+'71-3'!S34+'71-3'!S37+'71-3'!S40+'71-3'!S43+'71-3'!S46+'71-3'!S49+'71-3'!S52+'71-3'!S55+'71-4'!S10+'71-4'!S13+'71-4'!S16+'71-4'!S19+'71-4'!S22+'71-4'!S25+'71-4'!S28+'71-4'!S31+'71-4'!S34+'71-4'!S37+'71-4'!S40+'71-4'!S43+'71-4'!S46+'71-4'!S49</f>
        <v>3</v>
      </c>
      <c r="T7" s="9">
        <f>T13+T16+T19+T22+T25+T28+T31+T34+T37+T40+T43+T46+T49+T52+T55+T58+T61+T64+T67+'71-2'!T10+'71-2'!T13+'71-2'!T16+'71-2'!T19+'71-2'!T22+'71-2'!T25+'71-2'!T28+'71-2'!T31+'71-2'!T34+'71-2'!T37+'71-2'!T40+'71-2'!T43+'71-2'!T46+'71-2'!T49+'71-2'!T52+'71-2'!T55+'71-3'!T10+'71-3'!T13+'71-3'!T16+'71-3'!T19+'71-3'!T22+'71-3'!T25+'71-3'!T28+'71-3'!T31+'71-3'!T34+'71-3'!T37+'71-3'!T40+'71-3'!T43+'71-3'!T46+'71-3'!T49+'71-3'!T52+'71-3'!T55+'71-4'!T10+'71-4'!T13+'71-4'!T16+'71-4'!T19+'71-4'!T22+'71-4'!T25+'71-4'!T28+'71-4'!T31+'71-4'!T34+'71-4'!T37+'71-4'!T40+'71-4'!T43+'71-4'!T46+'71-4'!T49</f>
        <v>1</v>
      </c>
      <c r="U7" s="9">
        <f>U13+U16+U19+U22+U25+U28+U31+U34+U37+U40+U43+U46+U49+U52+U55+U58+U61+U64+U67+'71-2'!U10+'71-2'!U13+'71-2'!U16+'71-2'!U19+'71-2'!U22+'71-2'!U25+'71-2'!U28+'71-2'!U31+'71-2'!U34+'71-2'!U37+'71-2'!U40+'71-2'!U43+'71-2'!U46+'71-2'!U49+'71-2'!U52+'71-2'!U55+'71-3'!U10+'71-3'!U13+'71-3'!U16+'71-3'!U19+'71-3'!U22+'71-3'!U25+'71-3'!U28+'71-3'!U31+'71-3'!U34+'71-3'!U37+'71-3'!U40+'71-3'!U43+'71-3'!U46+'71-3'!U49+'71-3'!U52+'71-3'!U55+'71-4'!U10+'71-4'!U13+'71-4'!U16+'71-4'!U19+'71-4'!U22+'71-4'!U25+'71-4'!U28+'71-4'!U31+'71-4'!U34+'71-4'!U37+'71-4'!U40+'71-4'!U43+'71-4'!U46+'71-4'!U49</f>
        <v>1</v>
      </c>
      <c r="V7" s="10">
        <f>V13+V16+V19+V22+V25+V28+V31+V34+V37+V40+V43+V46+V49+V52+V55+V58+V61+V64+V67+'71-2'!V10+'71-2'!V13+'71-2'!V16+'71-2'!V19+'71-2'!V22+'71-2'!V25+'71-2'!V28+'71-2'!V31+'71-2'!V34+'71-2'!V37+'71-2'!V40+'71-2'!V43+'71-2'!V46+'71-2'!V49+'71-2'!V52+'71-2'!V55+'71-3'!V10+'71-3'!V13+'71-3'!V16+'71-3'!V19+'71-3'!V22+'71-3'!V25+'71-3'!V28+'71-3'!V31+'71-3'!V34+'71-3'!V37+'71-3'!V40+'71-3'!V43+'71-3'!V46+'71-3'!V49+'71-3'!V52+'71-3'!V55+'71-4'!V10+'71-4'!V13+'71-4'!V16+'71-4'!V19+'71-4'!V22+'71-4'!V25+'71-4'!V28+'71-4'!V31+'71-4'!V34+'71-4'!V37+'71-4'!V40+'71-4'!V43+'71-4'!V46+'71-4'!V49</f>
        <v>0</v>
      </c>
      <c r="W7" s="11"/>
      <c r="X7" s="12">
        <f>X13+X16+X19+X22+X25+X28+X31+X34+X37+X40+X43+X46+X49+X52+X55+X58+X61+X64+X67+'71-2'!X10+'71-2'!X13+'71-2'!X16+'71-2'!X19+'71-2'!X22+'71-2'!X25+'71-2'!X28+'71-2'!X31+'71-2'!X34+'71-2'!X37+'71-2'!X40+'71-2'!X43+'71-2'!X46+'71-2'!X49+'71-2'!X52+'71-2'!X55+'71-3'!X10+'71-3'!X13+'71-3'!X16+'71-3'!X19+'71-3'!X22+'71-3'!X25+'71-3'!X28+'71-3'!X31+'71-3'!X34+'71-3'!X37+'71-3'!X40+'71-3'!X43+'71-3'!X46+'71-3'!X49+'71-3'!X52+'71-3'!X55+'71-4'!X10+'71-4'!X13+'71-4'!X16+'71-4'!X19+'71-4'!X22+'71-4'!X25+'71-4'!X28+'71-4'!X31+'71-4'!X34+'71-4'!X37+'71-4'!X40+'71-4'!X43+'71-4'!X46+'71-4'!X49</f>
        <v>20</v>
      </c>
      <c r="Y7" s="8">
        <f>SUM(Z7:AD7)</f>
        <v>194</v>
      </c>
      <c r="Z7" s="13">
        <f>Z13+Z16+Z19+Z22+Z25+Z28+Z31+Z34+Z37+Z40+Z43+Z46+Z49+Z52+Z55+Z58+Z61+Z64+Z67+'71-2'!Z10+'71-2'!Z13+'71-2'!Z16+'71-2'!Z19+'71-2'!Z22+'71-2'!Z25+'71-2'!Z28+'71-2'!Z31+'71-2'!Z34+'71-2'!Z37+'71-2'!Z40+'71-2'!Z43+'71-2'!Z46+'71-2'!Z49+'71-2'!Z52+'71-2'!Z55+'71-3'!Z10+'71-3'!Z13+'71-3'!Z16+'71-3'!Z19+'71-3'!Z22+'71-3'!Z25+'71-3'!Z28+'71-3'!Z31+'71-3'!Z34+'71-3'!Z37+'71-3'!Z40+'71-3'!Z43+'71-3'!Z46+'71-3'!Z49+'71-3'!Z52+'71-3'!Z55+'71-4'!Z10+'71-4'!Z13+'71-4'!Z16+'71-4'!Z19+'71-4'!Z22+'71-4'!Z25+'71-4'!Z28+'71-4'!Z31+'71-4'!Z34+'71-4'!Z37+'71-4'!Z40+'71-4'!Z43+'71-4'!Z46+'71-4'!Z49</f>
        <v>106</v>
      </c>
      <c r="AA7" s="13">
        <f>AA13+AA16+AA19+AA22+AA25+AA28+AA31+AA34+AA37+AA40+AA43+AA46+AA49+AA52+AA55+AA58+AA61+AA64+AA67+'71-2'!AA10+'71-2'!AA13+'71-2'!AA16+'71-2'!AA19+'71-2'!AA22+'71-2'!AA25+'71-2'!AA28+'71-2'!AA31+'71-2'!AA34+'71-2'!AA37+'71-2'!AA40+'71-2'!AA43+'71-2'!AA46+'71-2'!AA49+'71-2'!AA52+'71-2'!AA55+'71-3'!AA10+'71-3'!AA13+'71-3'!AA16+'71-3'!AA19+'71-3'!AA22+'71-3'!AA25+'71-3'!AA28+'71-3'!AA31+'71-3'!AA34+'71-3'!AA37+'71-3'!AA40+'71-3'!AA43+'71-3'!AA46+'71-3'!AA49+'71-3'!AA52+'71-3'!AA55+'71-4'!AA10+'71-4'!AA13+'71-4'!AA16+'71-4'!AA19+'71-4'!AA22+'71-4'!AA25+'71-4'!AA28+'71-4'!AA31+'71-4'!AA34+'71-4'!AA37+'71-4'!AA40+'71-4'!AA43+'71-4'!AA46+'71-4'!AA49</f>
        <v>26</v>
      </c>
      <c r="AB7" s="13">
        <f>AB13+AB16+AB19+AB22+AB25+AB28+AB31+AB34+AB37+AB40+AB43+AB46+AB49+AB52+AB55+AB58+AB61+AB64+AB67+'71-2'!AB10+'71-2'!AB13+'71-2'!AB16+'71-2'!AB19+'71-2'!AB22+'71-2'!AB25+'71-2'!AB28+'71-2'!AB31+'71-2'!AB34+'71-2'!AB37+'71-2'!AB40+'71-2'!AB43+'71-2'!AB46+'71-2'!AB49+'71-2'!AB52+'71-2'!AB55+'71-3'!AB10+'71-3'!AB13+'71-3'!AB16+'71-3'!AB19+'71-3'!AB22+'71-3'!AB25+'71-3'!AB28+'71-3'!AB31+'71-3'!AB34+'71-3'!AB37+'71-3'!AB40+'71-3'!AB43+'71-3'!AB46+'71-3'!AB49+'71-3'!AB52+'71-3'!AB55+'71-4'!AB10+'71-4'!AB13+'71-4'!AB16+'71-4'!AB19+'71-4'!AB22+'71-4'!AB25+'71-4'!AB28+'71-4'!AB31+'71-4'!AB34+'71-4'!AB37+'71-4'!AB40+'71-4'!AB43+'71-4'!AB46+'71-4'!AB49</f>
        <v>5</v>
      </c>
      <c r="AC7" s="13">
        <f>AC13+AC16+AC19+AC22+AC25+AC28+AC31+AC34+AC37+AC40+AC43+AC46+AC49+AC52+AC55+AC58+AC61+AC64+AC67+'71-2'!AC10+'71-2'!AC13+'71-2'!AC16+'71-2'!AC19+'71-2'!AC22+'71-2'!AC25+'71-2'!AC28+'71-2'!AC31+'71-2'!AC34+'71-2'!AC37+'71-2'!AC40+'71-2'!AC43+'71-2'!AC46+'71-2'!AC49+'71-2'!AC52+'71-2'!AC55+'71-3'!AC10+'71-3'!AC13+'71-3'!AC16+'71-3'!AC19+'71-3'!AC22+'71-3'!AC25+'71-3'!AC28+'71-3'!AC31+'71-3'!AC34+'71-3'!AC37+'71-3'!AC40+'71-3'!AC43+'71-3'!AC46+'71-3'!AC49+'71-3'!AC52+'71-3'!AC55+'71-4'!AC10+'71-4'!AC13+'71-4'!AC16+'71-4'!AC19+'71-4'!AC22+'71-4'!AC25+'71-4'!AC28+'71-4'!AC31+'71-4'!AC34+'71-4'!AC37+'71-4'!AC40+'71-4'!AC43+'71-4'!AC46+'71-4'!AC49</f>
        <v>6</v>
      </c>
      <c r="AD7" s="13">
        <f>AD13+AD16+AD19+AD22+AD25+AD28+AD31+AD34+AD37+AD40+AD43+AD46+AD49+AD52+AD55+AD58+AD61+AD64+AD67+'71-2'!AD10+'71-2'!AD13+'71-2'!AD16+'71-2'!AD19+'71-2'!AD22+'71-2'!AD25+'71-2'!AD28+'71-2'!AD31+'71-2'!AD34+'71-2'!AD37+'71-2'!AD40+'71-2'!AD43+'71-2'!AD46+'71-2'!AD49+'71-2'!AD52+'71-2'!AD55+'71-3'!AD10+'71-3'!AD13+'71-3'!AD16+'71-3'!AD19+'71-3'!AD22+'71-3'!AD25+'71-3'!AD28+'71-3'!AD31+'71-3'!AD34+'71-3'!AD37+'71-3'!AD40+'71-3'!AD43+'71-3'!AD46+'71-3'!AD49+'71-3'!AD52+'71-3'!AD55+'71-4'!AD10+'71-4'!AD13+'71-4'!AD16+'71-4'!AD19+'71-4'!AD22+'71-4'!AD25+'71-4'!AD28+'71-4'!AD31+'71-4'!AD34+'71-4'!AD37+'71-4'!AD40+'71-4'!AD43+'71-4'!AD46+'71-4'!AD49</f>
        <v>51</v>
      </c>
      <c r="AE7" s="13">
        <f>AE13+AE16+AE19+AE22+AE25+AE28+AE31+AE34+AE37+AE40+AE43+AE46+AE49+AE52+AE55+AE58+AE61+AE64+AE67+'71-2'!AE10+'71-2'!AE13+'71-2'!AE16+'71-2'!AE19+'71-2'!AE22+'71-2'!AE25+'71-2'!AE28+'71-2'!AE31+'71-2'!AE34+'71-2'!AE37+'71-2'!AE40+'71-2'!AE43+'71-2'!AE46+'71-2'!AE49+'71-2'!AE52+'71-2'!AE55+'71-3'!AE10+'71-3'!AE13+'71-3'!AE16+'71-3'!AE19+'71-3'!AE22+'71-3'!AE25+'71-3'!AE28+'71-3'!AE31+'71-3'!AE34+'71-3'!AE37+'71-3'!AE40+'71-3'!AE43+'71-3'!AE46+'71-3'!AE49+'71-3'!AE52+'71-3'!AE55+'71-4'!AE10+'71-4'!AE13+'71-4'!AE16+'71-4'!AE19+'71-4'!AE22+'71-4'!AE25+'71-4'!AE28+'71-4'!AE31+'71-4'!AE34+'71-4'!AE37+'71-4'!AE40+'71-4'!AE43+'71-4'!AE46+'71-4'!AE49</f>
        <v>31</v>
      </c>
      <c r="AF7" s="13">
        <f>AF13+AF16+AF19+AF22+AF25+AF28+AF31+AF34+AF37+AF40+AF43+AF46+AF49+AF52+AF55+AF58+AF61+AF64+AF67+'71-2'!AF10+'71-2'!AF13+'71-2'!AF16+'71-2'!AF19+'71-2'!AF22+'71-2'!AF25+'71-2'!AF28+'71-2'!AF31+'71-2'!AF34+'71-2'!AF37+'71-2'!AF40+'71-2'!AF43+'71-2'!AF46+'71-2'!AF49+'71-2'!AF52+'71-2'!AF55+'71-3'!AF10+'71-3'!AF13+'71-3'!AF16+'71-3'!AF19+'71-3'!AF22+'71-3'!AF25+'71-3'!AF28+'71-3'!AF31+'71-3'!AF34+'71-3'!AF37+'71-3'!AF40+'71-3'!AF43+'71-3'!AF46+'71-3'!AF49+'71-3'!AF52+'71-3'!AF55+'71-4'!AF10+'71-4'!AF13+'71-4'!AF16+'71-4'!AF19+'71-4'!AF22+'71-4'!AF25+'71-4'!AF28+'71-4'!AF31+'71-4'!AF34+'71-4'!AF37+'71-4'!AF40+'71-4'!AF43+'71-4'!AF46+'71-4'!AF49</f>
        <v>193</v>
      </c>
      <c r="AG7" s="13">
        <f>AG13+AG16+AG19+AG22+AG25+AG28+AG31+AG34+AG37+AG40+AG43+AG46+AG49+AG52+AG55+AG58+AG61+AG64+AG67+'71-2'!AG10+'71-2'!AG13+'71-2'!AG16+'71-2'!AG19+'71-2'!AG22+'71-2'!AG25+'71-2'!AG28+'71-2'!AG31+'71-2'!AG34+'71-2'!AG37+'71-2'!AG40+'71-2'!AG43+'71-2'!AG46+'71-2'!AG49+'71-2'!AG52+'71-2'!AG55+'71-3'!AG10+'71-3'!AG13+'71-3'!AG16+'71-3'!AG19+'71-3'!AG22+'71-3'!AG25+'71-3'!AG28+'71-3'!AG31+'71-3'!AG34+'71-3'!AG37+'71-3'!AG40+'71-3'!AG43+'71-3'!AG46+'71-3'!AG49+'71-3'!AG52+'71-3'!AG55+'71-4'!AG10+'71-4'!AG13+'71-4'!AG16+'71-4'!AG19+'71-4'!AG22+'71-4'!AG25+'71-4'!AG28+'71-4'!AG31+'71-4'!AG34+'71-4'!AG37+'71-4'!AG40+'71-4'!AG43+'71-4'!AG46+'71-4'!AG49</f>
        <v>4000</v>
      </c>
      <c r="AH7" s="13">
        <f>AH13+AH16+AH19+AH22+AH25+AH28+AH31+AH34+AH37+AH40+AH43+AH46+AH49+AH52+AH55+AH58+AH61+AH64+AH67+'71-2'!AH10+'71-2'!AH13+'71-2'!AH16+'71-2'!AH19+'71-2'!AH22+'71-2'!AH25+'71-2'!AH28+'71-2'!AH31+'71-2'!AH34+'71-2'!AH37+'71-2'!AH40+'71-2'!AH43+'71-2'!AH46+'71-2'!AH49+'71-2'!AH52+'71-2'!AH55+'71-3'!AH10+'71-3'!AH13+'71-3'!AH16+'71-3'!AH19+'71-3'!AH22+'71-3'!AH25+'71-3'!AH28+'71-3'!AH31+'71-3'!AH34+'71-3'!AH37+'71-3'!AH40+'71-3'!AH43+'71-3'!AH46+'71-3'!AH49+'71-3'!AH52+'71-3'!AH55+'71-4'!AH10+'71-4'!AH13+'71-4'!AH16+'71-4'!AH19+'71-4'!AH22+'71-4'!AH25+'71-4'!AH28+'71-4'!AH31+'71-4'!AH34+'71-4'!AH37+'71-4'!AH40+'71-4'!AH43+'71-4'!AH46+'71-4'!AH49</f>
        <v>82</v>
      </c>
      <c r="AI7" s="13">
        <f>AI13+AI16+AI19+AI22+AI25+AI28+AI31+AI34+AI37+AI40+AI43+AI46+AI49+AI52+AI55+AI58+AI61+AI64+AI67+'71-2'!AI10+'71-2'!AI13+'71-2'!AI16+'71-2'!AI19+'71-2'!AI22+'71-2'!AI25+'71-2'!AI28+'71-2'!AI31+'71-2'!AI34+'71-2'!AI37+'71-2'!AI40+'71-2'!AI43+'71-2'!AI46+'71-2'!AI49+'71-2'!AI52+'71-2'!AI55+'71-3'!AI10+'71-3'!AI13+'71-3'!AI16+'71-3'!AI19+'71-3'!AI22+'71-3'!AI25+'71-3'!AI28+'71-3'!AI31+'71-3'!AI34+'71-3'!AI37+'71-3'!AI40+'71-3'!AI43+'71-3'!AI46+'71-3'!AI49+'71-3'!AI52+'71-3'!AI55+'71-4'!AI10+'71-4'!AI13+'71-4'!AI16+'71-4'!AI19+'71-4'!AI22+'71-4'!AI25+'71-4'!AI28+'71-4'!AI31+'71-4'!AI34+'71-4'!AI37+'71-4'!AI40+'71-4'!AI43+'71-4'!AI46+'71-4'!AI49</f>
        <v>0</v>
      </c>
      <c r="AJ7" s="13">
        <f>AJ13+AJ16+AJ19+AJ22+AJ25+AJ28+AJ31+AJ34+AJ37+AJ40+AJ43+AJ46+AJ49+AJ52+AJ55+AJ58+AJ61+AJ64+AJ67+'71-2'!AJ10+'71-2'!AJ13+'71-2'!AJ16+'71-2'!AJ19+'71-2'!AJ22+'71-2'!AJ25+'71-2'!AJ28+'71-2'!AJ31+'71-2'!AJ34+'71-2'!AJ37+'71-2'!AJ40+'71-2'!AJ43+'71-2'!AJ46+'71-2'!AJ49+'71-2'!AJ52+'71-2'!AJ55+'71-3'!AJ10+'71-3'!AJ13+'71-3'!AJ16+'71-3'!AJ19+'71-3'!AJ22+'71-3'!AJ25+'71-3'!AJ28+'71-3'!AJ31+'71-3'!AJ34+'71-3'!AJ37+'71-3'!AJ40+'71-3'!AJ43+'71-3'!AJ46+'71-3'!AJ49+'71-3'!AJ52+'71-3'!AJ55+'71-4'!AJ10+'71-4'!AJ13+'71-4'!AJ16+'71-4'!AJ19+'71-4'!AJ22+'71-4'!AJ25+'71-4'!AJ28+'71-4'!AJ31+'71-4'!AJ34+'71-4'!AJ37+'71-4'!AJ40+'71-4'!AJ43+'71-4'!AJ46+'71-4'!AJ49</f>
        <v>129</v>
      </c>
      <c r="AK7" s="13">
        <f>AK13+AK16+AK19+AK22+AK25+AK28+AK31+AK34+AK37+AK40+AK43+AK46+AK49+AK52+AK55+AK58+AK61+AK64+AK67+'71-2'!AK10+'71-2'!AK13+'71-2'!AK16+'71-2'!AK19+'71-2'!AK22+'71-2'!AK25+'71-2'!AK28+'71-2'!AK31+'71-2'!AK34+'71-2'!AK37+'71-2'!AK40+'71-2'!AK43+'71-2'!AK46+'71-2'!AK49+'71-2'!AK52+'71-2'!AK55+'71-3'!AK10+'71-3'!AK13+'71-3'!AK16+'71-3'!AK19+'71-3'!AK22+'71-3'!AK25+'71-3'!AK28+'71-3'!AK31+'71-3'!AK34+'71-3'!AK37+'71-3'!AK40+'71-3'!AK43+'71-3'!AK46+'71-3'!AK49+'71-3'!AK52+'71-3'!AK55+'71-4'!AK10+'71-4'!AK13+'71-4'!AK16+'71-4'!AK19+'71-4'!AK22+'71-4'!AK25+'71-4'!AK28+'71-4'!AK31+'71-4'!AK34+'71-4'!AK37+'71-4'!AK40+'71-4'!AK43+'71-4'!AK46+'71-4'!AK49</f>
        <v>10</v>
      </c>
      <c r="AL7" s="14" t="s">
        <v>45</v>
      </c>
      <c r="AM7" s="15"/>
      <c r="AN7" s="6"/>
      <c r="AP7" s="16">
        <f>SUM(F7,R7,X7,Y7,AE7:AK7)-E7</f>
        <v>0</v>
      </c>
      <c r="AQ7" s="16">
        <f>SUM(G7:Q7)-F7</f>
        <v>0</v>
      </c>
      <c r="AR7" s="16">
        <f>SUM(S7:V7)-R7</f>
        <v>0</v>
      </c>
      <c r="AS7" s="16">
        <f>SUM(Z7:AD7)-Y7</f>
        <v>0</v>
      </c>
    </row>
    <row r="8" spans="1:45" s="5" customFormat="1" ht="14.1" customHeight="1" x14ac:dyDescent="0.15">
      <c r="B8" s="17" t="s">
        <v>6</v>
      </c>
      <c r="C8" s="15"/>
      <c r="D8" s="7" t="s">
        <v>46</v>
      </c>
      <c r="E8" s="8">
        <f>SUM(F8,R8,X8,Y8,AE8:AK8)</f>
        <v>4283</v>
      </c>
      <c r="F8" s="9">
        <f t="shared" ref="F8:F69" si="1">SUM(G8:Q8)</f>
        <v>335</v>
      </c>
      <c r="G8" s="9">
        <f>G14+G17+G20+G23+G26+G29+G32+G35+G38+G41+G44+G47+G50+G53+G56+G59+G62+G65+G68+'71-2'!G11+'71-2'!G14+'71-2'!G17+'71-2'!G20+'71-2'!G23+'71-2'!G26+'71-2'!G29+'71-2'!G32+'71-2'!G35+'71-2'!G38+'71-2'!G41+'71-2'!G44+'71-2'!G47+'71-2'!G50+'71-2'!G53+'71-2'!G56+'71-3'!G11+'71-3'!G14+'71-3'!G17+'71-3'!G20+'71-3'!G23+'71-3'!G26+'71-3'!G29+'71-3'!G32+'71-3'!G35+'71-3'!G38+'71-3'!G41+'71-3'!G44+'71-3'!G47+'71-3'!G50+'71-3'!G53+'71-3'!G56+'71-4'!G11+'71-4'!G14+'71-4'!G17+'71-4'!G20+'71-4'!G23+'71-4'!G26+'71-4'!G29+'71-4'!G32+'71-4'!G35+'71-4'!G38+'71-4'!G41+'71-4'!G44+'71-4'!G47+'71-4'!G50</f>
        <v>106</v>
      </c>
      <c r="H8" s="9">
        <f>H14+H17+H20+H23+H26+H29+H32+H35+H38+H41+H44+H47+H50+H53+H56+H59+H62+H65+H68+'71-2'!H11+'71-2'!H14+'71-2'!H17+'71-2'!H20+'71-2'!H23+'71-2'!H26+'71-2'!H29+'71-2'!H32+'71-2'!H35+'71-2'!H38+'71-2'!H41+'71-2'!H44+'71-2'!H47+'71-2'!H50+'71-2'!H53+'71-2'!H56+'71-3'!H11+'71-3'!H14+'71-3'!H17+'71-3'!H20+'71-3'!H23+'71-3'!H26+'71-3'!H29+'71-3'!H32+'71-3'!H35+'71-3'!H38+'71-3'!H41+'71-3'!H44+'71-3'!H47+'71-3'!H50+'71-3'!H53+'71-3'!H56+'71-4'!H11+'71-4'!H14+'71-4'!H17+'71-4'!H20+'71-4'!H23+'71-4'!H26+'71-4'!H29+'71-4'!H32+'71-4'!H35+'71-4'!H38+'71-4'!H41+'71-4'!H44+'71-4'!H47+'71-4'!H50</f>
        <v>18</v>
      </c>
      <c r="I8" s="9">
        <f>I14+I17+I20+I23+I26+I29+I32+I35+I38+I41+I44+I47+I50+I53+I56+I59+I62+I65+I68+'71-2'!I11+'71-2'!I14+'71-2'!I17+'71-2'!I20+'71-2'!I23+'71-2'!I26+'71-2'!I29+'71-2'!I32+'71-2'!I35+'71-2'!I38+'71-2'!I41+'71-2'!I44+'71-2'!I47+'71-2'!I50+'71-2'!I53+'71-2'!I56+'71-3'!I11+'71-3'!I14+'71-3'!I17+'71-3'!I20+'71-3'!I23+'71-3'!I26+'71-3'!I29+'71-3'!I32+'71-3'!I35+'71-3'!I38+'71-3'!I41+'71-3'!I44+'71-3'!I47+'71-3'!I50+'71-3'!I53+'71-3'!I56+'71-4'!I11+'71-4'!I14+'71-4'!I17+'71-4'!I20+'71-4'!I23+'71-4'!I26+'71-4'!I29+'71-4'!I32+'71-4'!I35+'71-4'!I38+'71-4'!I41+'71-4'!I44+'71-4'!I47+'71-4'!I50</f>
        <v>4</v>
      </c>
      <c r="J8" s="9">
        <f>J14+J17+J20+J23+J26+J29+J32+J35+J38+J41+J44+J47+J50+J53+J56+J59+J62+J65+J68+'71-2'!J11+'71-2'!J14+'71-2'!J17+'71-2'!J20+'71-2'!J23+'71-2'!J26+'71-2'!J29+'71-2'!J32+'71-2'!J35+'71-2'!J38+'71-2'!J41+'71-2'!J44+'71-2'!J47+'71-2'!J50+'71-2'!J53+'71-2'!J56+'71-3'!J11+'71-3'!J14+'71-3'!J17+'71-3'!J20+'71-3'!J23+'71-3'!J26+'71-3'!J29+'71-3'!J32+'71-3'!J35+'71-3'!J38+'71-3'!J41+'71-3'!J44+'71-3'!J47+'71-3'!J50+'71-3'!J53+'71-3'!J56+'71-4'!J11+'71-4'!J14+'71-4'!J17+'71-4'!J20+'71-4'!J23+'71-4'!J26+'71-4'!J29+'71-4'!J32+'71-4'!J35+'71-4'!J38+'71-4'!J41+'71-4'!J44+'71-4'!J47+'71-4'!J50</f>
        <v>22</v>
      </c>
      <c r="K8" s="9">
        <f>K14+K17+K20+K23+K26+K29+K32+K35+K38+K41+K44+K47+K50+K53+K56+K59+K62+K65+K68+'71-2'!K11+'71-2'!K14+'71-2'!K17+'71-2'!K20+'71-2'!K23+'71-2'!K26+'71-2'!K29+'71-2'!K32+'71-2'!K35+'71-2'!K38+'71-2'!K41+'71-2'!K44+'71-2'!K47+'71-2'!K50+'71-2'!K53+'71-2'!K56+'71-3'!K11+'71-3'!K14+'71-3'!K17+'71-3'!K20+'71-3'!K23+'71-3'!K26+'71-3'!K29+'71-3'!K32+'71-3'!K35+'71-3'!K38+'71-3'!K41+'71-3'!K44+'71-3'!K47+'71-3'!K50+'71-3'!K53+'71-3'!K56+'71-4'!K11+'71-4'!K14+'71-4'!K17+'71-4'!K20+'71-4'!K23+'71-4'!K26+'71-4'!K29+'71-4'!K32+'71-4'!K35+'71-4'!K38+'71-4'!K41+'71-4'!K44+'71-4'!K47+'71-4'!K50</f>
        <v>97</v>
      </c>
      <c r="L8" s="9">
        <f>L14+L17+L20+L23+L26+L29+L32+L35+L38+L41+L44+L47+L50+L53+L56+L59+L62+L65+L68+'71-2'!L11+'71-2'!L14+'71-2'!L17+'71-2'!L20+'71-2'!L23+'71-2'!L26+'71-2'!L29+'71-2'!L32+'71-2'!L35+'71-2'!L38+'71-2'!L41+'71-2'!L44+'71-2'!L47+'71-2'!L50+'71-2'!L53+'71-2'!L56+'71-3'!L11+'71-3'!L14+'71-3'!L17+'71-3'!L20+'71-3'!L23+'71-3'!L26+'71-3'!L29+'71-3'!L32+'71-3'!L35+'71-3'!L38+'71-3'!L41+'71-3'!L44+'71-3'!L47+'71-3'!L50+'71-3'!L53+'71-3'!L56+'71-4'!L11+'71-4'!L14+'71-4'!L17+'71-4'!L20+'71-4'!L23+'71-4'!L26+'71-4'!L29+'71-4'!L32+'71-4'!L35+'71-4'!L38+'71-4'!L41+'71-4'!L44+'71-4'!L47+'71-4'!L50</f>
        <v>35</v>
      </c>
      <c r="M8" s="9">
        <f>M14+M17+M20+M23+M26+M29+M32+M35+M38+M41+M44+M47+M50+M53+M56+M59+M62+M65+M68+'71-2'!M11+'71-2'!M14+'71-2'!M17+'71-2'!M20+'71-2'!M23+'71-2'!M26+'71-2'!M29+'71-2'!M32+'71-2'!M35+'71-2'!M38+'71-2'!M41+'71-2'!M44+'71-2'!M47+'71-2'!M50+'71-2'!M53+'71-2'!M56+'71-3'!M11+'71-3'!M14+'71-3'!M17+'71-3'!M20+'71-3'!M23+'71-3'!M26+'71-3'!M29+'71-3'!M32+'71-3'!M35+'71-3'!M38+'71-3'!M41+'71-3'!M44+'71-3'!M47+'71-3'!M50+'71-3'!M53+'71-3'!M56+'71-4'!M11+'71-4'!M14+'71-4'!M17+'71-4'!M20+'71-4'!M23+'71-4'!M26+'71-4'!M29+'71-4'!M32+'71-4'!M35+'71-4'!M38+'71-4'!M41+'71-4'!M44+'71-4'!M47+'71-4'!M50</f>
        <v>34</v>
      </c>
      <c r="N8" s="9">
        <f>N14+N17+N20+N23+N26+N29+N32+N35+N38+N41+N44+N47+N50+N53+N56+N59+N62+N65+N68+'71-2'!N11+'71-2'!N14+'71-2'!N17+'71-2'!N20+'71-2'!N23+'71-2'!N26+'71-2'!N29+'71-2'!N32+'71-2'!N35+'71-2'!N38+'71-2'!N41+'71-2'!N44+'71-2'!N47+'71-2'!N50+'71-2'!N53+'71-2'!N56+'71-3'!N11+'71-3'!N14+'71-3'!N17+'71-3'!N20+'71-3'!N23+'71-3'!N26+'71-3'!N29+'71-3'!N32+'71-3'!N35+'71-3'!N38+'71-3'!N41+'71-3'!N44+'71-3'!N47+'71-3'!N50+'71-3'!N53+'71-3'!N56+'71-4'!N11+'71-4'!N14+'71-4'!N17+'71-4'!N20+'71-4'!N23+'71-4'!N26+'71-4'!N29+'71-4'!N32+'71-4'!N35+'71-4'!N38+'71-4'!N41+'71-4'!N44+'71-4'!N47+'71-4'!N50</f>
        <v>1</v>
      </c>
      <c r="O8" s="9">
        <f>O14+O17+O20+O23+O26+O29+O32+O35+O38+O41+O44+O47+O50+O53+O56+O59+O62+O65+O68+'71-2'!O11+'71-2'!O14+'71-2'!O17+'71-2'!O20+'71-2'!O23+'71-2'!O26+'71-2'!O29+'71-2'!O32+'71-2'!O35+'71-2'!O38+'71-2'!O41+'71-2'!O44+'71-2'!O47+'71-2'!O50+'71-2'!O53+'71-2'!O56+'71-3'!O11+'71-3'!O14+'71-3'!O17+'71-3'!O20+'71-3'!O23+'71-3'!O26+'71-3'!O29+'71-3'!O32+'71-3'!O35+'71-3'!O38+'71-3'!O41+'71-3'!O44+'71-3'!O47+'71-3'!O50+'71-3'!O53+'71-3'!O56+'71-4'!O11+'71-4'!O14+'71-4'!O17+'71-4'!O20+'71-4'!O23+'71-4'!O26+'71-4'!O29+'71-4'!O32+'71-4'!O35+'71-4'!O38+'71-4'!O41+'71-4'!O44+'71-4'!O47+'71-4'!O50</f>
        <v>0</v>
      </c>
      <c r="P8" s="9">
        <f>P14+P17+P20+P23+P26+P29+P32+P35+P38+P41+P44+P47+P50+P53+P56+P59+P62+P65+P68+'71-2'!P11+'71-2'!P14+'71-2'!P17+'71-2'!P20+'71-2'!P23+'71-2'!P26+'71-2'!P29+'71-2'!P32+'71-2'!P35+'71-2'!P38+'71-2'!P41+'71-2'!P44+'71-2'!P47+'71-2'!P50+'71-2'!P53+'71-2'!P56+'71-3'!P11+'71-3'!P14+'71-3'!P17+'71-3'!P20+'71-3'!P23+'71-3'!P26+'71-3'!P29+'71-3'!P32+'71-3'!P35+'71-3'!P38+'71-3'!P41+'71-3'!P44+'71-3'!P47+'71-3'!P50+'71-3'!P53+'71-3'!P56+'71-4'!P11+'71-4'!P14+'71-4'!P17+'71-4'!P20+'71-4'!P23+'71-4'!P26+'71-4'!P29+'71-4'!P32+'71-4'!P35+'71-4'!P38+'71-4'!P41+'71-4'!P44+'71-4'!P47+'71-4'!P50</f>
        <v>8</v>
      </c>
      <c r="Q8" s="9">
        <f>Q14+Q17+Q20+Q23+Q26+Q29+Q32+Q35+Q38+Q41+Q44+Q47+Q50+Q53+Q56+Q59+Q62+Q65+Q68+'71-2'!Q11+'71-2'!Q14+'71-2'!Q17+'71-2'!Q20+'71-2'!Q23+'71-2'!Q26+'71-2'!Q29+'71-2'!Q32+'71-2'!Q35+'71-2'!Q38+'71-2'!Q41+'71-2'!Q44+'71-2'!Q47+'71-2'!Q50+'71-2'!Q53+'71-2'!Q56+'71-3'!Q11+'71-3'!Q14+'71-3'!Q17+'71-3'!Q20+'71-3'!Q23+'71-3'!Q26+'71-3'!Q29+'71-3'!Q32+'71-3'!Q35+'71-3'!Q38+'71-3'!Q41+'71-3'!Q44+'71-3'!Q47+'71-3'!Q50+'71-3'!Q53+'71-3'!Q56+'71-4'!Q11+'71-4'!Q14+'71-4'!Q17+'71-4'!Q20+'71-4'!Q23+'71-4'!Q26+'71-4'!Q29+'71-4'!Q32+'71-4'!Q35+'71-4'!Q38+'71-4'!Q41+'71-4'!Q44+'71-4'!Q47+'71-4'!Q50</f>
        <v>10</v>
      </c>
      <c r="R8" s="9">
        <f t="shared" si="0"/>
        <v>3</v>
      </c>
      <c r="S8" s="9">
        <f>S14+S17+S20+S23+S26+S29+S32+S35+S38+S41+S44+S47+S50+S53+S56+S59+S62+S65+S68+'71-2'!S11+'71-2'!S14+'71-2'!S17+'71-2'!S20+'71-2'!S23+'71-2'!S26+'71-2'!S29+'71-2'!S32+'71-2'!S35+'71-2'!S38+'71-2'!S41+'71-2'!S44+'71-2'!S47+'71-2'!S50+'71-2'!S53+'71-2'!S56+'71-3'!S11+'71-3'!S14+'71-3'!S17+'71-3'!S20+'71-3'!S23+'71-3'!S26+'71-3'!S29+'71-3'!S32+'71-3'!S35+'71-3'!S38+'71-3'!S41+'71-3'!S44+'71-3'!S47+'71-3'!S50+'71-3'!S53+'71-3'!S56+'71-4'!S11+'71-4'!S14+'71-4'!S17+'71-4'!S20+'71-4'!S23+'71-4'!S26+'71-4'!S29+'71-4'!S32+'71-4'!S35+'71-4'!S38+'71-4'!S41+'71-4'!S44+'71-4'!S47+'71-4'!S50</f>
        <v>3</v>
      </c>
      <c r="T8" s="9">
        <f>T14+T17+T20+T23+T26+T29+T32+T35+T38+T41+T44+T47+T50+T53+T56+T59+T62+T65+T68+'71-2'!T11+'71-2'!T14+'71-2'!T17+'71-2'!T20+'71-2'!T23+'71-2'!T26+'71-2'!T29+'71-2'!T32+'71-2'!T35+'71-2'!T38+'71-2'!T41+'71-2'!T44+'71-2'!T47+'71-2'!T50+'71-2'!T53+'71-2'!T56+'71-3'!T11+'71-3'!T14+'71-3'!T17+'71-3'!T20+'71-3'!T23+'71-3'!T26+'71-3'!T29+'71-3'!T32+'71-3'!T35+'71-3'!T38+'71-3'!T41+'71-3'!T44+'71-3'!T47+'71-3'!T50+'71-3'!T53+'71-3'!T56+'71-4'!T11+'71-4'!T14+'71-4'!T17+'71-4'!T20+'71-4'!T23+'71-4'!T26+'71-4'!T29+'71-4'!T32+'71-4'!T35+'71-4'!T38+'71-4'!T41+'71-4'!T44+'71-4'!T47+'71-4'!T50</f>
        <v>0</v>
      </c>
      <c r="U8" s="9">
        <f>U14+U17+U20+U23+U26+U29+U32+U35+U38+U41+U44+U47+U50+U53+U56+U59+U62+U65+U68+'71-2'!U11+'71-2'!U14+'71-2'!U17+'71-2'!U20+'71-2'!U23+'71-2'!U26+'71-2'!U29+'71-2'!U32+'71-2'!U35+'71-2'!U38+'71-2'!U41+'71-2'!U44+'71-2'!U47+'71-2'!U50+'71-2'!U53+'71-2'!U56+'71-3'!U11+'71-3'!U14+'71-3'!U17+'71-3'!U20+'71-3'!U23+'71-3'!U26+'71-3'!U29+'71-3'!U32+'71-3'!U35+'71-3'!U38+'71-3'!U41+'71-3'!U44+'71-3'!U47+'71-3'!U50+'71-3'!U53+'71-3'!U56+'71-4'!U11+'71-4'!U14+'71-4'!U17+'71-4'!U20+'71-4'!U23+'71-4'!U26+'71-4'!U29+'71-4'!U32+'71-4'!U35+'71-4'!U38+'71-4'!U41+'71-4'!U44+'71-4'!U47+'71-4'!U50</f>
        <v>0</v>
      </c>
      <c r="V8" s="9">
        <f>V14+V17+V20+V23+V26+V29+V32+V35+V38+V41+V44+V47+V50+V53+V56+V59+V62+V65+V68+'71-2'!V11+'71-2'!V14+'71-2'!V17+'71-2'!V20+'71-2'!V23+'71-2'!V26+'71-2'!V29+'71-2'!V32+'71-2'!V35+'71-2'!V38+'71-2'!V41+'71-2'!V44+'71-2'!V47+'71-2'!V50+'71-2'!V53+'71-2'!V56+'71-3'!V11+'71-3'!V14+'71-3'!V17+'71-3'!V20+'71-3'!V23+'71-3'!V26+'71-3'!V29+'71-3'!V32+'71-3'!V35+'71-3'!V38+'71-3'!V41+'71-3'!V44+'71-3'!V47+'71-3'!V50+'71-3'!V53+'71-3'!V56+'71-4'!V11+'71-4'!V14+'71-4'!V17+'71-4'!V20+'71-4'!V23+'71-4'!V26+'71-4'!V29+'71-4'!V32+'71-4'!V35+'71-4'!V38+'71-4'!V41+'71-4'!V44+'71-4'!V47+'71-4'!V50</f>
        <v>0</v>
      </c>
      <c r="W8" s="11"/>
      <c r="X8" s="18">
        <f>X14+X17+X20+X23+X26+X29+X32+X35+X38+X41+X44+X47+X50+X53+X56+X59+X62+X65+X68+'71-2'!X11+'71-2'!X14+'71-2'!X17+'71-2'!X20+'71-2'!X23+'71-2'!X26+'71-2'!X29+'71-2'!X32+'71-2'!X35+'71-2'!X38+'71-2'!X41+'71-2'!X44+'71-2'!X47+'71-2'!X50+'71-2'!X53+'71-2'!X56+'71-3'!X11+'71-3'!X14+'71-3'!X17+'71-3'!X20+'71-3'!X23+'71-3'!X26+'71-3'!X29+'71-3'!X32+'71-3'!X35+'71-3'!X38+'71-3'!X41+'71-3'!X44+'71-3'!X47+'71-3'!X50+'71-3'!X53+'71-3'!X56+'71-4'!X11+'71-4'!X14+'71-4'!X17+'71-4'!X20+'71-4'!X23+'71-4'!X26+'71-4'!X29+'71-4'!X32+'71-4'!X35+'71-4'!X38+'71-4'!X41+'71-4'!X44+'71-4'!X47+'71-4'!X50</f>
        <v>16</v>
      </c>
      <c r="Y8" s="8">
        <f t="shared" ref="Y8:Y9" si="2">SUM(Z8:AD8)</f>
        <v>140</v>
      </c>
      <c r="Z8" s="19">
        <f>Z14+Z17+Z20+Z23+Z26+Z29+Z32+Z35+Z38+Z41+Z44+Z47+Z50+Z53+Z56+Z59+Z62+Z65+Z68+'71-2'!Z11+'71-2'!Z14+'71-2'!Z17+'71-2'!Z20+'71-2'!Z23+'71-2'!Z26+'71-2'!Z29+'71-2'!Z32+'71-2'!Z35+'71-2'!Z38+'71-2'!Z41+'71-2'!Z44+'71-2'!Z47+'71-2'!Z50+'71-2'!Z53+'71-2'!Z56+'71-3'!Z11+'71-3'!Z14+'71-3'!Z17+'71-3'!Z20+'71-3'!Z23+'71-3'!Z26+'71-3'!Z29+'71-3'!Z32+'71-3'!Z35+'71-3'!Z38+'71-3'!Z41+'71-3'!Z44+'71-3'!Z47+'71-3'!Z50+'71-3'!Z53+'71-3'!Z56+'71-4'!Z11+'71-4'!Z14+'71-4'!Z17+'71-4'!Z20+'71-4'!Z23+'71-4'!Z26+'71-4'!Z29+'71-4'!Z32+'71-4'!Z35+'71-4'!Z38+'71-4'!Z41+'71-4'!Z44+'71-4'!Z47+'71-4'!Z50</f>
        <v>87</v>
      </c>
      <c r="AA8" s="19">
        <f>AA14+AA17+AA20+AA23+AA26+AA29+AA32+AA35+AA38+AA41+AA44+AA47+AA50+AA53+AA56+AA59+AA62+AA65+AA68+'71-2'!AA11+'71-2'!AA14+'71-2'!AA17+'71-2'!AA20+'71-2'!AA23+'71-2'!AA26+'71-2'!AA29+'71-2'!AA32+'71-2'!AA35+'71-2'!AA38+'71-2'!AA41+'71-2'!AA44+'71-2'!AA47+'71-2'!AA50+'71-2'!AA53+'71-2'!AA56+'71-3'!AA11+'71-3'!AA14+'71-3'!AA17+'71-3'!AA20+'71-3'!AA23+'71-3'!AA26+'71-3'!AA29+'71-3'!AA32+'71-3'!AA35+'71-3'!AA38+'71-3'!AA41+'71-3'!AA44+'71-3'!AA47+'71-3'!AA50+'71-3'!AA53+'71-3'!AA56+'71-4'!AA11+'71-4'!AA14+'71-4'!AA17+'71-4'!AA20+'71-4'!AA23+'71-4'!AA26+'71-4'!AA29+'71-4'!AA32+'71-4'!AA35+'71-4'!AA38+'71-4'!AA41+'71-4'!AA44+'71-4'!AA47+'71-4'!AA50</f>
        <v>16</v>
      </c>
      <c r="AB8" s="19">
        <f>AB14+AB17+AB20+AB23+AB26+AB29+AB32+AB35+AB38+AB41+AB44+AB47+AB50+AB53+AB56+AB59+AB62+AB65+AB68+'71-2'!AB11+'71-2'!AB14+'71-2'!AB17+'71-2'!AB20+'71-2'!AB23+'71-2'!AB26+'71-2'!AB29+'71-2'!AB32+'71-2'!AB35+'71-2'!AB38+'71-2'!AB41+'71-2'!AB44+'71-2'!AB47+'71-2'!AB50+'71-2'!AB53+'71-2'!AB56+'71-3'!AB11+'71-3'!AB14+'71-3'!AB17+'71-3'!AB20+'71-3'!AB23+'71-3'!AB26+'71-3'!AB29+'71-3'!AB32+'71-3'!AB35+'71-3'!AB38+'71-3'!AB41+'71-3'!AB44+'71-3'!AB47+'71-3'!AB50+'71-3'!AB53+'71-3'!AB56+'71-4'!AB11+'71-4'!AB14+'71-4'!AB17+'71-4'!AB20+'71-4'!AB23+'71-4'!AB26+'71-4'!AB29+'71-4'!AB32+'71-4'!AB35+'71-4'!AB38+'71-4'!AB41+'71-4'!AB44+'71-4'!AB47+'71-4'!AB50</f>
        <v>4</v>
      </c>
      <c r="AC8" s="19">
        <f>AC14+AC17+AC20+AC23+AC26+AC29+AC32+AC35+AC38+AC41+AC44+AC47+AC50+AC53+AC56+AC59+AC62+AC65+AC68+'71-2'!AC11+'71-2'!AC14+'71-2'!AC17+'71-2'!AC20+'71-2'!AC23+'71-2'!AC26+'71-2'!AC29+'71-2'!AC32+'71-2'!AC35+'71-2'!AC38+'71-2'!AC41+'71-2'!AC44+'71-2'!AC47+'71-2'!AC50+'71-2'!AC53+'71-2'!AC56+'71-3'!AC11+'71-3'!AC14+'71-3'!AC17+'71-3'!AC20+'71-3'!AC23+'71-3'!AC26+'71-3'!AC29+'71-3'!AC32+'71-3'!AC35+'71-3'!AC38+'71-3'!AC41+'71-3'!AC44+'71-3'!AC47+'71-3'!AC50+'71-3'!AC53+'71-3'!AC56+'71-4'!AC11+'71-4'!AC14+'71-4'!AC17+'71-4'!AC20+'71-4'!AC23+'71-4'!AC26+'71-4'!AC29+'71-4'!AC32+'71-4'!AC35+'71-4'!AC38+'71-4'!AC41+'71-4'!AC44+'71-4'!AC47+'71-4'!AC50</f>
        <v>5</v>
      </c>
      <c r="AD8" s="19">
        <f>AD14+AD17+AD20+AD23+AD26+AD29+AD32+AD35+AD38+AD41+AD44+AD47+AD50+AD53+AD56+AD59+AD62+AD65+AD68+'71-2'!AD11+'71-2'!AD14+'71-2'!AD17+'71-2'!AD20+'71-2'!AD23+'71-2'!AD26+'71-2'!AD29+'71-2'!AD32+'71-2'!AD35+'71-2'!AD38+'71-2'!AD41+'71-2'!AD44+'71-2'!AD47+'71-2'!AD50+'71-2'!AD53+'71-2'!AD56+'71-3'!AD11+'71-3'!AD14+'71-3'!AD17+'71-3'!AD20+'71-3'!AD23+'71-3'!AD26+'71-3'!AD29+'71-3'!AD32+'71-3'!AD35+'71-3'!AD38+'71-3'!AD41+'71-3'!AD44+'71-3'!AD47+'71-3'!AD50+'71-3'!AD53+'71-3'!AD56+'71-4'!AD11+'71-4'!AD14+'71-4'!AD17+'71-4'!AD20+'71-4'!AD23+'71-4'!AD26+'71-4'!AD29+'71-4'!AD32+'71-4'!AD35+'71-4'!AD38+'71-4'!AD41+'71-4'!AD44+'71-4'!AD47+'71-4'!AD50</f>
        <v>28</v>
      </c>
      <c r="AE8" s="19">
        <f>AE14+AE17+AE20+AE23+AE26+AE29+AE32+AE35+AE38+AE41+AE44+AE47+AE50+AE53+AE56+AE59+AE62+AE65+AE68+'71-2'!AE11+'71-2'!AE14+'71-2'!AE17+'71-2'!AE20+'71-2'!AE23+'71-2'!AE26+'71-2'!AE29+'71-2'!AE32+'71-2'!AE35+'71-2'!AE38+'71-2'!AE41+'71-2'!AE44+'71-2'!AE47+'71-2'!AE50+'71-2'!AE53+'71-2'!AE56+'71-3'!AE11+'71-3'!AE14+'71-3'!AE17+'71-3'!AE20+'71-3'!AE23+'71-3'!AE26+'71-3'!AE29+'71-3'!AE32+'71-3'!AE35+'71-3'!AE38+'71-3'!AE41+'71-3'!AE44+'71-3'!AE47+'71-3'!AE50+'71-3'!AE53+'71-3'!AE56+'71-4'!AE11+'71-4'!AE14+'71-4'!AE17+'71-4'!AE20+'71-4'!AE23+'71-4'!AE26+'71-4'!AE29+'71-4'!AE32+'71-4'!AE35+'71-4'!AE38+'71-4'!AE41+'71-4'!AE44+'71-4'!AE47+'71-4'!AE50</f>
        <v>27</v>
      </c>
      <c r="AF8" s="19">
        <f>AF14+AF17+AF20+AF23+AF26+AF29+AF32+AF35+AF38+AF41+AF44+AF47+AF50+AF53+AF56+AF59+AF62+AF65+AF68+'71-2'!AF11+'71-2'!AF14+'71-2'!AF17+'71-2'!AF20+'71-2'!AF23+'71-2'!AF26+'71-2'!AF29+'71-2'!AF32+'71-2'!AF35+'71-2'!AF38+'71-2'!AF41+'71-2'!AF44+'71-2'!AF47+'71-2'!AF50+'71-2'!AF53+'71-2'!AF56+'71-3'!AF11+'71-3'!AF14+'71-3'!AF17+'71-3'!AF20+'71-3'!AF23+'71-3'!AF26+'71-3'!AF29+'71-3'!AF32+'71-3'!AF35+'71-3'!AF38+'71-3'!AF41+'71-3'!AF44+'71-3'!AF47+'71-3'!AF50+'71-3'!AF53+'71-3'!AF56+'71-4'!AF11+'71-4'!AF14+'71-4'!AF17+'71-4'!AF20+'71-4'!AF23+'71-4'!AF26+'71-4'!AF29+'71-4'!AF32+'71-4'!AF35+'71-4'!AF38+'71-4'!AF41+'71-4'!AF44+'71-4'!AF47+'71-4'!AF50</f>
        <v>164</v>
      </c>
      <c r="AG8" s="19">
        <f>AG14+AG17+AG20+AG23+AG26+AG29+AG32+AG35+AG38+AG41+AG44+AG47+AG50+AG53+AG56+AG59+AG62+AG65+AG68+'71-2'!AG11+'71-2'!AG14+'71-2'!AG17+'71-2'!AG20+'71-2'!AG23+'71-2'!AG26+'71-2'!AG29+'71-2'!AG32+'71-2'!AG35+'71-2'!AG38+'71-2'!AG41+'71-2'!AG44+'71-2'!AG47+'71-2'!AG50+'71-2'!AG53+'71-2'!AG56+'71-3'!AG11+'71-3'!AG14+'71-3'!AG17+'71-3'!AG20+'71-3'!AG23+'71-3'!AG26+'71-3'!AG29+'71-3'!AG32+'71-3'!AG35+'71-3'!AG38+'71-3'!AG41+'71-3'!AG44+'71-3'!AG47+'71-3'!AG50+'71-3'!AG53+'71-3'!AG56+'71-4'!AG11+'71-4'!AG14+'71-4'!AG17+'71-4'!AG20+'71-4'!AG23+'71-4'!AG26+'71-4'!AG29+'71-4'!AG32+'71-4'!AG35+'71-4'!AG38+'71-4'!AG41+'71-4'!AG44+'71-4'!AG47+'71-4'!AG50</f>
        <v>3431</v>
      </c>
      <c r="AH8" s="19">
        <f>AH14+AH17+AH20+AH23+AH26+AH29+AH32+AH35+AH38+AH41+AH44+AH47+AH50+AH53+AH56+AH59+AH62+AH65+AH68+'71-2'!AH11+'71-2'!AH14+'71-2'!AH17+'71-2'!AH20+'71-2'!AH23+'71-2'!AH26+'71-2'!AH29+'71-2'!AH32+'71-2'!AH35+'71-2'!AH38+'71-2'!AH41+'71-2'!AH44+'71-2'!AH47+'71-2'!AH50+'71-2'!AH53+'71-2'!AH56+'71-3'!AH11+'71-3'!AH14+'71-3'!AH17+'71-3'!AH20+'71-3'!AH23+'71-3'!AH26+'71-3'!AH29+'71-3'!AH32+'71-3'!AH35+'71-3'!AH38+'71-3'!AH41+'71-3'!AH44+'71-3'!AH47+'71-3'!AH50+'71-3'!AH53+'71-3'!AH56+'71-4'!AH11+'71-4'!AH14+'71-4'!AH17+'71-4'!AH20+'71-4'!AH23+'71-4'!AH26+'71-4'!AH29+'71-4'!AH32+'71-4'!AH35+'71-4'!AH38+'71-4'!AH41+'71-4'!AH44+'71-4'!AH47+'71-4'!AH50</f>
        <v>47</v>
      </c>
      <c r="AI8" s="19">
        <f>AI14+AI17+AI20+AI23+AI26+AI29+AI32+AI35+AI38+AI41+AI44+AI47+AI50+AI53+AI56+AI59+AI62+AI65+AI68+'71-2'!AI11+'71-2'!AI14+'71-2'!AI17+'71-2'!AI20+'71-2'!AI23+'71-2'!AI26+'71-2'!AI29+'71-2'!AI32+'71-2'!AI35+'71-2'!AI38+'71-2'!AI41+'71-2'!AI44+'71-2'!AI47+'71-2'!AI50+'71-2'!AI53+'71-2'!AI56+'71-3'!AI11+'71-3'!AI14+'71-3'!AI17+'71-3'!AI20+'71-3'!AI23+'71-3'!AI26+'71-3'!AI29+'71-3'!AI32+'71-3'!AI35+'71-3'!AI38+'71-3'!AI41+'71-3'!AI44+'71-3'!AI47+'71-3'!AI50+'71-3'!AI53+'71-3'!AI56+'71-4'!AI11+'71-4'!AI14+'71-4'!AI17+'71-4'!AI20+'71-4'!AI23+'71-4'!AI26+'71-4'!AI29+'71-4'!AI32+'71-4'!AI35+'71-4'!AI38+'71-4'!AI41+'71-4'!AI44+'71-4'!AI47+'71-4'!AI50</f>
        <v>0</v>
      </c>
      <c r="AJ8" s="19">
        <f>AJ14+AJ17+AJ20+AJ23+AJ26+AJ29+AJ32+AJ35+AJ38+AJ41+AJ44+AJ47+AJ50+AJ53+AJ56+AJ59+AJ62+AJ65+AJ68+'71-2'!AJ11+'71-2'!AJ14+'71-2'!AJ17+'71-2'!AJ20+'71-2'!AJ23+'71-2'!AJ26+'71-2'!AJ29+'71-2'!AJ32+'71-2'!AJ35+'71-2'!AJ38+'71-2'!AJ41+'71-2'!AJ44+'71-2'!AJ47+'71-2'!AJ50+'71-2'!AJ53+'71-2'!AJ56+'71-3'!AJ11+'71-3'!AJ14+'71-3'!AJ17+'71-3'!AJ20+'71-3'!AJ23+'71-3'!AJ26+'71-3'!AJ29+'71-3'!AJ32+'71-3'!AJ35+'71-3'!AJ38+'71-3'!AJ41+'71-3'!AJ44+'71-3'!AJ47+'71-3'!AJ50+'71-3'!AJ53+'71-3'!AJ56+'71-4'!AJ11+'71-4'!AJ14+'71-4'!AJ17+'71-4'!AJ20+'71-4'!AJ23+'71-4'!AJ26+'71-4'!AJ29+'71-4'!AJ32+'71-4'!AJ35+'71-4'!AJ38+'71-4'!AJ41+'71-4'!AJ44+'71-4'!AJ47+'71-4'!AJ50</f>
        <v>112</v>
      </c>
      <c r="AK8" s="19">
        <f>AK14+AK17+AK20+AK23+AK26+AK29+AK32+AK35+AK38+AK41+AK44+AK47+AK50+AK53+AK56+AK59+AK62+AK65+AK68+'71-2'!AK11+'71-2'!AK14+'71-2'!AK17+'71-2'!AK20+'71-2'!AK23+'71-2'!AK26+'71-2'!AK29+'71-2'!AK32+'71-2'!AK35+'71-2'!AK38+'71-2'!AK41+'71-2'!AK44+'71-2'!AK47+'71-2'!AK50+'71-2'!AK53+'71-2'!AK56+'71-3'!AK11+'71-3'!AK14+'71-3'!AK17+'71-3'!AK20+'71-3'!AK23+'71-3'!AK26+'71-3'!AK29+'71-3'!AK32+'71-3'!AK35+'71-3'!AK38+'71-3'!AK41+'71-3'!AK44+'71-3'!AK47+'71-3'!AK50+'71-3'!AK53+'71-3'!AK56+'71-4'!AK11+'71-4'!AK14+'71-4'!AK17+'71-4'!AK20+'71-4'!AK23+'71-4'!AK26+'71-4'!AK29+'71-4'!AK32+'71-4'!AK35+'71-4'!AK38+'71-4'!AK41+'71-4'!AK44+'71-4'!AK47+'71-4'!AK50</f>
        <v>8</v>
      </c>
      <c r="AL8" s="14" t="s">
        <v>46</v>
      </c>
      <c r="AM8" s="15"/>
      <c r="AN8" s="17" t="str">
        <f>B8</f>
        <v>総数</v>
      </c>
      <c r="AP8" s="16">
        <f t="shared" ref="AP8:AP69" si="3">SUM(F8,R8,X8,Y8,AE8:AK8)-E8</f>
        <v>0</v>
      </c>
      <c r="AQ8" s="16">
        <f t="shared" ref="AQ8:AQ69" si="4">SUM(G8:Q8)-F8</f>
        <v>0</v>
      </c>
      <c r="AR8" s="16">
        <f t="shared" ref="AR8:AR69" si="5">SUM(S8:V8)-R8</f>
        <v>0</v>
      </c>
      <c r="AS8" s="16">
        <f t="shared" ref="AS8:AS69" si="6">SUM(Z8:AD8)-Y8</f>
        <v>0</v>
      </c>
    </row>
    <row r="9" spans="1:45" s="5" customFormat="1" ht="14.1" customHeight="1" x14ac:dyDescent="0.15">
      <c r="B9" s="6"/>
      <c r="C9" s="6"/>
      <c r="D9" s="7" t="s">
        <v>47</v>
      </c>
      <c r="E9" s="8">
        <f>SUM(F9,R9,X9,Y9,AE9:AK9)</f>
        <v>7714</v>
      </c>
      <c r="F9" s="9">
        <f>SUM(G9:Q9)</f>
        <v>720</v>
      </c>
      <c r="G9" s="9">
        <f>G15+G18+G21+G24+G27+G30+G33+G36+G39+G42+G45+G48+G51+G54+G57+G60+G63+G66+G69+'71-2'!G12+'71-2'!G15+'71-2'!G18+'71-2'!G21+'71-2'!G24+'71-2'!G27+'71-2'!G30+'71-2'!G33+'71-2'!G36+'71-2'!G39+'71-2'!G42+'71-2'!G45+'71-2'!G48+'71-2'!G51+'71-2'!G54+'71-2'!G57+'71-3'!G12+'71-3'!G15+'71-3'!G18+'71-3'!G21+'71-3'!G24+'71-3'!G27+'71-3'!G30+'71-3'!G33+'71-3'!G36+'71-3'!G39+'71-3'!G42+'71-3'!G45+'71-3'!G48+'71-3'!G51+'71-3'!G54+'71-3'!G57+'71-4'!G12+'71-4'!G15+'71-4'!G18+'71-4'!G21+'71-4'!G24+'71-4'!G27+'71-4'!G30+'71-4'!G33+'71-4'!G36+'71-4'!G39+'71-4'!G42+'71-4'!G45+'71-4'!G48+'71-4'!G51</f>
        <v>281</v>
      </c>
      <c r="H9" s="9">
        <f>H15+H18+H21+H24+H27+H30+H33+H36+H39+H42+H45+H48+H51+H54+H57+H60+H63+H66+H69+'71-2'!H12+'71-2'!H15+'71-2'!H18+'71-2'!H21+'71-2'!H24+'71-2'!H27+'71-2'!H30+'71-2'!H33+'71-2'!H36+'71-2'!H39+'71-2'!H42+'71-2'!H45+'71-2'!H48+'71-2'!H51+'71-2'!H54+'71-2'!H57+'71-3'!H12+'71-3'!H15+'71-3'!H18+'71-3'!H21+'71-3'!H24+'71-3'!H27+'71-3'!H30+'71-3'!H33+'71-3'!H36+'71-3'!H39+'71-3'!H42+'71-3'!H45+'71-3'!H48+'71-3'!H51+'71-3'!H54+'71-3'!H57+'71-4'!H12+'71-4'!H15+'71-4'!H18+'71-4'!H21+'71-4'!H24+'71-4'!H27+'71-4'!H30+'71-4'!H33+'71-4'!H36+'71-4'!H39+'71-4'!H42+'71-4'!H45+'71-4'!H48+'71-4'!H51</f>
        <v>68</v>
      </c>
      <c r="I9" s="9">
        <f>I15+I18+I21+I24+I27+I30+I33+I36+I39+I42+I45+I48+I51+I54+I57+I60+I63+I66+I69+'71-2'!I12+'71-2'!I15+'71-2'!I18+'71-2'!I21+'71-2'!I24+'71-2'!I27+'71-2'!I30+'71-2'!I33+'71-2'!I36+'71-2'!I39+'71-2'!I42+'71-2'!I45+'71-2'!I48+'71-2'!I51+'71-2'!I54+'71-2'!I57+'71-3'!I12+'71-3'!I15+'71-3'!I18+'71-3'!I21+'71-3'!I24+'71-3'!I27+'71-3'!I30+'71-3'!I33+'71-3'!I36+'71-3'!I39+'71-3'!I42+'71-3'!I45+'71-3'!I48+'71-3'!I51+'71-3'!I54+'71-3'!I57+'71-4'!I12+'71-4'!I15+'71-4'!I18+'71-4'!I21+'71-4'!I24+'71-4'!I27+'71-4'!I30+'71-4'!I33+'71-4'!I36+'71-4'!I39+'71-4'!I42+'71-4'!I45+'71-4'!I48+'71-4'!I51</f>
        <v>80</v>
      </c>
      <c r="J9" s="9">
        <f>J15+J18+J21+J24+J27+J30+J33+J36+J39+J42+J45+J48+J51+J54+J57+J60+J63+J66+J69+'71-2'!J12+'71-2'!J15+'71-2'!J18+'71-2'!J21+'71-2'!J24+'71-2'!J27+'71-2'!J30+'71-2'!J33+'71-2'!J36+'71-2'!J39+'71-2'!J42+'71-2'!J45+'71-2'!J48+'71-2'!J51+'71-2'!J54+'71-2'!J57+'71-3'!J12+'71-3'!J15+'71-3'!J18+'71-3'!J21+'71-3'!J24+'71-3'!J27+'71-3'!J30+'71-3'!J33+'71-3'!J36+'71-3'!J39+'71-3'!J42+'71-3'!J45+'71-3'!J48+'71-3'!J51+'71-3'!J54+'71-3'!J57+'71-4'!J12+'71-4'!J15+'71-4'!J18+'71-4'!J21+'71-4'!J24+'71-4'!J27+'71-4'!J30+'71-4'!J33+'71-4'!J36+'71-4'!J39+'71-4'!J42+'71-4'!J45+'71-4'!J48+'71-4'!J51</f>
        <v>25</v>
      </c>
      <c r="K9" s="9">
        <f>K15+K18+K21+K24+K27+K30+K33+K36+K39+K42+K45+K48+K51+K54+K57+K60+K63+K66+K69+'71-2'!K12+'71-2'!K15+'71-2'!K18+'71-2'!K21+'71-2'!K24+'71-2'!K27+'71-2'!K30+'71-2'!K33+'71-2'!K36+'71-2'!K39+'71-2'!K42+'71-2'!K45+'71-2'!K48+'71-2'!K51+'71-2'!K54+'71-2'!K57+'71-3'!K12+'71-3'!K15+'71-3'!K18+'71-3'!K21+'71-3'!K24+'71-3'!K27+'71-3'!K30+'71-3'!K33+'71-3'!K36+'71-3'!K39+'71-3'!K42+'71-3'!K45+'71-3'!K48+'71-3'!K51+'71-3'!K54+'71-3'!K57+'71-4'!K12+'71-4'!K15+'71-4'!K18+'71-4'!K21+'71-4'!K24+'71-4'!K27+'71-4'!K30+'71-4'!K33+'71-4'!K36+'71-4'!K39+'71-4'!K42+'71-4'!K45+'71-4'!K48+'71-4'!K51</f>
        <v>48</v>
      </c>
      <c r="L9" s="9">
        <f>L15+L18+L21+L24+L27+L30+L33+L36+L39+L42+L45+L48+L51+L54+L57+L60+L63+L66+L69+'71-2'!L12+'71-2'!L15+'71-2'!L18+'71-2'!L21+'71-2'!L24+'71-2'!L27+'71-2'!L30+'71-2'!L33+'71-2'!L36+'71-2'!L39+'71-2'!L42+'71-2'!L45+'71-2'!L48+'71-2'!L51+'71-2'!L54+'71-2'!L57+'71-3'!L12+'71-3'!L15+'71-3'!L18+'71-3'!L21+'71-3'!L24+'71-3'!L27+'71-3'!L30+'71-3'!L33+'71-3'!L36+'71-3'!L39+'71-3'!L42+'71-3'!L45+'71-3'!L48+'71-3'!L51+'71-3'!L54+'71-3'!L57+'71-4'!L12+'71-4'!L15+'71-4'!L18+'71-4'!L21+'71-4'!L24+'71-4'!L27+'71-4'!L30+'71-4'!L33+'71-4'!L36+'71-4'!L39+'71-4'!L42+'71-4'!L45+'71-4'!L48+'71-4'!L51</f>
        <v>35</v>
      </c>
      <c r="M9" s="9">
        <f>M15+M18+M21+M24+M27+M30+M33+M36+M39+M42+M45+M48+M51+M54+M57+M60+M63+M66+M69+'71-2'!M12+'71-2'!M15+'71-2'!M18+'71-2'!M21+'71-2'!M24+'71-2'!M27+'71-2'!M30+'71-2'!M33+'71-2'!M36+'71-2'!M39+'71-2'!M42+'71-2'!M45+'71-2'!M48+'71-2'!M51+'71-2'!M54+'71-2'!M57+'71-3'!M12+'71-3'!M15+'71-3'!M18+'71-3'!M21+'71-3'!M24+'71-3'!M27+'71-3'!M30+'71-3'!M33+'71-3'!M36+'71-3'!M39+'71-3'!M42+'71-3'!M45+'71-3'!M48+'71-3'!M51+'71-3'!M54+'71-3'!M57+'71-4'!M12+'71-4'!M15+'71-4'!M18+'71-4'!M21+'71-4'!M24+'71-4'!M27+'71-4'!M30+'71-4'!M33+'71-4'!M36+'71-4'!M39+'71-4'!M42+'71-4'!M45+'71-4'!M48+'71-4'!M51</f>
        <v>154</v>
      </c>
      <c r="N9" s="9">
        <f>N15+N18+N21+N24+N27+N30+N33+N36+N39+N42+N45+N48+N51+N54+N57+N60+N63+N66+N69+'71-2'!N12+'71-2'!N15+'71-2'!N18+'71-2'!N21+'71-2'!N24+'71-2'!N27+'71-2'!N30+'71-2'!N33+'71-2'!N36+'71-2'!N39+'71-2'!N42+'71-2'!N45+'71-2'!N48+'71-2'!N51+'71-2'!N54+'71-2'!N57+'71-3'!N12+'71-3'!N15+'71-3'!N18+'71-3'!N21+'71-3'!N24+'71-3'!N27+'71-3'!N30+'71-3'!N33+'71-3'!N36+'71-3'!N39+'71-3'!N42+'71-3'!N45+'71-3'!N48+'71-3'!N51+'71-3'!N54+'71-3'!N57+'71-4'!N12+'71-4'!N15+'71-4'!N18+'71-4'!N21+'71-4'!N24+'71-4'!N27+'71-4'!N30+'71-4'!N33+'71-4'!N36+'71-4'!N39+'71-4'!N42+'71-4'!N45+'71-4'!N48+'71-4'!N51</f>
        <v>0</v>
      </c>
      <c r="O9" s="9">
        <f>O15+O18+O21+O24+O27+O30+O33+O36+O39+O42+O45+O48+O51+O54+O57+O60+O63+O66+O69+'71-2'!O12+'71-2'!O15+'71-2'!O18+'71-2'!O21+'71-2'!O24+'71-2'!O27+'71-2'!O30+'71-2'!O33+'71-2'!O36+'71-2'!O39+'71-2'!O42+'71-2'!O45+'71-2'!O48+'71-2'!O51+'71-2'!O54+'71-2'!O57+'71-3'!O12+'71-3'!O15+'71-3'!O18+'71-3'!O21+'71-3'!O24+'71-3'!O27+'71-3'!O30+'71-3'!O33+'71-3'!O36+'71-3'!O39+'71-3'!O42+'71-3'!O45+'71-3'!O48+'71-3'!O51+'71-3'!O54+'71-3'!O57+'71-4'!O12+'71-4'!O15+'71-4'!O18+'71-4'!O21+'71-4'!O24+'71-4'!O27+'71-4'!O30+'71-4'!O33+'71-4'!O36+'71-4'!O39+'71-4'!O42+'71-4'!O45+'71-4'!O48+'71-4'!O51</f>
        <v>0</v>
      </c>
      <c r="P9" s="9">
        <f>P15+P18+P21+P24+P27+P30+P33+P36+P39+P42+P45+P48+P51+P54+P57+P60+P63+P66+P69+'71-2'!P12+'71-2'!P15+'71-2'!P18+'71-2'!P21+'71-2'!P24+'71-2'!P27+'71-2'!P30+'71-2'!P33+'71-2'!P36+'71-2'!P39+'71-2'!P42+'71-2'!P45+'71-2'!P48+'71-2'!P51+'71-2'!P54+'71-2'!P57+'71-3'!P12+'71-3'!P15+'71-3'!P18+'71-3'!P21+'71-3'!P24+'71-3'!P27+'71-3'!P30+'71-3'!P33+'71-3'!P36+'71-3'!P39+'71-3'!P42+'71-3'!P45+'71-3'!P48+'71-3'!P51+'71-3'!P54+'71-3'!P57+'71-4'!P12+'71-4'!P15+'71-4'!P18+'71-4'!P21+'71-4'!P24+'71-4'!P27+'71-4'!P30+'71-4'!P33+'71-4'!P36+'71-4'!P39+'71-4'!P42+'71-4'!P45+'71-4'!P48+'71-4'!P51</f>
        <v>7</v>
      </c>
      <c r="Q9" s="9">
        <f>Q15+Q18+Q21+Q24+Q27+Q30+Q33+Q36+Q39+Q42+Q45+Q48+Q51+Q54+Q57+Q60+Q63+Q66+Q69+'71-2'!Q12+'71-2'!Q15+'71-2'!Q18+'71-2'!Q21+'71-2'!Q24+'71-2'!Q27+'71-2'!Q30+'71-2'!Q33+'71-2'!Q36+'71-2'!Q39+'71-2'!Q42+'71-2'!Q45+'71-2'!Q48+'71-2'!Q51+'71-2'!Q54+'71-2'!Q57+'71-3'!Q12+'71-3'!Q15+'71-3'!Q18+'71-3'!Q21+'71-3'!Q24+'71-3'!Q27+'71-3'!Q30+'71-3'!Q33+'71-3'!Q36+'71-3'!Q39+'71-3'!Q42+'71-3'!Q45+'71-3'!Q48+'71-3'!Q51+'71-3'!Q54+'71-3'!Q57+'71-4'!Q12+'71-4'!Q15+'71-4'!Q18+'71-4'!Q21+'71-4'!Q24+'71-4'!Q27+'71-4'!Q30+'71-4'!Q33+'71-4'!Q36+'71-4'!Q39+'71-4'!Q42+'71-4'!Q45+'71-4'!Q48+'71-4'!Q51</f>
        <v>22</v>
      </c>
      <c r="R9" s="9">
        <f>SUM(S9:V9)</f>
        <v>4</v>
      </c>
      <c r="S9" s="9">
        <f>S15+S18+S21+S24+S27+S30+S33+S36+S39+S42+S45+S48+S51+S54+S57+S60+S63+S66+S69+'71-2'!S12+'71-2'!S15+'71-2'!S18+'71-2'!S21+'71-2'!S24+'71-2'!S27+'71-2'!S30+'71-2'!S33+'71-2'!S36+'71-2'!S39+'71-2'!S42+'71-2'!S45+'71-2'!S48+'71-2'!S51+'71-2'!S54+'71-2'!S57+'71-3'!S12+'71-3'!S15+'71-3'!S18+'71-3'!S21+'71-3'!S24+'71-3'!S27+'71-3'!S30+'71-3'!S33+'71-3'!S36+'71-3'!S39+'71-3'!S42+'71-3'!S45+'71-3'!S48+'71-3'!S51+'71-3'!S54+'71-3'!S57+'71-4'!S12+'71-4'!S15+'71-4'!S18+'71-4'!S21+'71-4'!S24+'71-4'!S27+'71-4'!S30+'71-4'!S33+'71-4'!S36+'71-4'!S39+'71-4'!S42+'71-4'!S45+'71-4'!S48+'71-4'!S51</f>
        <v>2</v>
      </c>
      <c r="T9" s="9">
        <f>T15+T18+T21+T24+T27+T30+T33+T36+T39+T42+T45+T48+T51+T54+T57+T60+T63+T66+T69+'71-2'!T12+'71-2'!T15+'71-2'!T18+'71-2'!T21+'71-2'!T24+'71-2'!T27+'71-2'!T30+'71-2'!T33+'71-2'!T36+'71-2'!T39+'71-2'!T42+'71-2'!T45+'71-2'!T48+'71-2'!T51+'71-2'!T54+'71-2'!T57+'71-3'!T12+'71-3'!T15+'71-3'!T18+'71-3'!T21+'71-3'!T24+'71-3'!T27+'71-3'!T30+'71-3'!T33+'71-3'!T36+'71-3'!T39+'71-3'!T42+'71-3'!T45+'71-3'!T48+'71-3'!T51+'71-3'!T54+'71-3'!T57+'71-4'!T12+'71-4'!T15+'71-4'!T18+'71-4'!T21+'71-4'!T24+'71-4'!T27+'71-4'!T30+'71-4'!T33+'71-4'!T36+'71-4'!T39+'71-4'!T42+'71-4'!T45+'71-4'!T48+'71-4'!T51</f>
        <v>2</v>
      </c>
      <c r="U9" s="9">
        <f>U15+U18+U21+U24+U27+U30+U33+U36+U39+U42+U45+U48+U51+U54+U57+U60+U63+U66+U69+'71-2'!U12+'71-2'!U15+'71-2'!U18+'71-2'!U21+'71-2'!U24+'71-2'!U27+'71-2'!U30+'71-2'!U33+'71-2'!U36+'71-2'!U39+'71-2'!U42+'71-2'!U45+'71-2'!U48+'71-2'!U51+'71-2'!U54+'71-2'!U57+'71-3'!U12+'71-3'!U15+'71-3'!U18+'71-3'!U21+'71-3'!U24+'71-3'!U27+'71-3'!U30+'71-3'!U33+'71-3'!U36+'71-3'!U39+'71-3'!U42+'71-3'!U45+'71-3'!U48+'71-3'!U51+'71-3'!U54+'71-3'!U57+'71-4'!U12+'71-4'!U15+'71-4'!U18+'71-4'!U21+'71-4'!U24+'71-4'!U27+'71-4'!U30+'71-4'!U33+'71-4'!U36+'71-4'!U39+'71-4'!U42+'71-4'!U45+'71-4'!U48+'71-4'!U51</f>
        <v>0</v>
      </c>
      <c r="V9" s="9">
        <f>V15+V18+V21+V24+V27+V30+V33+V36+V39+V42+V45+V48+V51+V54+V57+V60+V63+V66+V69+'71-2'!V12+'71-2'!V15+'71-2'!V18+'71-2'!V21+'71-2'!V24+'71-2'!V27+'71-2'!V30+'71-2'!V33+'71-2'!V36+'71-2'!V39+'71-2'!V42+'71-2'!V45+'71-2'!V48+'71-2'!V51+'71-2'!V54+'71-2'!V57+'71-3'!V12+'71-3'!V15+'71-3'!V18+'71-3'!V21+'71-3'!V24+'71-3'!V27+'71-3'!V30+'71-3'!V33+'71-3'!V36+'71-3'!V39+'71-3'!V42+'71-3'!V45+'71-3'!V48+'71-3'!V51+'71-3'!V54+'71-3'!V57+'71-4'!V12+'71-4'!V15+'71-4'!V18+'71-4'!V21+'71-4'!V24+'71-4'!V27+'71-4'!V30+'71-4'!V33+'71-4'!V36+'71-4'!V39+'71-4'!V42+'71-4'!V45+'71-4'!V48+'71-4'!V51</f>
        <v>0</v>
      </c>
      <c r="W9" s="11"/>
      <c r="X9" s="18">
        <f>X15+X18+X21+X24+X27+X30+X33+X36+X39+X42+X45+X48+X51+X54+X57+X60+X63+X66+X69+'71-2'!X12+'71-2'!X15+'71-2'!X18+'71-2'!X21+'71-2'!X24+'71-2'!X27+'71-2'!X30+'71-2'!X33+'71-2'!X36+'71-2'!X39+'71-2'!X42+'71-2'!X45+'71-2'!X48+'71-2'!X51+'71-2'!X54+'71-2'!X57+'71-3'!X12+'71-3'!X15+'71-3'!X18+'71-3'!X21+'71-3'!X24+'71-3'!X27+'71-3'!X30+'71-3'!X33+'71-3'!X36+'71-3'!X39+'71-3'!X42+'71-3'!X45+'71-3'!X48+'71-3'!X51+'71-3'!X54+'71-3'!X57+'71-4'!X12+'71-4'!X15+'71-4'!X18+'71-4'!X21+'71-4'!X24+'71-4'!X27+'71-4'!X30+'71-4'!X33+'71-4'!X36+'71-4'!X39+'71-4'!X42+'71-4'!X45+'71-4'!X48+'71-4'!X51</f>
        <v>2656</v>
      </c>
      <c r="Y9" s="8">
        <f t="shared" si="2"/>
        <v>228</v>
      </c>
      <c r="Z9" s="19">
        <f>Z15+Z18+Z21+Z24+Z27+Z30+Z33+Z36+Z39+Z42+Z45+Z48+Z51+Z54+Z57+Z60+Z63+Z66+Z69+'71-2'!Z12+'71-2'!Z15+'71-2'!Z18+'71-2'!Z21+'71-2'!Z24+'71-2'!Z27+'71-2'!Z30+'71-2'!Z33+'71-2'!Z36+'71-2'!Z39+'71-2'!Z42+'71-2'!Z45+'71-2'!Z48+'71-2'!Z51+'71-2'!Z54+'71-2'!Z57+'71-3'!Z12+'71-3'!Z15+'71-3'!Z18+'71-3'!Z21+'71-3'!Z24+'71-3'!Z27+'71-3'!Z30+'71-3'!Z33+'71-3'!Z36+'71-3'!Z39+'71-3'!Z42+'71-3'!Z45+'71-3'!Z48+'71-3'!Z51+'71-3'!Z54+'71-3'!Z57+'71-4'!Z12+'71-4'!Z15+'71-4'!Z18+'71-4'!Z21+'71-4'!Z24+'71-4'!Z27+'71-4'!Z30+'71-4'!Z33+'71-4'!Z36+'71-4'!Z39+'71-4'!Z42+'71-4'!Z45+'71-4'!Z48+'71-4'!Z51</f>
        <v>93</v>
      </c>
      <c r="AA9" s="19">
        <f>AA15+AA18+AA21+AA24+AA27+AA30+AA33+AA36+AA39+AA42+AA45+AA48+AA51+AA54+AA57+AA60+AA63+AA66+AA69+'71-2'!AA12+'71-2'!AA15+'71-2'!AA18+'71-2'!AA21+'71-2'!AA24+'71-2'!AA27+'71-2'!AA30+'71-2'!AA33+'71-2'!AA36+'71-2'!AA39+'71-2'!AA42+'71-2'!AA45+'71-2'!AA48+'71-2'!AA51+'71-2'!AA54+'71-2'!AA57+'71-3'!AA12+'71-3'!AA15+'71-3'!AA18+'71-3'!AA21+'71-3'!AA24+'71-3'!AA27+'71-3'!AA30+'71-3'!AA33+'71-3'!AA36+'71-3'!AA39+'71-3'!AA42+'71-3'!AA45+'71-3'!AA48+'71-3'!AA51+'71-3'!AA54+'71-3'!AA57+'71-4'!AA12+'71-4'!AA15+'71-4'!AA18+'71-4'!AA21+'71-4'!AA24+'71-4'!AA27+'71-4'!AA30+'71-4'!AA33+'71-4'!AA36+'71-4'!AA39+'71-4'!AA42+'71-4'!AA45+'71-4'!AA48+'71-4'!AA51</f>
        <v>45</v>
      </c>
      <c r="AB9" s="19">
        <f>AB15+AB18+AB21+AB24+AB27+AB30+AB33+AB36+AB39+AB42+AB45+AB48+AB51+AB54+AB57+AB60+AB63+AB66+AB69+'71-2'!AB12+'71-2'!AB15+'71-2'!AB18+'71-2'!AB21+'71-2'!AB24+'71-2'!AB27+'71-2'!AB30+'71-2'!AB33+'71-2'!AB36+'71-2'!AB39+'71-2'!AB42+'71-2'!AB45+'71-2'!AB48+'71-2'!AB51+'71-2'!AB54+'71-2'!AB57+'71-3'!AB12+'71-3'!AB15+'71-3'!AB18+'71-3'!AB21+'71-3'!AB24+'71-3'!AB27+'71-3'!AB30+'71-3'!AB33+'71-3'!AB36+'71-3'!AB39+'71-3'!AB42+'71-3'!AB45+'71-3'!AB48+'71-3'!AB51+'71-3'!AB54+'71-3'!AB57+'71-4'!AB12+'71-4'!AB15+'71-4'!AB18+'71-4'!AB21+'71-4'!AB24+'71-4'!AB27+'71-4'!AB30+'71-4'!AB33+'71-4'!AB36+'71-4'!AB39+'71-4'!AB42+'71-4'!AB45+'71-4'!AB48+'71-4'!AB51</f>
        <v>6</v>
      </c>
      <c r="AC9" s="19">
        <f>AC15+AC18+AC21+AC24+AC27+AC30+AC33+AC36+AC39+AC42+AC45+AC48+AC51+AC54+AC57+AC60+AC63+AC66+AC69+'71-2'!AC12+'71-2'!AC15+'71-2'!AC18+'71-2'!AC21+'71-2'!AC24+'71-2'!AC27+'71-2'!AC30+'71-2'!AC33+'71-2'!AC36+'71-2'!AC39+'71-2'!AC42+'71-2'!AC45+'71-2'!AC48+'71-2'!AC51+'71-2'!AC54+'71-2'!AC57+'71-3'!AC12+'71-3'!AC15+'71-3'!AC18+'71-3'!AC21+'71-3'!AC24+'71-3'!AC27+'71-3'!AC30+'71-3'!AC33+'71-3'!AC36+'71-3'!AC39+'71-3'!AC42+'71-3'!AC45+'71-3'!AC48+'71-3'!AC51+'71-3'!AC54+'71-3'!AC57+'71-4'!AC12+'71-4'!AC15+'71-4'!AC18+'71-4'!AC21+'71-4'!AC24+'71-4'!AC27+'71-4'!AC30+'71-4'!AC33+'71-4'!AC36+'71-4'!AC39+'71-4'!AC42+'71-4'!AC45+'71-4'!AC48+'71-4'!AC51</f>
        <v>6</v>
      </c>
      <c r="AD9" s="19">
        <f>AD15+AD18+AD21+AD24+AD27+AD30+AD33+AD36+AD39+AD42+AD45+AD48+AD51+AD54+AD57+AD60+AD63+AD66+AD69+'71-2'!AD12+'71-2'!AD15+'71-2'!AD18+'71-2'!AD21+'71-2'!AD24+'71-2'!AD27+'71-2'!AD30+'71-2'!AD33+'71-2'!AD36+'71-2'!AD39+'71-2'!AD42+'71-2'!AD45+'71-2'!AD48+'71-2'!AD51+'71-2'!AD54+'71-2'!AD57+'71-3'!AD12+'71-3'!AD15+'71-3'!AD18+'71-3'!AD21+'71-3'!AD24+'71-3'!AD27+'71-3'!AD30+'71-3'!AD33+'71-3'!AD36+'71-3'!AD39+'71-3'!AD42+'71-3'!AD45+'71-3'!AD48+'71-3'!AD51+'71-3'!AD54+'71-3'!AD57+'71-4'!AD12+'71-4'!AD15+'71-4'!AD18+'71-4'!AD21+'71-4'!AD24+'71-4'!AD27+'71-4'!AD30+'71-4'!AD33+'71-4'!AD36+'71-4'!AD39+'71-4'!AD42+'71-4'!AD45+'71-4'!AD48+'71-4'!AD51</f>
        <v>78</v>
      </c>
      <c r="AE9" s="19">
        <f>AE15+AE18+AE21+AE24+AE27+AE30+AE33+AE36+AE39+AE42+AE45+AE48+AE51+AE54+AE57+AE60+AE63+AE66+AE69+'71-2'!AE12+'71-2'!AE15+'71-2'!AE18+'71-2'!AE21+'71-2'!AE24+'71-2'!AE27+'71-2'!AE30+'71-2'!AE33+'71-2'!AE36+'71-2'!AE39+'71-2'!AE42+'71-2'!AE45+'71-2'!AE48+'71-2'!AE51+'71-2'!AE54+'71-2'!AE57+'71-3'!AE12+'71-3'!AE15+'71-3'!AE18+'71-3'!AE21+'71-3'!AE24+'71-3'!AE27+'71-3'!AE30+'71-3'!AE33+'71-3'!AE36+'71-3'!AE39+'71-3'!AE42+'71-3'!AE45+'71-3'!AE48+'71-3'!AE51+'71-3'!AE54+'71-3'!AE57+'71-4'!AE12+'71-4'!AE15+'71-4'!AE18+'71-4'!AE21+'71-4'!AE24+'71-4'!AE27+'71-4'!AE30+'71-4'!AE33+'71-4'!AE36+'71-4'!AE39+'71-4'!AE42+'71-4'!AE45+'71-4'!AE48+'71-4'!AE51</f>
        <v>24</v>
      </c>
      <c r="AF9" s="19">
        <f>AF15+AF18+AF21+AF24+AF27+AF30+AF33+AF36+AF39+AF42+AF45+AF48+AF51+AF54+AF57+AF60+AF63+AF66+AF69+'71-2'!AF12+'71-2'!AF15+'71-2'!AF18+'71-2'!AF21+'71-2'!AF24+'71-2'!AF27+'71-2'!AF30+'71-2'!AF33+'71-2'!AF36+'71-2'!AF39+'71-2'!AF42+'71-2'!AF45+'71-2'!AF48+'71-2'!AF51+'71-2'!AF54+'71-2'!AF57+'71-3'!AF12+'71-3'!AF15+'71-3'!AF18+'71-3'!AF21+'71-3'!AF24+'71-3'!AF27+'71-3'!AF30+'71-3'!AF33+'71-3'!AF36+'71-3'!AF39+'71-3'!AF42+'71-3'!AF45+'71-3'!AF48+'71-3'!AF51+'71-3'!AF54+'71-3'!AF57+'71-4'!AF12+'71-4'!AF15+'71-4'!AF18+'71-4'!AF21+'71-4'!AF24+'71-4'!AF27+'71-4'!AF30+'71-4'!AF33+'71-4'!AF36+'71-4'!AF39+'71-4'!AF42+'71-4'!AF45+'71-4'!AF48+'71-4'!AF51</f>
        <v>153</v>
      </c>
      <c r="AG9" s="19">
        <f>AG15+AG18+AG21+AG24+AG27+AG30+AG33+AG36+AG39+AG42+AG45+AG48+AG51+AG54+AG57+AG60+AG63+AG66+AG69+'71-2'!AG12+'71-2'!AG15+'71-2'!AG18+'71-2'!AG21+'71-2'!AG24+'71-2'!AG27+'71-2'!AG30+'71-2'!AG33+'71-2'!AG36+'71-2'!AG39+'71-2'!AG42+'71-2'!AG45+'71-2'!AG48+'71-2'!AG51+'71-2'!AG54+'71-2'!AG57+'71-3'!AG12+'71-3'!AG15+'71-3'!AG18+'71-3'!AG21+'71-3'!AG24+'71-3'!AG27+'71-3'!AG30+'71-3'!AG33+'71-3'!AG36+'71-3'!AG39+'71-3'!AG42+'71-3'!AG45+'71-3'!AG48+'71-3'!AG51+'71-3'!AG54+'71-3'!AG57+'71-4'!AG12+'71-4'!AG15+'71-4'!AG18+'71-4'!AG21+'71-4'!AG24+'71-4'!AG27+'71-4'!AG30+'71-4'!AG33+'71-4'!AG36+'71-4'!AG39+'71-4'!AG42+'71-4'!AG45+'71-4'!AG48+'71-4'!AG51</f>
        <v>3381</v>
      </c>
      <c r="AH9" s="19">
        <f>AH15+AH18+AH21+AH24+AH27+AH30+AH33+AH36+AH39+AH42+AH45+AH48+AH51+AH54+AH57+AH60+AH63+AH66+AH69+'71-2'!AH12+'71-2'!AH15+'71-2'!AH18+'71-2'!AH21+'71-2'!AH24+'71-2'!AH27+'71-2'!AH30+'71-2'!AH33+'71-2'!AH36+'71-2'!AH39+'71-2'!AH42+'71-2'!AH45+'71-2'!AH48+'71-2'!AH51+'71-2'!AH54+'71-2'!AH57+'71-3'!AH12+'71-3'!AH15+'71-3'!AH18+'71-3'!AH21+'71-3'!AH24+'71-3'!AH27+'71-3'!AH30+'71-3'!AH33+'71-3'!AH36+'71-3'!AH39+'71-3'!AH42+'71-3'!AH45+'71-3'!AH48+'71-3'!AH51+'71-3'!AH54+'71-3'!AH57+'71-4'!AH12+'71-4'!AH15+'71-4'!AH18+'71-4'!AH21+'71-4'!AH24+'71-4'!AH27+'71-4'!AH30+'71-4'!AH33+'71-4'!AH36+'71-4'!AH39+'71-4'!AH42+'71-4'!AH45+'71-4'!AH48+'71-4'!AH51</f>
        <v>450</v>
      </c>
      <c r="AI9" s="19">
        <f>AI15+AI18+AI21+AI24+AI27+AI30+AI33+AI36+AI39+AI42+AI45+AI48+AI51+AI54+AI57+AI60+AI63+AI66+AI69+'71-2'!AI12+'71-2'!AI15+'71-2'!AI18+'71-2'!AI21+'71-2'!AI24+'71-2'!AI27+'71-2'!AI30+'71-2'!AI33+'71-2'!AI36+'71-2'!AI39+'71-2'!AI42+'71-2'!AI45+'71-2'!AI48+'71-2'!AI51+'71-2'!AI54+'71-2'!AI57+'71-3'!AI12+'71-3'!AI15+'71-3'!AI18+'71-3'!AI21+'71-3'!AI24+'71-3'!AI27+'71-3'!AI30+'71-3'!AI33+'71-3'!AI36+'71-3'!AI39+'71-3'!AI42+'71-3'!AI45+'71-3'!AI48+'71-3'!AI51+'71-3'!AI54+'71-3'!AI57+'71-4'!AI12+'71-4'!AI15+'71-4'!AI18+'71-4'!AI21+'71-4'!AI24+'71-4'!AI27+'71-4'!AI30+'71-4'!AI33+'71-4'!AI36+'71-4'!AI39+'71-4'!AI42+'71-4'!AI45+'71-4'!AI48+'71-4'!AI51</f>
        <v>0</v>
      </c>
      <c r="AJ9" s="19">
        <f>AJ15+AJ18+AJ21+AJ24+AJ27+AJ30+AJ33+AJ36+AJ39+AJ42+AJ45+AJ48+AJ51+AJ54+AJ57+AJ60+AJ63+AJ66+AJ69+'71-2'!AJ12+'71-2'!AJ15+'71-2'!AJ18+'71-2'!AJ21+'71-2'!AJ24+'71-2'!AJ27+'71-2'!AJ30+'71-2'!AJ33+'71-2'!AJ36+'71-2'!AJ39+'71-2'!AJ42+'71-2'!AJ45+'71-2'!AJ48+'71-2'!AJ51+'71-2'!AJ54+'71-2'!AJ57+'71-3'!AJ12+'71-3'!AJ15+'71-3'!AJ18+'71-3'!AJ21+'71-3'!AJ24+'71-3'!AJ27+'71-3'!AJ30+'71-3'!AJ33+'71-3'!AJ36+'71-3'!AJ39+'71-3'!AJ42+'71-3'!AJ45+'71-3'!AJ48+'71-3'!AJ51+'71-3'!AJ54+'71-3'!AJ57+'71-4'!AJ12+'71-4'!AJ15+'71-4'!AJ18+'71-4'!AJ21+'71-4'!AJ24+'71-4'!AJ27+'71-4'!AJ30+'71-4'!AJ33+'71-4'!AJ36+'71-4'!AJ39+'71-4'!AJ42+'71-4'!AJ45+'71-4'!AJ48+'71-4'!AJ51</f>
        <v>98</v>
      </c>
      <c r="AK9" s="19">
        <f>AK15+AK18+AK21+AK24+AK27+AK30+AK33+AK36+AK39+AK42+AK45+AK48+AK51+AK54+AK57+AK60+AK63+AK66+AK69+'71-2'!AK12+'71-2'!AK15+'71-2'!AK18+'71-2'!AK21+'71-2'!AK24+'71-2'!AK27+'71-2'!AK30+'71-2'!AK33+'71-2'!AK36+'71-2'!AK39+'71-2'!AK42+'71-2'!AK45+'71-2'!AK48+'71-2'!AK51+'71-2'!AK54+'71-2'!AK57+'71-3'!AK12+'71-3'!AK15+'71-3'!AK18+'71-3'!AK21+'71-3'!AK24+'71-3'!AK27+'71-3'!AK30+'71-3'!AK33+'71-3'!AK36+'71-3'!AK39+'71-3'!AK42+'71-3'!AK45+'71-3'!AK48+'71-3'!AK51+'71-3'!AK54+'71-3'!AK57+'71-4'!AK12+'71-4'!AK15+'71-4'!AK18+'71-4'!AK21+'71-4'!AK24+'71-4'!AK27+'71-4'!AK30+'71-4'!AK33+'71-4'!AK36+'71-4'!AK39+'71-4'!AK42+'71-4'!AK45+'71-4'!AK48+'71-4'!AK51</f>
        <v>0</v>
      </c>
      <c r="AL9" s="14" t="s">
        <v>48</v>
      </c>
      <c r="AM9" s="15"/>
      <c r="AN9" s="6"/>
      <c r="AP9" s="16">
        <f t="shared" si="3"/>
        <v>0</v>
      </c>
      <c r="AQ9" s="16">
        <f t="shared" si="4"/>
        <v>0</v>
      </c>
      <c r="AR9" s="16">
        <f t="shared" si="5"/>
        <v>0</v>
      </c>
      <c r="AS9" s="16">
        <f t="shared" si="6"/>
        <v>0</v>
      </c>
    </row>
    <row r="10" spans="1:45" s="5" customFormat="1" ht="13.5" hidden="1" customHeight="1" x14ac:dyDescent="0.15">
      <c r="A10" s="20"/>
      <c r="B10" s="21"/>
      <c r="C10" s="21"/>
      <c r="D10" s="83" t="s">
        <v>49</v>
      </c>
      <c r="E10" s="22"/>
      <c r="F10" s="9">
        <f t="shared" si="1"/>
        <v>4</v>
      </c>
      <c r="G10" s="23">
        <v>4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3"/>
      <c r="S10" s="23">
        <v>0</v>
      </c>
      <c r="T10" s="23">
        <v>0</v>
      </c>
      <c r="U10" s="23">
        <v>0</v>
      </c>
      <c r="V10" s="11">
        <v>0</v>
      </c>
      <c r="W10" s="24"/>
      <c r="X10" s="24">
        <v>0</v>
      </c>
      <c r="Y10" s="22">
        <f t="shared" ref="Y10:Y69" si="7">SUM(Z10:AD10)</f>
        <v>0</v>
      </c>
      <c r="Z10" s="24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2">
        <v>0</v>
      </c>
      <c r="AI10" s="22">
        <v>0</v>
      </c>
      <c r="AJ10" s="22">
        <v>0</v>
      </c>
      <c r="AK10" s="25">
        <v>0</v>
      </c>
      <c r="AL10" s="26"/>
      <c r="AM10" s="27"/>
      <c r="AN10" s="21"/>
      <c r="AP10" s="16">
        <f t="shared" si="3"/>
        <v>4</v>
      </c>
      <c r="AQ10" s="16">
        <f t="shared" si="4"/>
        <v>0</v>
      </c>
      <c r="AR10" s="16">
        <f t="shared" si="5"/>
        <v>0</v>
      </c>
      <c r="AS10" s="16">
        <f t="shared" si="6"/>
        <v>0</v>
      </c>
    </row>
    <row r="11" spans="1:45" s="5" customFormat="1" ht="13.5" hidden="1" customHeight="1" x14ac:dyDescent="0.15">
      <c r="A11" s="28"/>
      <c r="B11" s="6" t="s">
        <v>50</v>
      </c>
      <c r="C11" s="6"/>
      <c r="D11" s="84" t="s">
        <v>51</v>
      </c>
      <c r="E11" s="24"/>
      <c r="F11" s="9">
        <f t="shared" si="1"/>
        <v>6</v>
      </c>
      <c r="G11" s="11">
        <v>6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/>
      <c r="S11" s="11">
        <v>0</v>
      </c>
      <c r="T11" s="11">
        <v>0</v>
      </c>
      <c r="U11" s="11">
        <v>0</v>
      </c>
      <c r="V11" s="11">
        <v>0</v>
      </c>
      <c r="W11" s="24"/>
      <c r="X11" s="24">
        <v>0</v>
      </c>
      <c r="Y11" s="24">
        <f t="shared" si="7"/>
        <v>0</v>
      </c>
      <c r="Z11" s="24">
        <v>0</v>
      </c>
      <c r="AA11" s="24">
        <v>0</v>
      </c>
      <c r="AB11" s="24">
        <v>0</v>
      </c>
      <c r="AC11" s="24">
        <v>0</v>
      </c>
      <c r="AD11" s="24">
        <v>0</v>
      </c>
      <c r="AE11" s="24">
        <v>0</v>
      </c>
      <c r="AF11" s="24">
        <v>0</v>
      </c>
      <c r="AG11" s="24">
        <v>0</v>
      </c>
      <c r="AH11" s="24">
        <v>0</v>
      </c>
      <c r="AI11" s="24">
        <v>0</v>
      </c>
      <c r="AJ11" s="24">
        <v>0</v>
      </c>
      <c r="AK11" s="29">
        <v>0</v>
      </c>
      <c r="AL11" s="14"/>
      <c r="AM11" s="15"/>
      <c r="AN11" s="6" t="s">
        <v>50</v>
      </c>
      <c r="AP11" s="16">
        <f t="shared" si="3"/>
        <v>6</v>
      </c>
      <c r="AQ11" s="16">
        <f t="shared" si="4"/>
        <v>0</v>
      </c>
      <c r="AR11" s="16">
        <f t="shared" si="5"/>
        <v>0</v>
      </c>
      <c r="AS11" s="16">
        <f t="shared" si="6"/>
        <v>0</v>
      </c>
    </row>
    <row r="12" spans="1:45" s="5" customFormat="1" ht="14.1" hidden="1" customHeight="1" x14ac:dyDescent="0.15">
      <c r="A12" s="30"/>
      <c r="B12" s="31"/>
      <c r="C12" s="31"/>
      <c r="D12" s="85" t="s">
        <v>52</v>
      </c>
      <c r="E12" s="32"/>
      <c r="F12" s="9">
        <f t="shared" si="1"/>
        <v>3</v>
      </c>
      <c r="G12" s="33">
        <v>3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3"/>
      <c r="S12" s="33">
        <v>0</v>
      </c>
      <c r="T12" s="33">
        <v>0</v>
      </c>
      <c r="U12" s="33">
        <v>0</v>
      </c>
      <c r="V12" s="33">
        <v>0</v>
      </c>
      <c r="W12" s="24"/>
      <c r="X12" s="24">
        <v>0</v>
      </c>
      <c r="Y12" s="32">
        <f t="shared" si="7"/>
        <v>0</v>
      </c>
      <c r="Z12" s="32">
        <v>0</v>
      </c>
      <c r="AA12" s="32">
        <v>0</v>
      </c>
      <c r="AB12" s="32">
        <v>0</v>
      </c>
      <c r="AC12" s="32">
        <v>0</v>
      </c>
      <c r="AD12" s="32">
        <v>0</v>
      </c>
      <c r="AE12" s="32">
        <v>0</v>
      </c>
      <c r="AF12" s="32">
        <v>0</v>
      </c>
      <c r="AG12" s="32">
        <v>0</v>
      </c>
      <c r="AH12" s="32">
        <v>0</v>
      </c>
      <c r="AI12" s="32">
        <v>0</v>
      </c>
      <c r="AJ12" s="32">
        <v>0</v>
      </c>
      <c r="AK12" s="34">
        <v>0</v>
      </c>
      <c r="AL12" s="35"/>
      <c r="AM12" s="36"/>
      <c r="AN12" s="31"/>
      <c r="AP12" s="16">
        <f t="shared" si="3"/>
        <v>3</v>
      </c>
      <c r="AQ12" s="16">
        <f t="shared" si="4"/>
        <v>0</v>
      </c>
      <c r="AR12" s="16">
        <f t="shared" si="5"/>
        <v>0</v>
      </c>
      <c r="AS12" s="16">
        <f t="shared" si="6"/>
        <v>0</v>
      </c>
    </row>
    <row r="13" spans="1:45" s="76" customFormat="1" ht="14.1" customHeight="1" x14ac:dyDescent="0.15">
      <c r="B13" s="170" t="s">
        <v>53</v>
      </c>
      <c r="C13" s="86"/>
      <c r="D13" s="7" t="s">
        <v>45</v>
      </c>
      <c r="E13" s="8">
        <f>SUM(F13,R13,X13,Y13,AE13:AK13)</f>
        <v>4</v>
      </c>
      <c r="F13" s="9">
        <f t="shared" si="1"/>
        <v>4</v>
      </c>
      <c r="G13" s="37">
        <v>4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9">
        <f t="shared" ref="R13:R69" si="8">SUM(S13:V13)</f>
        <v>0</v>
      </c>
      <c r="S13" s="37">
        <v>0</v>
      </c>
      <c r="T13" s="37">
        <v>0</v>
      </c>
      <c r="U13" s="37">
        <v>0</v>
      </c>
      <c r="V13" s="37">
        <v>0</v>
      </c>
      <c r="W13" s="38"/>
      <c r="X13" s="39">
        <v>0</v>
      </c>
      <c r="Y13" s="9">
        <f t="shared" si="7"/>
        <v>0</v>
      </c>
      <c r="Z13" s="37">
        <v>0</v>
      </c>
      <c r="AA13" s="37">
        <v>0</v>
      </c>
      <c r="AB13" s="37">
        <v>0</v>
      </c>
      <c r="AC13" s="37">
        <v>0</v>
      </c>
      <c r="AD13" s="37">
        <v>0</v>
      </c>
      <c r="AE13" s="37">
        <v>0</v>
      </c>
      <c r="AF13" s="37">
        <v>0</v>
      </c>
      <c r="AG13" s="37">
        <v>0</v>
      </c>
      <c r="AH13" s="37">
        <v>0</v>
      </c>
      <c r="AI13" s="37">
        <v>0</v>
      </c>
      <c r="AJ13" s="37">
        <v>0</v>
      </c>
      <c r="AK13" s="37">
        <v>0</v>
      </c>
      <c r="AL13" s="87" t="s">
        <v>45</v>
      </c>
      <c r="AM13" s="88"/>
      <c r="AN13" s="170" t="str">
        <f>B13</f>
        <v>拳銃等
単純密輸入</v>
      </c>
      <c r="AP13" s="16">
        <f t="shared" si="3"/>
        <v>0</v>
      </c>
      <c r="AQ13" s="16">
        <f t="shared" si="4"/>
        <v>0</v>
      </c>
      <c r="AR13" s="16">
        <f t="shared" si="5"/>
        <v>0</v>
      </c>
      <c r="AS13" s="16">
        <f t="shared" si="6"/>
        <v>0</v>
      </c>
    </row>
    <row r="14" spans="1:45" s="76" customFormat="1" ht="14.1" customHeight="1" x14ac:dyDescent="0.15">
      <c r="B14" s="170"/>
      <c r="C14" s="86"/>
      <c r="D14" s="7" t="s">
        <v>46</v>
      </c>
      <c r="E14" s="8">
        <f t="shared" ref="E14:E69" si="9">SUM(F14,R14,X14,Y14,AE14:AK14)</f>
        <v>6</v>
      </c>
      <c r="F14" s="9">
        <f>SUM(G14:Q14)</f>
        <v>6</v>
      </c>
      <c r="G14" s="37">
        <v>6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9">
        <f t="shared" si="8"/>
        <v>0</v>
      </c>
      <c r="S14" s="37">
        <v>0</v>
      </c>
      <c r="T14" s="37">
        <v>0</v>
      </c>
      <c r="U14" s="37">
        <v>0</v>
      </c>
      <c r="V14" s="37">
        <v>0</v>
      </c>
      <c r="W14" s="38"/>
      <c r="X14" s="39">
        <v>0</v>
      </c>
      <c r="Y14" s="9">
        <f t="shared" si="7"/>
        <v>0</v>
      </c>
      <c r="Z14" s="37">
        <v>0</v>
      </c>
      <c r="AA14" s="37">
        <v>0</v>
      </c>
      <c r="AB14" s="37">
        <v>0</v>
      </c>
      <c r="AC14" s="37">
        <v>0</v>
      </c>
      <c r="AD14" s="37">
        <v>0</v>
      </c>
      <c r="AE14" s="37">
        <v>0</v>
      </c>
      <c r="AF14" s="37">
        <v>0</v>
      </c>
      <c r="AG14" s="37">
        <v>0</v>
      </c>
      <c r="AH14" s="37">
        <v>0</v>
      </c>
      <c r="AI14" s="37">
        <v>0</v>
      </c>
      <c r="AJ14" s="37">
        <v>0</v>
      </c>
      <c r="AK14" s="37">
        <v>0</v>
      </c>
      <c r="AL14" s="87" t="s">
        <v>46</v>
      </c>
      <c r="AM14" s="88"/>
      <c r="AN14" s="170"/>
      <c r="AP14" s="16">
        <f t="shared" si="3"/>
        <v>0</v>
      </c>
      <c r="AQ14" s="16">
        <f t="shared" si="4"/>
        <v>0</v>
      </c>
      <c r="AR14" s="16">
        <f t="shared" si="5"/>
        <v>0</v>
      </c>
      <c r="AS14" s="16">
        <f t="shared" si="6"/>
        <v>0</v>
      </c>
    </row>
    <row r="15" spans="1:45" s="76" customFormat="1" ht="14.1" customHeight="1" x14ac:dyDescent="0.15">
      <c r="B15" s="170"/>
      <c r="C15" s="86"/>
      <c r="D15" s="7" t="s">
        <v>47</v>
      </c>
      <c r="E15" s="8">
        <f t="shared" si="9"/>
        <v>3</v>
      </c>
      <c r="F15" s="9">
        <f t="shared" si="1"/>
        <v>3</v>
      </c>
      <c r="G15" s="37">
        <v>3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9">
        <f t="shared" si="8"/>
        <v>0</v>
      </c>
      <c r="S15" s="37">
        <v>0</v>
      </c>
      <c r="T15" s="37">
        <v>0</v>
      </c>
      <c r="U15" s="37">
        <v>0</v>
      </c>
      <c r="V15" s="37">
        <v>0</v>
      </c>
      <c r="W15" s="38"/>
      <c r="X15" s="39">
        <v>0</v>
      </c>
      <c r="Y15" s="9">
        <f t="shared" si="7"/>
        <v>0</v>
      </c>
      <c r="Z15" s="37">
        <v>0</v>
      </c>
      <c r="AA15" s="37">
        <v>0</v>
      </c>
      <c r="AB15" s="37">
        <v>0</v>
      </c>
      <c r="AC15" s="37">
        <v>0</v>
      </c>
      <c r="AD15" s="37">
        <v>0</v>
      </c>
      <c r="AE15" s="37">
        <v>0</v>
      </c>
      <c r="AF15" s="37">
        <v>0</v>
      </c>
      <c r="AG15" s="37">
        <v>0</v>
      </c>
      <c r="AH15" s="37">
        <v>0</v>
      </c>
      <c r="AI15" s="37">
        <v>0</v>
      </c>
      <c r="AJ15" s="37">
        <v>0</v>
      </c>
      <c r="AK15" s="37">
        <v>0</v>
      </c>
      <c r="AL15" s="87" t="s">
        <v>48</v>
      </c>
      <c r="AM15" s="88"/>
      <c r="AN15" s="170"/>
      <c r="AP15" s="16">
        <f t="shared" si="3"/>
        <v>0</v>
      </c>
      <c r="AQ15" s="16">
        <f t="shared" si="4"/>
        <v>0</v>
      </c>
      <c r="AR15" s="16">
        <f t="shared" si="5"/>
        <v>0</v>
      </c>
      <c r="AS15" s="16">
        <f t="shared" si="6"/>
        <v>0</v>
      </c>
    </row>
    <row r="16" spans="1:45" s="76" customFormat="1" ht="14.1" customHeight="1" x14ac:dyDescent="0.15">
      <c r="B16" s="170" t="s">
        <v>54</v>
      </c>
      <c r="C16" s="86"/>
      <c r="D16" s="7" t="s">
        <v>45</v>
      </c>
      <c r="E16" s="8">
        <f t="shared" si="9"/>
        <v>0</v>
      </c>
      <c r="F16" s="9">
        <f t="shared" si="1"/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9">
        <f t="shared" si="8"/>
        <v>0</v>
      </c>
      <c r="S16" s="37">
        <v>0</v>
      </c>
      <c r="T16" s="37">
        <v>0</v>
      </c>
      <c r="U16" s="37">
        <v>0</v>
      </c>
      <c r="V16" s="37">
        <v>0</v>
      </c>
      <c r="W16" s="38"/>
      <c r="X16" s="39">
        <v>0</v>
      </c>
      <c r="Y16" s="9">
        <f t="shared" si="7"/>
        <v>0</v>
      </c>
      <c r="Z16" s="37">
        <v>0</v>
      </c>
      <c r="AA16" s="37">
        <v>0</v>
      </c>
      <c r="AB16" s="37">
        <v>0</v>
      </c>
      <c r="AC16" s="37">
        <v>0</v>
      </c>
      <c r="AD16" s="37">
        <v>0</v>
      </c>
      <c r="AE16" s="37">
        <v>0</v>
      </c>
      <c r="AF16" s="37">
        <v>0</v>
      </c>
      <c r="AG16" s="37">
        <v>0</v>
      </c>
      <c r="AH16" s="37">
        <v>0</v>
      </c>
      <c r="AI16" s="37">
        <v>0</v>
      </c>
      <c r="AJ16" s="37">
        <v>0</v>
      </c>
      <c r="AK16" s="37">
        <v>0</v>
      </c>
      <c r="AL16" s="87" t="s">
        <v>45</v>
      </c>
      <c r="AM16" s="88"/>
      <c r="AN16" s="170" t="str">
        <f t="shared" ref="AN16" si="10">B16</f>
        <v>拳銃等
営利密輸入</v>
      </c>
      <c r="AP16" s="16">
        <f t="shared" si="3"/>
        <v>0</v>
      </c>
      <c r="AQ16" s="16">
        <f t="shared" si="4"/>
        <v>0</v>
      </c>
      <c r="AR16" s="16">
        <f t="shared" si="5"/>
        <v>0</v>
      </c>
      <c r="AS16" s="16">
        <f t="shared" si="6"/>
        <v>0</v>
      </c>
    </row>
    <row r="17" spans="2:45" s="76" customFormat="1" ht="14.1" customHeight="1" x14ac:dyDescent="0.15">
      <c r="B17" s="185"/>
      <c r="C17" s="88"/>
      <c r="D17" s="7" t="s">
        <v>46</v>
      </c>
      <c r="E17" s="8">
        <f t="shared" si="9"/>
        <v>0</v>
      </c>
      <c r="F17" s="9">
        <f t="shared" si="1"/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9">
        <f>SUM(S17:V17)</f>
        <v>0</v>
      </c>
      <c r="S17" s="37">
        <v>0</v>
      </c>
      <c r="T17" s="37">
        <v>0</v>
      </c>
      <c r="U17" s="37">
        <v>0</v>
      </c>
      <c r="V17" s="37">
        <v>0</v>
      </c>
      <c r="W17" s="38"/>
      <c r="X17" s="39">
        <v>0</v>
      </c>
      <c r="Y17" s="9">
        <f t="shared" si="7"/>
        <v>0</v>
      </c>
      <c r="Z17" s="37">
        <v>0</v>
      </c>
      <c r="AA17" s="37">
        <v>0</v>
      </c>
      <c r="AB17" s="37">
        <v>0</v>
      </c>
      <c r="AC17" s="37">
        <v>0</v>
      </c>
      <c r="AD17" s="37">
        <v>0</v>
      </c>
      <c r="AE17" s="37">
        <v>0</v>
      </c>
      <c r="AF17" s="37">
        <v>0</v>
      </c>
      <c r="AG17" s="37">
        <v>0</v>
      </c>
      <c r="AH17" s="37">
        <v>0</v>
      </c>
      <c r="AI17" s="37">
        <v>0</v>
      </c>
      <c r="AJ17" s="37">
        <v>0</v>
      </c>
      <c r="AK17" s="37">
        <v>0</v>
      </c>
      <c r="AL17" s="87" t="s">
        <v>46</v>
      </c>
      <c r="AM17" s="88"/>
      <c r="AN17" s="185"/>
      <c r="AP17" s="16">
        <f t="shared" si="3"/>
        <v>0</v>
      </c>
      <c r="AQ17" s="16">
        <f t="shared" si="4"/>
        <v>0</v>
      </c>
      <c r="AR17" s="16">
        <f t="shared" si="5"/>
        <v>0</v>
      </c>
      <c r="AS17" s="16">
        <f t="shared" si="6"/>
        <v>0</v>
      </c>
    </row>
    <row r="18" spans="2:45" s="76" customFormat="1" ht="14.1" customHeight="1" x14ac:dyDescent="0.15">
      <c r="B18" s="185"/>
      <c r="C18" s="88"/>
      <c r="D18" s="7" t="s">
        <v>47</v>
      </c>
      <c r="E18" s="8">
        <f t="shared" si="9"/>
        <v>0</v>
      </c>
      <c r="F18" s="9">
        <f t="shared" si="1"/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9">
        <f t="shared" si="8"/>
        <v>0</v>
      </c>
      <c r="S18" s="37">
        <v>0</v>
      </c>
      <c r="T18" s="37">
        <v>0</v>
      </c>
      <c r="U18" s="37">
        <v>0</v>
      </c>
      <c r="V18" s="37">
        <v>0</v>
      </c>
      <c r="W18" s="38"/>
      <c r="X18" s="39">
        <v>0</v>
      </c>
      <c r="Y18" s="9">
        <f t="shared" si="7"/>
        <v>0</v>
      </c>
      <c r="Z18" s="37">
        <v>0</v>
      </c>
      <c r="AA18" s="37">
        <v>0</v>
      </c>
      <c r="AB18" s="37">
        <v>0</v>
      </c>
      <c r="AC18" s="37">
        <v>0</v>
      </c>
      <c r="AD18" s="37">
        <v>0</v>
      </c>
      <c r="AE18" s="37">
        <v>0</v>
      </c>
      <c r="AF18" s="37">
        <v>0</v>
      </c>
      <c r="AG18" s="37">
        <v>0</v>
      </c>
      <c r="AH18" s="37">
        <v>0</v>
      </c>
      <c r="AI18" s="37">
        <v>0</v>
      </c>
      <c r="AJ18" s="37">
        <v>0</v>
      </c>
      <c r="AK18" s="37">
        <v>0</v>
      </c>
      <c r="AL18" s="87" t="s">
        <v>48</v>
      </c>
      <c r="AM18" s="88"/>
      <c r="AN18" s="185"/>
      <c r="AP18" s="16">
        <f t="shared" si="3"/>
        <v>0</v>
      </c>
      <c r="AQ18" s="16">
        <f t="shared" si="4"/>
        <v>0</v>
      </c>
      <c r="AR18" s="16">
        <f t="shared" si="5"/>
        <v>0</v>
      </c>
      <c r="AS18" s="16">
        <f t="shared" si="6"/>
        <v>0</v>
      </c>
    </row>
    <row r="19" spans="2:45" s="76" customFormat="1" ht="14.1" customHeight="1" x14ac:dyDescent="0.15">
      <c r="B19" s="170" t="s">
        <v>55</v>
      </c>
      <c r="C19" s="86"/>
      <c r="D19" s="7" t="s">
        <v>45</v>
      </c>
      <c r="E19" s="8">
        <f t="shared" si="9"/>
        <v>0</v>
      </c>
      <c r="F19" s="9">
        <f t="shared" si="1"/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9">
        <f t="shared" si="8"/>
        <v>0</v>
      </c>
      <c r="S19" s="37">
        <v>0</v>
      </c>
      <c r="T19" s="37">
        <v>0</v>
      </c>
      <c r="U19" s="37">
        <v>0</v>
      </c>
      <c r="V19" s="37">
        <v>0</v>
      </c>
      <c r="W19" s="38"/>
      <c r="X19" s="39">
        <v>0</v>
      </c>
      <c r="Y19" s="9">
        <f>SUM(Z19:AD19)</f>
        <v>0</v>
      </c>
      <c r="Z19" s="37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0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87" t="s">
        <v>45</v>
      </c>
      <c r="AM19" s="88"/>
      <c r="AN19" s="170" t="str">
        <f t="shared" ref="AN19" si="11">B19</f>
        <v>拳銃部品
密輸入</v>
      </c>
      <c r="AP19" s="16">
        <f t="shared" si="3"/>
        <v>0</v>
      </c>
      <c r="AQ19" s="16">
        <f t="shared" si="4"/>
        <v>0</v>
      </c>
      <c r="AR19" s="16">
        <f t="shared" si="5"/>
        <v>0</v>
      </c>
      <c r="AS19" s="16">
        <f t="shared" si="6"/>
        <v>0</v>
      </c>
    </row>
    <row r="20" spans="2:45" s="76" customFormat="1" ht="14.1" customHeight="1" x14ac:dyDescent="0.15">
      <c r="B20" s="185"/>
      <c r="C20" s="88"/>
      <c r="D20" s="7" t="s">
        <v>46</v>
      </c>
      <c r="E20" s="8">
        <f t="shared" si="9"/>
        <v>0</v>
      </c>
      <c r="F20" s="9">
        <f t="shared" si="1"/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9">
        <f t="shared" si="8"/>
        <v>0</v>
      </c>
      <c r="S20" s="37">
        <v>0</v>
      </c>
      <c r="T20" s="37">
        <v>0</v>
      </c>
      <c r="U20" s="37">
        <v>0</v>
      </c>
      <c r="V20" s="37">
        <v>0</v>
      </c>
      <c r="W20" s="38"/>
      <c r="X20" s="39">
        <v>0</v>
      </c>
      <c r="Y20" s="9">
        <f t="shared" si="7"/>
        <v>0</v>
      </c>
      <c r="Z20" s="37">
        <v>0</v>
      </c>
      <c r="AA20" s="37">
        <v>0</v>
      </c>
      <c r="AB20" s="37">
        <v>0</v>
      </c>
      <c r="AC20" s="37">
        <v>0</v>
      </c>
      <c r="AD20" s="37">
        <v>0</v>
      </c>
      <c r="AE20" s="37">
        <v>0</v>
      </c>
      <c r="AF20" s="37">
        <v>0</v>
      </c>
      <c r="AG20" s="37">
        <v>0</v>
      </c>
      <c r="AH20" s="37">
        <v>0</v>
      </c>
      <c r="AI20" s="37">
        <v>0</v>
      </c>
      <c r="AJ20" s="37">
        <v>0</v>
      </c>
      <c r="AK20" s="37">
        <v>0</v>
      </c>
      <c r="AL20" s="87" t="s">
        <v>46</v>
      </c>
      <c r="AM20" s="88"/>
      <c r="AN20" s="185"/>
      <c r="AP20" s="16">
        <f t="shared" si="3"/>
        <v>0</v>
      </c>
      <c r="AQ20" s="16">
        <f t="shared" si="4"/>
        <v>0</v>
      </c>
      <c r="AR20" s="16">
        <f t="shared" si="5"/>
        <v>0</v>
      </c>
      <c r="AS20" s="16">
        <f t="shared" si="6"/>
        <v>0</v>
      </c>
    </row>
    <row r="21" spans="2:45" s="76" customFormat="1" ht="14.1" customHeight="1" x14ac:dyDescent="0.15">
      <c r="B21" s="185"/>
      <c r="C21" s="88"/>
      <c r="D21" s="7" t="s">
        <v>47</v>
      </c>
      <c r="E21" s="8">
        <f t="shared" si="9"/>
        <v>0</v>
      </c>
      <c r="F21" s="9">
        <f t="shared" si="1"/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9">
        <f t="shared" si="8"/>
        <v>0</v>
      </c>
      <c r="S21" s="37">
        <v>0</v>
      </c>
      <c r="T21" s="37">
        <v>0</v>
      </c>
      <c r="U21" s="37">
        <v>0</v>
      </c>
      <c r="V21" s="37">
        <v>0</v>
      </c>
      <c r="W21" s="38"/>
      <c r="X21" s="39">
        <v>0</v>
      </c>
      <c r="Y21" s="9">
        <f t="shared" si="7"/>
        <v>0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87" t="s">
        <v>48</v>
      </c>
      <c r="AM21" s="88"/>
      <c r="AN21" s="185"/>
      <c r="AP21" s="16">
        <f t="shared" si="3"/>
        <v>0</v>
      </c>
      <c r="AQ21" s="16">
        <f t="shared" si="4"/>
        <v>0</v>
      </c>
      <c r="AR21" s="16">
        <f t="shared" si="5"/>
        <v>0</v>
      </c>
      <c r="AS21" s="16">
        <f t="shared" si="6"/>
        <v>0</v>
      </c>
    </row>
    <row r="22" spans="2:45" s="76" customFormat="1" ht="14.1" customHeight="1" x14ac:dyDescent="0.15">
      <c r="B22" s="170" t="s">
        <v>56</v>
      </c>
      <c r="C22" s="86"/>
      <c r="D22" s="7" t="s">
        <v>45</v>
      </c>
      <c r="E22" s="8">
        <f t="shared" si="9"/>
        <v>2</v>
      </c>
      <c r="F22" s="9">
        <f t="shared" si="1"/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9">
        <f t="shared" si="8"/>
        <v>0</v>
      </c>
      <c r="S22" s="37">
        <v>0</v>
      </c>
      <c r="T22" s="37">
        <v>0</v>
      </c>
      <c r="U22" s="37">
        <v>0</v>
      </c>
      <c r="V22" s="37">
        <v>0</v>
      </c>
      <c r="W22" s="38"/>
      <c r="X22" s="39">
        <v>2</v>
      </c>
      <c r="Y22" s="9">
        <f t="shared" si="7"/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87" t="s">
        <v>45</v>
      </c>
      <c r="AM22" s="88"/>
      <c r="AN22" s="170" t="str">
        <f t="shared" ref="AN22" si="12">B22</f>
        <v>拳銃実包
単純密輸入</v>
      </c>
      <c r="AP22" s="16">
        <f t="shared" si="3"/>
        <v>0</v>
      </c>
      <c r="AQ22" s="16">
        <f t="shared" si="4"/>
        <v>0</v>
      </c>
      <c r="AR22" s="16">
        <f t="shared" si="5"/>
        <v>0</v>
      </c>
      <c r="AS22" s="16">
        <f t="shared" si="6"/>
        <v>0</v>
      </c>
    </row>
    <row r="23" spans="2:45" s="76" customFormat="1" ht="14.1" customHeight="1" x14ac:dyDescent="0.15">
      <c r="B23" s="185"/>
      <c r="C23" s="88"/>
      <c r="D23" s="7" t="s">
        <v>46</v>
      </c>
      <c r="E23" s="8">
        <f t="shared" si="9"/>
        <v>2</v>
      </c>
      <c r="F23" s="9">
        <f t="shared" si="1"/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9">
        <f t="shared" si="8"/>
        <v>0</v>
      </c>
      <c r="S23" s="37">
        <v>0</v>
      </c>
      <c r="T23" s="37">
        <v>0</v>
      </c>
      <c r="U23" s="37">
        <v>0</v>
      </c>
      <c r="V23" s="37">
        <v>0</v>
      </c>
      <c r="W23" s="38"/>
      <c r="X23" s="39">
        <v>2</v>
      </c>
      <c r="Y23" s="9">
        <f t="shared" si="7"/>
        <v>0</v>
      </c>
      <c r="Z23" s="37">
        <v>0</v>
      </c>
      <c r="AA23" s="37">
        <v>0</v>
      </c>
      <c r="AB23" s="37">
        <v>0</v>
      </c>
      <c r="AC23" s="37">
        <v>0</v>
      </c>
      <c r="AD23" s="37">
        <v>0</v>
      </c>
      <c r="AE23" s="37">
        <v>0</v>
      </c>
      <c r="AF23" s="37">
        <v>0</v>
      </c>
      <c r="AG23" s="37">
        <v>0</v>
      </c>
      <c r="AH23" s="37">
        <v>0</v>
      </c>
      <c r="AI23" s="37">
        <v>0</v>
      </c>
      <c r="AJ23" s="37">
        <v>0</v>
      </c>
      <c r="AK23" s="37">
        <v>0</v>
      </c>
      <c r="AL23" s="87" t="s">
        <v>46</v>
      </c>
      <c r="AM23" s="88"/>
      <c r="AN23" s="185"/>
      <c r="AP23" s="16">
        <f t="shared" si="3"/>
        <v>0</v>
      </c>
      <c r="AQ23" s="16">
        <f t="shared" si="4"/>
        <v>0</v>
      </c>
      <c r="AR23" s="16">
        <f t="shared" si="5"/>
        <v>0</v>
      </c>
      <c r="AS23" s="16">
        <f t="shared" si="6"/>
        <v>0</v>
      </c>
    </row>
    <row r="24" spans="2:45" s="76" customFormat="1" ht="14.1" customHeight="1" x14ac:dyDescent="0.15">
      <c r="B24" s="185"/>
      <c r="C24" s="88"/>
      <c r="D24" s="7" t="s">
        <v>47</v>
      </c>
      <c r="E24" s="8">
        <f t="shared" si="9"/>
        <v>17</v>
      </c>
      <c r="F24" s="9">
        <f t="shared" si="1"/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9">
        <f t="shared" si="8"/>
        <v>0</v>
      </c>
      <c r="S24" s="37">
        <v>0</v>
      </c>
      <c r="T24" s="37">
        <v>0</v>
      </c>
      <c r="U24" s="37">
        <v>0</v>
      </c>
      <c r="V24" s="37">
        <v>0</v>
      </c>
      <c r="W24" s="38"/>
      <c r="X24" s="39">
        <v>17</v>
      </c>
      <c r="Y24" s="9">
        <f t="shared" si="7"/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37">
        <v>0</v>
      </c>
      <c r="AL24" s="87" t="s">
        <v>48</v>
      </c>
      <c r="AM24" s="88"/>
      <c r="AN24" s="185"/>
      <c r="AP24" s="16">
        <f t="shared" si="3"/>
        <v>0</v>
      </c>
      <c r="AQ24" s="16">
        <f t="shared" si="4"/>
        <v>0</v>
      </c>
      <c r="AR24" s="16">
        <f t="shared" si="5"/>
        <v>0</v>
      </c>
      <c r="AS24" s="16">
        <f t="shared" si="6"/>
        <v>0</v>
      </c>
    </row>
    <row r="25" spans="2:45" s="76" customFormat="1" ht="14.1" customHeight="1" x14ac:dyDescent="0.15">
      <c r="B25" s="170" t="s">
        <v>57</v>
      </c>
      <c r="C25" s="86"/>
      <c r="D25" s="7" t="s">
        <v>45</v>
      </c>
      <c r="E25" s="8">
        <f t="shared" si="9"/>
        <v>0</v>
      </c>
      <c r="F25" s="9">
        <f t="shared" si="1"/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9">
        <f t="shared" si="8"/>
        <v>0</v>
      </c>
      <c r="S25" s="37">
        <v>0</v>
      </c>
      <c r="T25" s="37">
        <v>0</v>
      </c>
      <c r="U25" s="37">
        <v>0</v>
      </c>
      <c r="V25" s="37">
        <v>0</v>
      </c>
      <c r="W25" s="38"/>
      <c r="X25" s="39">
        <v>0</v>
      </c>
      <c r="Y25" s="9">
        <f t="shared" si="7"/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  <c r="AI25" s="37">
        <v>0</v>
      </c>
      <c r="AJ25" s="37">
        <v>0</v>
      </c>
      <c r="AK25" s="37">
        <v>0</v>
      </c>
      <c r="AL25" s="87" t="s">
        <v>45</v>
      </c>
      <c r="AM25" s="88"/>
      <c r="AN25" s="170" t="str">
        <f t="shared" ref="AN25" si="13">B25</f>
        <v>拳銃実包
営利密輸入</v>
      </c>
      <c r="AP25" s="16">
        <f t="shared" si="3"/>
        <v>0</v>
      </c>
      <c r="AQ25" s="16">
        <f t="shared" si="4"/>
        <v>0</v>
      </c>
      <c r="AR25" s="16">
        <f t="shared" si="5"/>
        <v>0</v>
      </c>
      <c r="AS25" s="16">
        <f t="shared" si="6"/>
        <v>0</v>
      </c>
    </row>
    <row r="26" spans="2:45" s="76" customFormat="1" ht="14.1" customHeight="1" x14ac:dyDescent="0.15">
      <c r="B26" s="186"/>
      <c r="C26" s="89"/>
      <c r="D26" s="7" t="s">
        <v>46</v>
      </c>
      <c r="E26" s="8">
        <f t="shared" si="9"/>
        <v>0</v>
      </c>
      <c r="F26" s="9">
        <f t="shared" si="1"/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9">
        <f t="shared" si="8"/>
        <v>0</v>
      </c>
      <c r="S26" s="37">
        <v>0</v>
      </c>
      <c r="T26" s="37">
        <v>0</v>
      </c>
      <c r="U26" s="37">
        <v>0</v>
      </c>
      <c r="V26" s="37">
        <v>0</v>
      </c>
      <c r="W26" s="38"/>
      <c r="X26" s="39">
        <v>0</v>
      </c>
      <c r="Y26" s="9">
        <f t="shared" si="7"/>
        <v>0</v>
      </c>
      <c r="Z26" s="37">
        <v>0</v>
      </c>
      <c r="AA26" s="37">
        <v>0</v>
      </c>
      <c r="AB26" s="37">
        <v>0</v>
      </c>
      <c r="AC26" s="37">
        <v>0</v>
      </c>
      <c r="AD26" s="37">
        <v>0</v>
      </c>
      <c r="AE26" s="37">
        <v>0</v>
      </c>
      <c r="AF26" s="37">
        <v>0</v>
      </c>
      <c r="AG26" s="37">
        <v>0</v>
      </c>
      <c r="AH26" s="37">
        <v>0</v>
      </c>
      <c r="AI26" s="37">
        <v>0</v>
      </c>
      <c r="AJ26" s="37">
        <v>0</v>
      </c>
      <c r="AK26" s="37">
        <v>0</v>
      </c>
      <c r="AL26" s="87" t="s">
        <v>46</v>
      </c>
      <c r="AM26" s="88"/>
      <c r="AN26" s="186"/>
      <c r="AP26" s="16">
        <f t="shared" si="3"/>
        <v>0</v>
      </c>
      <c r="AQ26" s="16">
        <f t="shared" si="4"/>
        <v>0</v>
      </c>
      <c r="AR26" s="16">
        <f t="shared" si="5"/>
        <v>0</v>
      </c>
      <c r="AS26" s="16">
        <f t="shared" si="6"/>
        <v>0</v>
      </c>
    </row>
    <row r="27" spans="2:45" s="76" customFormat="1" ht="14.1" customHeight="1" x14ac:dyDescent="0.15">
      <c r="B27" s="186"/>
      <c r="C27" s="89"/>
      <c r="D27" s="7" t="s">
        <v>47</v>
      </c>
      <c r="E27" s="8">
        <f t="shared" si="9"/>
        <v>0</v>
      </c>
      <c r="F27" s="9">
        <f t="shared" si="1"/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9">
        <f t="shared" si="8"/>
        <v>0</v>
      </c>
      <c r="S27" s="37">
        <v>0</v>
      </c>
      <c r="T27" s="37">
        <v>0</v>
      </c>
      <c r="U27" s="37">
        <v>0</v>
      </c>
      <c r="V27" s="37">
        <v>0</v>
      </c>
      <c r="W27" s="38"/>
      <c r="X27" s="39">
        <v>0</v>
      </c>
      <c r="Y27" s="9">
        <f t="shared" si="7"/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87" t="s">
        <v>48</v>
      </c>
      <c r="AM27" s="88"/>
      <c r="AN27" s="186"/>
      <c r="AP27" s="16">
        <f t="shared" si="3"/>
        <v>0</v>
      </c>
      <c r="AQ27" s="16">
        <f t="shared" si="4"/>
        <v>0</v>
      </c>
      <c r="AR27" s="16">
        <f t="shared" si="5"/>
        <v>0</v>
      </c>
      <c r="AS27" s="16">
        <f t="shared" si="6"/>
        <v>0</v>
      </c>
    </row>
    <row r="28" spans="2:45" s="76" customFormat="1" ht="14.1" customHeight="1" x14ac:dyDescent="0.15">
      <c r="B28" s="170" t="s">
        <v>58</v>
      </c>
      <c r="C28" s="86"/>
      <c r="D28" s="7" t="s">
        <v>45</v>
      </c>
      <c r="E28" s="8">
        <f t="shared" si="9"/>
        <v>0</v>
      </c>
      <c r="F28" s="9">
        <f t="shared" si="1"/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9">
        <f t="shared" si="8"/>
        <v>0</v>
      </c>
      <c r="S28" s="37">
        <v>0</v>
      </c>
      <c r="T28" s="37">
        <v>0</v>
      </c>
      <c r="U28" s="37">
        <v>0</v>
      </c>
      <c r="V28" s="37">
        <v>0</v>
      </c>
      <c r="W28" s="38"/>
      <c r="X28" s="39">
        <v>0</v>
      </c>
      <c r="Y28" s="9">
        <f t="shared" si="7"/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87" t="s">
        <v>45</v>
      </c>
      <c r="AM28" s="88"/>
      <c r="AN28" s="170" t="str">
        <f t="shared" ref="AN28" si="14">B28</f>
        <v>拳銃等
密輸入予備</v>
      </c>
      <c r="AP28" s="16">
        <f t="shared" si="3"/>
        <v>0</v>
      </c>
      <c r="AQ28" s="16">
        <f t="shared" si="4"/>
        <v>0</v>
      </c>
      <c r="AR28" s="16">
        <f t="shared" si="5"/>
        <v>0</v>
      </c>
      <c r="AS28" s="16">
        <f t="shared" si="6"/>
        <v>0</v>
      </c>
    </row>
    <row r="29" spans="2:45" s="76" customFormat="1" ht="14.1" customHeight="1" x14ac:dyDescent="0.15">
      <c r="B29" s="186"/>
      <c r="C29" s="89"/>
      <c r="D29" s="7" t="s">
        <v>46</v>
      </c>
      <c r="E29" s="8">
        <f t="shared" si="9"/>
        <v>0</v>
      </c>
      <c r="F29" s="9">
        <f t="shared" si="1"/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9">
        <f t="shared" si="8"/>
        <v>0</v>
      </c>
      <c r="S29" s="37">
        <v>0</v>
      </c>
      <c r="T29" s="37">
        <v>0</v>
      </c>
      <c r="U29" s="37">
        <v>0</v>
      </c>
      <c r="V29" s="37">
        <v>0</v>
      </c>
      <c r="W29" s="38"/>
      <c r="X29" s="39">
        <v>0</v>
      </c>
      <c r="Y29" s="9">
        <f t="shared" si="7"/>
        <v>0</v>
      </c>
      <c r="Z29" s="37">
        <v>0</v>
      </c>
      <c r="AA29" s="37">
        <v>0</v>
      </c>
      <c r="AB29" s="37">
        <v>0</v>
      </c>
      <c r="AC29" s="37">
        <v>0</v>
      </c>
      <c r="AD29" s="37">
        <v>0</v>
      </c>
      <c r="AE29" s="37">
        <v>0</v>
      </c>
      <c r="AF29" s="37">
        <v>0</v>
      </c>
      <c r="AG29" s="37">
        <v>0</v>
      </c>
      <c r="AH29" s="37">
        <v>0</v>
      </c>
      <c r="AI29" s="37">
        <v>0</v>
      </c>
      <c r="AJ29" s="37">
        <v>0</v>
      </c>
      <c r="AK29" s="37">
        <v>0</v>
      </c>
      <c r="AL29" s="87" t="s">
        <v>46</v>
      </c>
      <c r="AM29" s="88"/>
      <c r="AN29" s="186"/>
      <c r="AP29" s="16">
        <f t="shared" si="3"/>
        <v>0</v>
      </c>
      <c r="AQ29" s="16">
        <f t="shared" si="4"/>
        <v>0</v>
      </c>
      <c r="AR29" s="16">
        <f t="shared" si="5"/>
        <v>0</v>
      </c>
      <c r="AS29" s="16">
        <f t="shared" si="6"/>
        <v>0</v>
      </c>
    </row>
    <row r="30" spans="2:45" s="76" customFormat="1" ht="14.1" customHeight="1" x14ac:dyDescent="0.15">
      <c r="B30" s="186"/>
      <c r="C30" s="89"/>
      <c r="D30" s="7" t="s">
        <v>47</v>
      </c>
      <c r="E30" s="8">
        <f t="shared" si="9"/>
        <v>0</v>
      </c>
      <c r="F30" s="9">
        <f t="shared" si="1"/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9">
        <f t="shared" si="8"/>
        <v>0</v>
      </c>
      <c r="S30" s="37">
        <v>0</v>
      </c>
      <c r="T30" s="37">
        <v>0</v>
      </c>
      <c r="U30" s="37">
        <v>0</v>
      </c>
      <c r="V30" s="37">
        <v>0</v>
      </c>
      <c r="W30" s="38"/>
      <c r="X30" s="39">
        <v>0</v>
      </c>
      <c r="Y30" s="9">
        <f t="shared" si="7"/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87" t="s">
        <v>48</v>
      </c>
      <c r="AM30" s="88"/>
      <c r="AN30" s="186"/>
      <c r="AP30" s="16">
        <f t="shared" si="3"/>
        <v>0</v>
      </c>
      <c r="AQ30" s="16">
        <f t="shared" si="4"/>
        <v>0</v>
      </c>
      <c r="AR30" s="16">
        <f t="shared" si="5"/>
        <v>0</v>
      </c>
      <c r="AS30" s="16">
        <f t="shared" si="6"/>
        <v>0</v>
      </c>
    </row>
    <row r="31" spans="2:45" s="76" customFormat="1" ht="14.1" customHeight="1" x14ac:dyDescent="0.15">
      <c r="B31" s="170" t="s">
        <v>59</v>
      </c>
      <c r="C31" s="86"/>
      <c r="D31" s="7" t="s">
        <v>45</v>
      </c>
      <c r="E31" s="8">
        <f t="shared" si="9"/>
        <v>0</v>
      </c>
      <c r="F31" s="9">
        <f t="shared" si="1"/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9">
        <f t="shared" si="8"/>
        <v>0</v>
      </c>
      <c r="S31" s="37">
        <v>0</v>
      </c>
      <c r="T31" s="37">
        <v>0</v>
      </c>
      <c r="U31" s="37">
        <v>0</v>
      </c>
      <c r="V31" s="37">
        <v>0</v>
      </c>
      <c r="W31" s="38"/>
      <c r="X31" s="39">
        <v>0</v>
      </c>
      <c r="Y31" s="9">
        <f t="shared" si="7"/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87" t="s">
        <v>45</v>
      </c>
      <c r="AM31" s="88"/>
      <c r="AN31" s="170" t="str">
        <f t="shared" ref="AN31" si="15">B31</f>
        <v>拳銃等
密輸入資
金等提供</v>
      </c>
      <c r="AP31" s="16">
        <f t="shared" si="3"/>
        <v>0</v>
      </c>
      <c r="AQ31" s="16">
        <f t="shared" si="4"/>
        <v>0</v>
      </c>
      <c r="AR31" s="16">
        <f t="shared" si="5"/>
        <v>0</v>
      </c>
      <c r="AS31" s="16">
        <f t="shared" si="6"/>
        <v>0</v>
      </c>
    </row>
    <row r="32" spans="2:45" s="76" customFormat="1" ht="14.1" customHeight="1" x14ac:dyDescent="0.15">
      <c r="B32" s="170"/>
      <c r="C32" s="86"/>
      <c r="D32" s="7" t="s">
        <v>46</v>
      </c>
      <c r="E32" s="8">
        <f t="shared" si="9"/>
        <v>0</v>
      </c>
      <c r="F32" s="9">
        <f t="shared" si="1"/>
        <v>0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37">
        <v>0</v>
      </c>
      <c r="R32" s="9">
        <f t="shared" si="8"/>
        <v>0</v>
      </c>
      <c r="S32" s="37">
        <v>0</v>
      </c>
      <c r="T32" s="37">
        <v>0</v>
      </c>
      <c r="U32" s="37">
        <v>0</v>
      </c>
      <c r="V32" s="37">
        <v>0</v>
      </c>
      <c r="W32" s="38"/>
      <c r="X32" s="39">
        <v>0</v>
      </c>
      <c r="Y32" s="9">
        <f t="shared" si="7"/>
        <v>0</v>
      </c>
      <c r="Z32" s="37">
        <v>0</v>
      </c>
      <c r="AA32" s="37">
        <v>0</v>
      </c>
      <c r="AB32" s="37">
        <v>0</v>
      </c>
      <c r="AC32" s="37">
        <v>0</v>
      </c>
      <c r="AD32" s="37">
        <v>0</v>
      </c>
      <c r="AE32" s="37">
        <v>0</v>
      </c>
      <c r="AF32" s="37">
        <v>0</v>
      </c>
      <c r="AG32" s="37">
        <v>0</v>
      </c>
      <c r="AH32" s="37">
        <v>0</v>
      </c>
      <c r="AI32" s="37">
        <v>0</v>
      </c>
      <c r="AJ32" s="37">
        <v>0</v>
      </c>
      <c r="AK32" s="37">
        <v>0</v>
      </c>
      <c r="AL32" s="87" t="s">
        <v>46</v>
      </c>
      <c r="AM32" s="88"/>
      <c r="AN32" s="170"/>
      <c r="AP32" s="16">
        <f t="shared" si="3"/>
        <v>0</v>
      </c>
      <c r="AQ32" s="16">
        <f t="shared" si="4"/>
        <v>0</v>
      </c>
      <c r="AR32" s="16">
        <f t="shared" si="5"/>
        <v>0</v>
      </c>
      <c r="AS32" s="16">
        <f t="shared" si="6"/>
        <v>0</v>
      </c>
    </row>
    <row r="33" spans="2:45" s="76" customFormat="1" ht="14.1" customHeight="1" x14ac:dyDescent="0.15">
      <c r="B33" s="170"/>
      <c r="C33" s="86"/>
      <c r="D33" s="7" t="s">
        <v>47</v>
      </c>
      <c r="E33" s="8">
        <f t="shared" si="9"/>
        <v>0</v>
      </c>
      <c r="F33" s="9">
        <f t="shared" si="1"/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9">
        <f t="shared" si="8"/>
        <v>0</v>
      </c>
      <c r="S33" s="37">
        <v>0</v>
      </c>
      <c r="T33" s="37">
        <v>0</v>
      </c>
      <c r="U33" s="37">
        <v>0</v>
      </c>
      <c r="V33" s="37">
        <v>0</v>
      </c>
      <c r="W33" s="38"/>
      <c r="X33" s="39">
        <v>0</v>
      </c>
      <c r="Y33" s="9">
        <f t="shared" si="7"/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87" t="s">
        <v>48</v>
      </c>
      <c r="AM33" s="88"/>
      <c r="AN33" s="170"/>
      <c r="AP33" s="16">
        <f t="shared" si="3"/>
        <v>0</v>
      </c>
      <c r="AQ33" s="16">
        <f t="shared" si="4"/>
        <v>0</v>
      </c>
      <c r="AR33" s="16">
        <f t="shared" si="5"/>
        <v>0</v>
      </c>
      <c r="AS33" s="16">
        <f t="shared" si="6"/>
        <v>0</v>
      </c>
    </row>
    <row r="34" spans="2:45" s="76" customFormat="1" ht="14.1" customHeight="1" x14ac:dyDescent="0.15">
      <c r="B34" s="186" t="s">
        <v>60</v>
      </c>
      <c r="C34" s="89"/>
      <c r="D34" s="7" t="s">
        <v>45</v>
      </c>
      <c r="E34" s="8">
        <f t="shared" si="9"/>
        <v>0</v>
      </c>
      <c r="F34" s="9">
        <f t="shared" si="1"/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9">
        <f t="shared" si="8"/>
        <v>0</v>
      </c>
      <c r="S34" s="37">
        <v>0</v>
      </c>
      <c r="T34" s="37">
        <v>0</v>
      </c>
      <c r="U34" s="37">
        <v>0</v>
      </c>
      <c r="V34" s="37">
        <v>0</v>
      </c>
      <c r="W34" s="38"/>
      <c r="X34" s="39">
        <v>0</v>
      </c>
      <c r="Y34" s="9">
        <f t="shared" si="7"/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87" t="s">
        <v>45</v>
      </c>
      <c r="AM34" s="88"/>
      <c r="AN34" s="186" t="str">
        <f t="shared" ref="AN34" si="16">B34</f>
        <v>拳銃等としての
物品の輸入</v>
      </c>
      <c r="AP34" s="16">
        <f t="shared" si="3"/>
        <v>0</v>
      </c>
      <c r="AQ34" s="16">
        <f t="shared" si="4"/>
        <v>0</v>
      </c>
      <c r="AR34" s="16">
        <f t="shared" si="5"/>
        <v>0</v>
      </c>
      <c r="AS34" s="16">
        <f t="shared" si="6"/>
        <v>0</v>
      </c>
    </row>
    <row r="35" spans="2:45" s="76" customFormat="1" ht="14.1" customHeight="1" x14ac:dyDescent="0.15">
      <c r="B35" s="186"/>
      <c r="C35" s="89"/>
      <c r="D35" s="7" t="s">
        <v>46</v>
      </c>
      <c r="E35" s="8">
        <f t="shared" si="9"/>
        <v>0</v>
      </c>
      <c r="F35" s="9">
        <f t="shared" si="1"/>
        <v>0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7">
        <v>0</v>
      </c>
      <c r="Q35" s="37">
        <v>0</v>
      </c>
      <c r="R35" s="9">
        <f t="shared" si="8"/>
        <v>0</v>
      </c>
      <c r="S35" s="37">
        <v>0</v>
      </c>
      <c r="T35" s="37">
        <v>0</v>
      </c>
      <c r="U35" s="37">
        <v>0</v>
      </c>
      <c r="V35" s="37">
        <v>0</v>
      </c>
      <c r="W35" s="38"/>
      <c r="X35" s="39">
        <v>0</v>
      </c>
      <c r="Y35" s="9">
        <f t="shared" si="7"/>
        <v>0</v>
      </c>
      <c r="Z35" s="37">
        <v>0</v>
      </c>
      <c r="AA35" s="37">
        <v>0</v>
      </c>
      <c r="AB35" s="37">
        <v>0</v>
      </c>
      <c r="AC35" s="37">
        <v>0</v>
      </c>
      <c r="AD35" s="37">
        <v>0</v>
      </c>
      <c r="AE35" s="37">
        <v>0</v>
      </c>
      <c r="AF35" s="37">
        <v>0</v>
      </c>
      <c r="AG35" s="37">
        <v>0</v>
      </c>
      <c r="AH35" s="37">
        <v>0</v>
      </c>
      <c r="AI35" s="37">
        <v>0</v>
      </c>
      <c r="AJ35" s="37">
        <v>0</v>
      </c>
      <c r="AK35" s="37">
        <v>0</v>
      </c>
      <c r="AL35" s="87" t="s">
        <v>46</v>
      </c>
      <c r="AM35" s="88"/>
      <c r="AN35" s="186"/>
      <c r="AP35" s="16">
        <f t="shared" si="3"/>
        <v>0</v>
      </c>
      <c r="AQ35" s="16">
        <f t="shared" si="4"/>
        <v>0</v>
      </c>
      <c r="AR35" s="16">
        <f t="shared" si="5"/>
        <v>0</v>
      </c>
      <c r="AS35" s="16">
        <f t="shared" si="6"/>
        <v>0</v>
      </c>
    </row>
    <row r="36" spans="2:45" s="76" customFormat="1" ht="14.1" customHeight="1" x14ac:dyDescent="0.15">
      <c r="B36" s="186"/>
      <c r="C36" s="89"/>
      <c r="D36" s="7" t="s">
        <v>47</v>
      </c>
      <c r="E36" s="8">
        <f t="shared" si="9"/>
        <v>0</v>
      </c>
      <c r="F36" s="9">
        <f t="shared" si="1"/>
        <v>0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37">
        <v>0</v>
      </c>
      <c r="P36" s="37">
        <v>0</v>
      </c>
      <c r="Q36" s="37">
        <v>0</v>
      </c>
      <c r="R36" s="9">
        <f t="shared" si="8"/>
        <v>0</v>
      </c>
      <c r="S36" s="37">
        <v>0</v>
      </c>
      <c r="T36" s="37">
        <v>0</v>
      </c>
      <c r="U36" s="37">
        <v>0</v>
      </c>
      <c r="V36" s="37">
        <v>0</v>
      </c>
      <c r="W36" s="38"/>
      <c r="X36" s="39">
        <v>0</v>
      </c>
      <c r="Y36" s="9">
        <f t="shared" si="7"/>
        <v>0</v>
      </c>
      <c r="Z36" s="37">
        <v>0</v>
      </c>
      <c r="AA36" s="37">
        <v>0</v>
      </c>
      <c r="AB36" s="37">
        <v>0</v>
      </c>
      <c r="AC36" s="37">
        <v>0</v>
      </c>
      <c r="AD36" s="37">
        <v>0</v>
      </c>
      <c r="AE36" s="37">
        <v>0</v>
      </c>
      <c r="AF36" s="37">
        <v>0</v>
      </c>
      <c r="AG36" s="37">
        <v>0</v>
      </c>
      <c r="AH36" s="37">
        <v>0</v>
      </c>
      <c r="AI36" s="37">
        <v>0</v>
      </c>
      <c r="AJ36" s="37">
        <v>0</v>
      </c>
      <c r="AK36" s="37">
        <v>0</v>
      </c>
      <c r="AL36" s="87" t="s">
        <v>48</v>
      </c>
      <c r="AM36" s="88"/>
      <c r="AN36" s="186"/>
      <c r="AP36" s="16">
        <f t="shared" si="3"/>
        <v>0</v>
      </c>
      <c r="AQ36" s="16">
        <f t="shared" si="4"/>
        <v>0</v>
      </c>
      <c r="AR36" s="16">
        <f t="shared" si="5"/>
        <v>0</v>
      </c>
      <c r="AS36" s="16">
        <f t="shared" si="6"/>
        <v>0</v>
      </c>
    </row>
    <row r="37" spans="2:45" s="76" customFormat="1" ht="14.1" customHeight="1" x14ac:dyDescent="0.15">
      <c r="B37" s="186" t="s">
        <v>61</v>
      </c>
      <c r="C37" s="89"/>
      <c r="D37" s="7" t="s">
        <v>45</v>
      </c>
      <c r="E37" s="8">
        <f t="shared" si="9"/>
        <v>0</v>
      </c>
      <c r="F37" s="9">
        <f t="shared" si="1"/>
        <v>0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37">
        <v>0</v>
      </c>
      <c r="O37" s="37">
        <v>0</v>
      </c>
      <c r="P37" s="37">
        <v>0</v>
      </c>
      <c r="Q37" s="37">
        <v>0</v>
      </c>
      <c r="R37" s="9">
        <f t="shared" si="8"/>
        <v>0</v>
      </c>
      <c r="S37" s="37">
        <v>0</v>
      </c>
      <c r="T37" s="37">
        <v>0</v>
      </c>
      <c r="U37" s="37">
        <v>0</v>
      </c>
      <c r="V37" s="37">
        <v>0</v>
      </c>
      <c r="W37" s="38"/>
      <c r="X37" s="39">
        <v>0</v>
      </c>
      <c r="Y37" s="9">
        <f t="shared" si="7"/>
        <v>0</v>
      </c>
      <c r="Z37" s="37">
        <v>0</v>
      </c>
      <c r="AA37" s="37">
        <v>0</v>
      </c>
      <c r="AB37" s="37">
        <v>0</v>
      </c>
      <c r="AC37" s="37">
        <v>0</v>
      </c>
      <c r="AD37" s="37">
        <v>0</v>
      </c>
      <c r="AE37" s="37">
        <v>0</v>
      </c>
      <c r="AF37" s="37">
        <v>0</v>
      </c>
      <c r="AG37" s="37">
        <v>0</v>
      </c>
      <c r="AH37" s="37">
        <v>0</v>
      </c>
      <c r="AI37" s="37">
        <v>0</v>
      </c>
      <c r="AJ37" s="37">
        <v>0</v>
      </c>
      <c r="AK37" s="37">
        <v>0</v>
      </c>
      <c r="AL37" s="87" t="s">
        <v>45</v>
      </c>
      <c r="AM37" s="88"/>
      <c r="AN37" s="186" t="str">
        <f t="shared" ref="AN37" si="17">B37</f>
        <v>拳銃実包として
の物品の輸入</v>
      </c>
      <c r="AP37" s="16">
        <f t="shared" si="3"/>
        <v>0</v>
      </c>
      <c r="AQ37" s="16">
        <f t="shared" si="4"/>
        <v>0</v>
      </c>
      <c r="AR37" s="16">
        <f t="shared" si="5"/>
        <v>0</v>
      </c>
      <c r="AS37" s="16">
        <f t="shared" si="6"/>
        <v>0</v>
      </c>
    </row>
    <row r="38" spans="2:45" s="76" customFormat="1" ht="14.1" customHeight="1" x14ac:dyDescent="0.15">
      <c r="B38" s="186"/>
      <c r="C38" s="89"/>
      <c r="D38" s="7" t="s">
        <v>46</v>
      </c>
      <c r="E38" s="8">
        <f t="shared" si="9"/>
        <v>0</v>
      </c>
      <c r="F38" s="9">
        <f t="shared" si="1"/>
        <v>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7">
        <v>0</v>
      </c>
      <c r="M38" s="37">
        <v>0</v>
      </c>
      <c r="N38" s="37">
        <v>0</v>
      </c>
      <c r="O38" s="37">
        <v>0</v>
      </c>
      <c r="P38" s="37">
        <v>0</v>
      </c>
      <c r="Q38" s="37">
        <v>0</v>
      </c>
      <c r="R38" s="9">
        <f t="shared" si="8"/>
        <v>0</v>
      </c>
      <c r="S38" s="37">
        <v>0</v>
      </c>
      <c r="T38" s="37">
        <v>0</v>
      </c>
      <c r="U38" s="37">
        <v>0</v>
      </c>
      <c r="V38" s="37">
        <v>0</v>
      </c>
      <c r="W38" s="38"/>
      <c r="X38" s="39">
        <v>0</v>
      </c>
      <c r="Y38" s="9">
        <f t="shared" si="7"/>
        <v>0</v>
      </c>
      <c r="Z38" s="37">
        <v>0</v>
      </c>
      <c r="AA38" s="37">
        <v>0</v>
      </c>
      <c r="AB38" s="37">
        <v>0</v>
      </c>
      <c r="AC38" s="37">
        <v>0</v>
      </c>
      <c r="AD38" s="37">
        <v>0</v>
      </c>
      <c r="AE38" s="37">
        <v>0</v>
      </c>
      <c r="AF38" s="37">
        <v>0</v>
      </c>
      <c r="AG38" s="37">
        <v>0</v>
      </c>
      <c r="AH38" s="37">
        <v>0</v>
      </c>
      <c r="AI38" s="37">
        <v>0</v>
      </c>
      <c r="AJ38" s="37">
        <v>0</v>
      </c>
      <c r="AK38" s="37">
        <v>0</v>
      </c>
      <c r="AL38" s="87" t="s">
        <v>46</v>
      </c>
      <c r="AM38" s="88"/>
      <c r="AN38" s="186"/>
      <c r="AP38" s="16">
        <f t="shared" si="3"/>
        <v>0</v>
      </c>
      <c r="AQ38" s="16">
        <f t="shared" si="4"/>
        <v>0</v>
      </c>
      <c r="AR38" s="16">
        <f t="shared" si="5"/>
        <v>0</v>
      </c>
      <c r="AS38" s="16">
        <f t="shared" si="6"/>
        <v>0</v>
      </c>
    </row>
    <row r="39" spans="2:45" s="76" customFormat="1" ht="14.1" customHeight="1" x14ac:dyDescent="0.15">
      <c r="B39" s="186"/>
      <c r="C39" s="89"/>
      <c r="D39" s="7" t="s">
        <v>47</v>
      </c>
      <c r="E39" s="8">
        <f t="shared" si="9"/>
        <v>0</v>
      </c>
      <c r="F39" s="9">
        <f t="shared" si="1"/>
        <v>0</v>
      </c>
      <c r="G39" s="37">
        <v>0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37">
        <v>0</v>
      </c>
      <c r="P39" s="37">
        <v>0</v>
      </c>
      <c r="Q39" s="37">
        <v>0</v>
      </c>
      <c r="R39" s="9">
        <f t="shared" si="8"/>
        <v>0</v>
      </c>
      <c r="S39" s="37">
        <v>0</v>
      </c>
      <c r="T39" s="37">
        <v>0</v>
      </c>
      <c r="U39" s="37">
        <v>0</v>
      </c>
      <c r="V39" s="37">
        <v>0</v>
      </c>
      <c r="W39" s="38"/>
      <c r="X39" s="39">
        <v>0</v>
      </c>
      <c r="Y39" s="9">
        <f t="shared" si="7"/>
        <v>0</v>
      </c>
      <c r="Z39" s="37">
        <v>0</v>
      </c>
      <c r="AA39" s="37">
        <v>0</v>
      </c>
      <c r="AB39" s="37">
        <v>0</v>
      </c>
      <c r="AC39" s="37">
        <v>0</v>
      </c>
      <c r="AD39" s="37">
        <v>0</v>
      </c>
      <c r="AE39" s="37">
        <v>0</v>
      </c>
      <c r="AF39" s="37">
        <v>0</v>
      </c>
      <c r="AG39" s="37">
        <v>0</v>
      </c>
      <c r="AH39" s="37">
        <v>0</v>
      </c>
      <c r="AI39" s="37">
        <v>0</v>
      </c>
      <c r="AJ39" s="37">
        <v>0</v>
      </c>
      <c r="AK39" s="37">
        <v>0</v>
      </c>
      <c r="AL39" s="87" t="s">
        <v>48</v>
      </c>
      <c r="AM39" s="88"/>
      <c r="AN39" s="186"/>
      <c r="AP39" s="16">
        <f t="shared" si="3"/>
        <v>0</v>
      </c>
      <c r="AQ39" s="16">
        <f t="shared" si="4"/>
        <v>0</v>
      </c>
      <c r="AR39" s="16">
        <f t="shared" si="5"/>
        <v>0</v>
      </c>
      <c r="AS39" s="16">
        <f t="shared" si="6"/>
        <v>0</v>
      </c>
    </row>
    <row r="40" spans="2:45" s="76" customFormat="1" ht="14.1" customHeight="1" x14ac:dyDescent="0.15">
      <c r="B40" s="186" t="s">
        <v>62</v>
      </c>
      <c r="C40" s="89"/>
      <c r="D40" s="7" t="s">
        <v>45</v>
      </c>
      <c r="E40" s="8">
        <f t="shared" si="9"/>
        <v>2</v>
      </c>
      <c r="F40" s="9">
        <f t="shared" si="1"/>
        <v>0</v>
      </c>
      <c r="G40" s="37">
        <v>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37">
        <v>0</v>
      </c>
      <c r="O40" s="37">
        <v>0</v>
      </c>
      <c r="P40" s="37">
        <v>0</v>
      </c>
      <c r="Q40" s="37">
        <v>0</v>
      </c>
      <c r="R40" s="9">
        <f t="shared" si="8"/>
        <v>2</v>
      </c>
      <c r="S40" s="37">
        <v>1</v>
      </c>
      <c r="T40" s="37">
        <v>0</v>
      </c>
      <c r="U40" s="37">
        <v>1</v>
      </c>
      <c r="V40" s="37">
        <v>0</v>
      </c>
      <c r="W40" s="38"/>
      <c r="X40" s="39">
        <v>0</v>
      </c>
      <c r="Y40" s="9">
        <f t="shared" si="7"/>
        <v>0</v>
      </c>
      <c r="Z40" s="37">
        <v>0</v>
      </c>
      <c r="AA40" s="37">
        <v>0</v>
      </c>
      <c r="AB40" s="37">
        <v>0</v>
      </c>
      <c r="AC40" s="37">
        <v>0</v>
      </c>
      <c r="AD40" s="37">
        <v>0</v>
      </c>
      <c r="AE40" s="37">
        <v>0</v>
      </c>
      <c r="AF40" s="37">
        <v>0</v>
      </c>
      <c r="AG40" s="37">
        <v>0</v>
      </c>
      <c r="AH40" s="37">
        <v>0</v>
      </c>
      <c r="AI40" s="37">
        <v>0</v>
      </c>
      <c r="AJ40" s="37">
        <v>0</v>
      </c>
      <c r="AK40" s="37">
        <v>0</v>
      </c>
      <c r="AL40" s="87" t="s">
        <v>45</v>
      </c>
      <c r="AM40" s="88"/>
      <c r="AN40" s="186" t="str">
        <f t="shared" ref="AN40" si="18">B40</f>
        <v>拳銃部品として
の物品の輸入</v>
      </c>
      <c r="AP40" s="16">
        <f t="shared" si="3"/>
        <v>0</v>
      </c>
      <c r="AQ40" s="16">
        <f t="shared" si="4"/>
        <v>0</v>
      </c>
      <c r="AR40" s="16">
        <f t="shared" si="5"/>
        <v>0</v>
      </c>
      <c r="AS40" s="16">
        <f t="shared" si="6"/>
        <v>0</v>
      </c>
    </row>
    <row r="41" spans="2:45" s="76" customFormat="1" ht="14.1" customHeight="1" x14ac:dyDescent="0.15">
      <c r="B41" s="186"/>
      <c r="C41" s="89"/>
      <c r="D41" s="7" t="s">
        <v>46</v>
      </c>
      <c r="E41" s="8">
        <f t="shared" si="9"/>
        <v>1</v>
      </c>
      <c r="F41" s="9">
        <f t="shared" si="1"/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37">
        <v>0</v>
      </c>
      <c r="P41" s="37">
        <v>0</v>
      </c>
      <c r="Q41" s="37">
        <v>0</v>
      </c>
      <c r="R41" s="9">
        <f t="shared" si="8"/>
        <v>1</v>
      </c>
      <c r="S41" s="37">
        <v>1</v>
      </c>
      <c r="T41" s="37">
        <v>0</v>
      </c>
      <c r="U41" s="37">
        <v>0</v>
      </c>
      <c r="V41" s="37">
        <v>0</v>
      </c>
      <c r="W41" s="38"/>
      <c r="X41" s="39">
        <v>0</v>
      </c>
      <c r="Y41" s="9">
        <f t="shared" si="7"/>
        <v>0</v>
      </c>
      <c r="Z41" s="37">
        <v>0</v>
      </c>
      <c r="AA41" s="37">
        <v>0</v>
      </c>
      <c r="AB41" s="37">
        <v>0</v>
      </c>
      <c r="AC41" s="37">
        <v>0</v>
      </c>
      <c r="AD41" s="37">
        <v>0</v>
      </c>
      <c r="AE41" s="37">
        <v>0</v>
      </c>
      <c r="AF41" s="37">
        <v>0</v>
      </c>
      <c r="AG41" s="37">
        <v>0</v>
      </c>
      <c r="AH41" s="37">
        <v>0</v>
      </c>
      <c r="AI41" s="37">
        <v>0</v>
      </c>
      <c r="AJ41" s="37">
        <v>0</v>
      </c>
      <c r="AK41" s="37">
        <v>0</v>
      </c>
      <c r="AL41" s="87" t="s">
        <v>46</v>
      </c>
      <c r="AM41" s="88"/>
      <c r="AN41" s="186"/>
      <c r="AP41" s="16">
        <f t="shared" si="3"/>
        <v>0</v>
      </c>
      <c r="AQ41" s="16">
        <f t="shared" si="4"/>
        <v>0</v>
      </c>
      <c r="AR41" s="16">
        <f t="shared" si="5"/>
        <v>0</v>
      </c>
      <c r="AS41" s="16">
        <f t="shared" si="6"/>
        <v>0</v>
      </c>
    </row>
    <row r="42" spans="2:45" s="76" customFormat="1" ht="14.1" customHeight="1" x14ac:dyDescent="0.15">
      <c r="B42" s="186"/>
      <c r="C42" s="89"/>
      <c r="D42" s="7" t="s">
        <v>47</v>
      </c>
      <c r="E42" s="8">
        <f t="shared" si="9"/>
        <v>0</v>
      </c>
      <c r="F42" s="9">
        <f t="shared" si="1"/>
        <v>0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v>0</v>
      </c>
      <c r="O42" s="37">
        <v>0</v>
      </c>
      <c r="P42" s="37">
        <v>0</v>
      </c>
      <c r="Q42" s="37">
        <v>0</v>
      </c>
      <c r="R42" s="9">
        <f t="shared" si="8"/>
        <v>0</v>
      </c>
      <c r="S42" s="37">
        <v>0</v>
      </c>
      <c r="T42" s="37">
        <v>0</v>
      </c>
      <c r="U42" s="37">
        <v>0</v>
      </c>
      <c r="V42" s="37">
        <v>0</v>
      </c>
      <c r="W42" s="38"/>
      <c r="X42" s="39">
        <v>0</v>
      </c>
      <c r="Y42" s="9">
        <f t="shared" si="7"/>
        <v>0</v>
      </c>
      <c r="Z42" s="37">
        <v>0</v>
      </c>
      <c r="AA42" s="37">
        <v>0</v>
      </c>
      <c r="AB42" s="37">
        <v>0</v>
      </c>
      <c r="AC42" s="37">
        <v>0</v>
      </c>
      <c r="AD42" s="37">
        <v>0</v>
      </c>
      <c r="AE42" s="37">
        <v>0</v>
      </c>
      <c r="AF42" s="37">
        <v>0</v>
      </c>
      <c r="AG42" s="37">
        <v>0</v>
      </c>
      <c r="AH42" s="37">
        <v>0</v>
      </c>
      <c r="AI42" s="37">
        <v>0</v>
      </c>
      <c r="AJ42" s="37">
        <v>0</v>
      </c>
      <c r="AK42" s="37">
        <v>0</v>
      </c>
      <c r="AL42" s="87" t="s">
        <v>48</v>
      </c>
      <c r="AM42" s="88"/>
      <c r="AN42" s="186"/>
      <c r="AP42" s="16">
        <f t="shared" si="3"/>
        <v>0</v>
      </c>
      <c r="AQ42" s="16">
        <f t="shared" si="4"/>
        <v>0</v>
      </c>
      <c r="AR42" s="16">
        <f t="shared" si="5"/>
        <v>0</v>
      </c>
      <c r="AS42" s="16">
        <f t="shared" si="6"/>
        <v>0</v>
      </c>
    </row>
    <row r="43" spans="2:45" s="76" customFormat="1" ht="14.1" customHeight="1" x14ac:dyDescent="0.15">
      <c r="B43" s="186" t="s">
        <v>63</v>
      </c>
      <c r="C43" s="89"/>
      <c r="D43" s="7" t="s">
        <v>45</v>
      </c>
      <c r="E43" s="8">
        <f t="shared" si="9"/>
        <v>3</v>
      </c>
      <c r="F43" s="9">
        <f t="shared" si="1"/>
        <v>3</v>
      </c>
      <c r="G43" s="37">
        <v>1</v>
      </c>
      <c r="H43" s="37">
        <v>0</v>
      </c>
      <c r="I43" s="37">
        <v>2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9">
        <f t="shared" si="8"/>
        <v>0</v>
      </c>
      <c r="S43" s="37">
        <v>0</v>
      </c>
      <c r="T43" s="37">
        <v>0</v>
      </c>
      <c r="U43" s="37">
        <v>0</v>
      </c>
      <c r="V43" s="37">
        <v>0</v>
      </c>
      <c r="W43" s="38"/>
      <c r="X43" s="39">
        <v>0</v>
      </c>
      <c r="Y43" s="9">
        <f t="shared" si="7"/>
        <v>0</v>
      </c>
      <c r="Z43" s="37">
        <v>0</v>
      </c>
      <c r="AA43" s="37">
        <v>0</v>
      </c>
      <c r="AB43" s="37">
        <v>0</v>
      </c>
      <c r="AC43" s="37">
        <v>0</v>
      </c>
      <c r="AD43" s="37">
        <v>0</v>
      </c>
      <c r="AE43" s="37">
        <v>0</v>
      </c>
      <c r="AF43" s="37">
        <v>0</v>
      </c>
      <c r="AG43" s="37">
        <v>0</v>
      </c>
      <c r="AH43" s="37">
        <v>0</v>
      </c>
      <c r="AI43" s="37">
        <v>0</v>
      </c>
      <c r="AJ43" s="37">
        <v>0</v>
      </c>
      <c r="AK43" s="37">
        <v>0</v>
      </c>
      <c r="AL43" s="87" t="s">
        <v>45</v>
      </c>
      <c r="AM43" s="88"/>
      <c r="AN43" s="186" t="str">
        <f t="shared" ref="AN43" si="19">B43</f>
        <v>拳銃等の発射の
禁止違反</v>
      </c>
      <c r="AP43" s="16">
        <f t="shared" si="3"/>
        <v>0</v>
      </c>
      <c r="AQ43" s="16">
        <f t="shared" si="4"/>
        <v>0</v>
      </c>
      <c r="AR43" s="16">
        <f t="shared" si="5"/>
        <v>0</v>
      </c>
      <c r="AS43" s="16">
        <f t="shared" si="6"/>
        <v>0</v>
      </c>
    </row>
    <row r="44" spans="2:45" s="76" customFormat="1" ht="14.1" customHeight="1" x14ac:dyDescent="0.15">
      <c r="B44" s="186"/>
      <c r="C44" s="89"/>
      <c r="D44" s="7" t="s">
        <v>46</v>
      </c>
      <c r="E44" s="8">
        <f t="shared" si="9"/>
        <v>1</v>
      </c>
      <c r="F44" s="9">
        <f t="shared" si="1"/>
        <v>1</v>
      </c>
      <c r="G44" s="37">
        <v>1</v>
      </c>
      <c r="H44" s="37">
        <v>0</v>
      </c>
      <c r="I44" s="37">
        <v>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37">
        <v>0</v>
      </c>
      <c r="P44" s="37">
        <v>0</v>
      </c>
      <c r="Q44" s="37">
        <v>0</v>
      </c>
      <c r="R44" s="9">
        <f t="shared" si="8"/>
        <v>0</v>
      </c>
      <c r="S44" s="37">
        <v>0</v>
      </c>
      <c r="T44" s="37">
        <v>0</v>
      </c>
      <c r="U44" s="37">
        <v>0</v>
      </c>
      <c r="V44" s="37">
        <v>0</v>
      </c>
      <c r="W44" s="38"/>
      <c r="X44" s="39">
        <v>0</v>
      </c>
      <c r="Y44" s="9">
        <f t="shared" si="7"/>
        <v>0</v>
      </c>
      <c r="Z44" s="37">
        <v>0</v>
      </c>
      <c r="AA44" s="37">
        <v>0</v>
      </c>
      <c r="AB44" s="37">
        <v>0</v>
      </c>
      <c r="AC44" s="37">
        <v>0</v>
      </c>
      <c r="AD44" s="37">
        <v>0</v>
      </c>
      <c r="AE44" s="37">
        <v>0</v>
      </c>
      <c r="AF44" s="37">
        <v>0</v>
      </c>
      <c r="AG44" s="37">
        <v>0</v>
      </c>
      <c r="AH44" s="37">
        <v>0</v>
      </c>
      <c r="AI44" s="37">
        <v>0</v>
      </c>
      <c r="AJ44" s="37">
        <v>0</v>
      </c>
      <c r="AK44" s="37">
        <v>0</v>
      </c>
      <c r="AL44" s="87" t="s">
        <v>46</v>
      </c>
      <c r="AM44" s="88"/>
      <c r="AN44" s="186"/>
      <c r="AP44" s="16">
        <f t="shared" si="3"/>
        <v>0</v>
      </c>
      <c r="AQ44" s="16">
        <f t="shared" si="4"/>
        <v>0</v>
      </c>
      <c r="AR44" s="16">
        <f t="shared" si="5"/>
        <v>0</v>
      </c>
      <c r="AS44" s="16">
        <f t="shared" si="6"/>
        <v>0</v>
      </c>
    </row>
    <row r="45" spans="2:45" s="76" customFormat="1" ht="14.1" customHeight="1" x14ac:dyDescent="0.15">
      <c r="B45" s="186"/>
      <c r="C45" s="89"/>
      <c r="D45" s="7" t="s">
        <v>47</v>
      </c>
      <c r="E45" s="8">
        <f t="shared" si="9"/>
        <v>3</v>
      </c>
      <c r="F45" s="9">
        <f t="shared" si="1"/>
        <v>3</v>
      </c>
      <c r="G45" s="37">
        <v>0</v>
      </c>
      <c r="H45" s="37">
        <v>0</v>
      </c>
      <c r="I45" s="37">
        <v>3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37">
        <v>0</v>
      </c>
      <c r="P45" s="37">
        <v>0</v>
      </c>
      <c r="Q45" s="37">
        <v>0</v>
      </c>
      <c r="R45" s="9">
        <f t="shared" si="8"/>
        <v>0</v>
      </c>
      <c r="S45" s="37">
        <v>0</v>
      </c>
      <c r="T45" s="37">
        <v>0</v>
      </c>
      <c r="U45" s="37">
        <v>0</v>
      </c>
      <c r="V45" s="37">
        <v>0</v>
      </c>
      <c r="W45" s="38"/>
      <c r="X45" s="39">
        <v>0</v>
      </c>
      <c r="Y45" s="9">
        <f t="shared" si="7"/>
        <v>0</v>
      </c>
      <c r="Z45" s="37">
        <v>0</v>
      </c>
      <c r="AA45" s="37">
        <v>0</v>
      </c>
      <c r="AB45" s="37">
        <v>0</v>
      </c>
      <c r="AC45" s="37">
        <v>0</v>
      </c>
      <c r="AD45" s="37">
        <v>0</v>
      </c>
      <c r="AE45" s="37">
        <v>0</v>
      </c>
      <c r="AF45" s="37">
        <v>0</v>
      </c>
      <c r="AG45" s="37">
        <v>0</v>
      </c>
      <c r="AH45" s="37">
        <v>0</v>
      </c>
      <c r="AI45" s="37">
        <v>0</v>
      </c>
      <c r="AJ45" s="37">
        <v>0</v>
      </c>
      <c r="AK45" s="37">
        <v>0</v>
      </c>
      <c r="AL45" s="87" t="s">
        <v>48</v>
      </c>
      <c r="AM45" s="88"/>
      <c r="AN45" s="186"/>
      <c r="AP45" s="16">
        <f t="shared" si="3"/>
        <v>0</v>
      </c>
      <c r="AQ45" s="16">
        <f t="shared" si="4"/>
        <v>0</v>
      </c>
      <c r="AR45" s="16">
        <f t="shared" si="5"/>
        <v>0</v>
      </c>
      <c r="AS45" s="16">
        <f t="shared" si="6"/>
        <v>0</v>
      </c>
    </row>
    <row r="46" spans="2:45" s="76" customFormat="1" ht="14.1" customHeight="1" x14ac:dyDescent="0.15">
      <c r="B46" s="186" t="s">
        <v>64</v>
      </c>
      <c r="C46" s="89"/>
      <c r="D46" s="7" t="s">
        <v>45</v>
      </c>
      <c r="E46" s="8">
        <f t="shared" si="9"/>
        <v>0</v>
      </c>
      <c r="F46" s="9">
        <f t="shared" si="1"/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37">
        <v>0</v>
      </c>
      <c r="P46" s="37">
        <v>0</v>
      </c>
      <c r="Q46" s="37">
        <v>0</v>
      </c>
      <c r="R46" s="9">
        <f t="shared" si="8"/>
        <v>0</v>
      </c>
      <c r="S46" s="37">
        <v>0</v>
      </c>
      <c r="T46" s="37">
        <v>0</v>
      </c>
      <c r="U46" s="37">
        <v>0</v>
      </c>
      <c r="V46" s="37">
        <v>0</v>
      </c>
      <c r="W46" s="38"/>
      <c r="X46" s="39">
        <v>0</v>
      </c>
      <c r="Y46" s="9">
        <f t="shared" si="7"/>
        <v>0</v>
      </c>
      <c r="Z46" s="37">
        <v>0</v>
      </c>
      <c r="AA46" s="37">
        <v>0</v>
      </c>
      <c r="AB46" s="37">
        <v>0</v>
      </c>
      <c r="AC46" s="37">
        <v>0</v>
      </c>
      <c r="AD46" s="37">
        <v>0</v>
      </c>
      <c r="AE46" s="37">
        <v>0</v>
      </c>
      <c r="AF46" s="37">
        <v>0</v>
      </c>
      <c r="AG46" s="37">
        <v>0</v>
      </c>
      <c r="AH46" s="37">
        <v>0</v>
      </c>
      <c r="AI46" s="37">
        <v>0</v>
      </c>
      <c r="AJ46" s="37">
        <v>0</v>
      </c>
      <c r="AK46" s="37">
        <v>0</v>
      </c>
      <c r="AL46" s="87" t="s">
        <v>45</v>
      </c>
      <c r="AM46" s="88"/>
      <c r="AN46" s="186" t="str">
        <f t="shared" ref="AN46" si="20">B46</f>
        <v>拳銃等の組織的発射の禁止違反</v>
      </c>
      <c r="AP46" s="16">
        <f t="shared" si="3"/>
        <v>0</v>
      </c>
      <c r="AQ46" s="16">
        <f t="shared" si="4"/>
        <v>0</v>
      </c>
      <c r="AR46" s="16">
        <f t="shared" si="5"/>
        <v>0</v>
      </c>
      <c r="AS46" s="16">
        <f t="shared" si="6"/>
        <v>0</v>
      </c>
    </row>
    <row r="47" spans="2:45" s="76" customFormat="1" ht="14.1" customHeight="1" x14ac:dyDescent="0.15">
      <c r="B47" s="186"/>
      <c r="C47" s="89"/>
      <c r="D47" s="7" t="s">
        <v>46</v>
      </c>
      <c r="E47" s="8">
        <f t="shared" si="9"/>
        <v>0</v>
      </c>
      <c r="F47" s="9">
        <f t="shared" si="1"/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7">
        <v>0</v>
      </c>
      <c r="P47" s="37">
        <v>0</v>
      </c>
      <c r="Q47" s="37">
        <v>0</v>
      </c>
      <c r="R47" s="9">
        <f t="shared" si="8"/>
        <v>0</v>
      </c>
      <c r="S47" s="37">
        <v>0</v>
      </c>
      <c r="T47" s="37">
        <v>0</v>
      </c>
      <c r="U47" s="37">
        <v>0</v>
      </c>
      <c r="V47" s="37">
        <v>0</v>
      </c>
      <c r="W47" s="38"/>
      <c r="X47" s="39">
        <v>0</v>
      </c>
      <c r="Y47" s="9">
        <f>SUM(Z47:AD47)</f>
        <v>0</v>
      </c>
      <c r="Z47" s="37">
        <v>0</v>
      </c>
      <c r="AA47" s="37">
        <v>0</v>
      </c>
      <c r="AB47" s="37">
        <v>0</v>
      </c>
      <c r="AC47" s="37">
        <v>0</v>
      </c>
      <c r="AD47" s="37">
        <v>0</v>
      </c>
      <c r="AE47" s="37">
        <v>0</v>
      </c>
      <c r="AF47" s="37">
        <v>0</v>
      </c>
      <c r="AG47" s="37">
        <v>0</v>
      </c>
      <c r="AH47" s="37">
        <v>0</v>
      </c>
      <c r="AI47" s="37">
        <v>0</v>
      </c>
      <c r="AJ47" s="37">
        <v>0</v>
      </c>
      <c r="AK47" s="37">
        <v>0</v>
      </c>
      <c r="AL47" s="87" t="s">
        <v>46</v>
      </c>
      <c r="AM47" s="88"/>
      <c r="AN47" s="186"/>
      <c r="AP47" s="16">
        <f t="shared" si="3"/>
        <v>0</v>
      </c>
      <c r="AQ47" s="16">
        <f t="shared" si="4"/>
        <v>0</v>
      </c>
      <c r="AR47" s="16">
        <f t="shared" si="5"/>
        <v>0</v>
      </c>
      <c r="AS47" s="16">
        <f t="shared" si="6"/>
        <v>0</v>
      </c>
    </row>
    <row r="48" spans="2:45" s="76" customFormat="1" ht="14.1" customHeight="1" x14ac:dyDescent="0.15">
      <c r="B48" s="186"/>
      <c r="C48" s="89"/>
      <c r="D48" s="7" t="s">
        <v>47</v>
      </c>
      <c r="E48" s="8">
        <f t="shared" si="9"/>
        <v>0</v>
      </c>
      <c r="F48" s="9">
        <f t="shared" si="1"/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37">
        <v>0</v>
      </c>
      <c r="P48" s="37">
        <v>0</v>
      </c>
      <c r="Q48" s="37">
        <v>0</v>
      </c>
      <c r="R48" s="9">
        <f t="shared" si="8"/>
        <v>0</v>
      </c>
      <c r="S48" s="37">
        <v>0</v>
      </c>
      <c r="T48" s="37">
        <v>0</v>
      </c>
      <c r="U48" s="37">
        <v>0</v>
      </c>
      <c r="V48" s="37">
        <v>0</v>
      </c>
      <c r="W48" s="38"/>
      <c r="X48" s="39">
        <v>0</v>
      </c>
      <c r="Y48" s="9">
        <f t="shared" si="7"/>
        <v>0</v>
      </c>
      <c r="Z48" s="37">
        <v>0</v>
      </c>
      <c r="AA48" s="37">
        <v>0</v>
      </c>
      <c r="AB48" s="37">
        <v>0</v>
      </c>
      <c r="AC48" s="37">
        <v>0</v>
      </c>
      <c r="AD48" s="37">
        <v>0</v>
      </c>
      <c r="AE48" s="37">
        <v>0</v>
      </c>
      <c r="AF48" s="37">
        <v>0</v>
      </c>
      <c r="AG48" s="37">
        <v>0</v>
      </c>
      <c r="AH48" s="37">
        <v>0</v>
      </c>
      <c r="AI48" s="37">
        <v>0</v>
      </c>
      <c r="AJ48" s="37">
        <v>0</v>
      </c>
      <c r="AK48" s="37">
        <v>0</v>
      </c>
      <c r="AL48" s="87" t="s">
        <v>48</v>
      </c>
      <c r="AM48" s="88"/>
      <c r="AN48" s="186"/>
      <c r="AP48" s="16">
        <f t="shared" si="3"/>
        <v>0</v>
      </c>
      <c r="AQ48" s="16">
        <f t="shared" si="4"/>
        <v>0</v>
      </c>
      <c r="AR48" s="16">
        <f t="shared" si="5"/>
        <v>0</v>
      </c>
      <c r="AS48" s="16">
        <f t="shared" si="6"/>
        <v>0</v>
      </c>
    </row>
    <row r="49" spans="2:45" s="76" customFormat="1" ht="14.1" customHeight="1" x14ac:dyDescent="0.15">
      <c r="B49" s="186" t="s">
        <v>65</v>
      </c>
      <c r="C49" s="89"/>
      <c r="D49" s="7" t="s">
        <v>45</v>
      </c>
      <c r="E49" s="8">
        <f t="shared" si="9"/>
        <v>74</v>
      </c>
      <c r="F49" s="9">
        <f t="shared" si="1"/>
        <v>74</v>
      </c>
      <c r="G49" s="37">
        <v>58</v>
      </c>
      <c r="H49" s="37">
        <v>12</v>
      </c>
      <c r="I49" s="37">
        <v>4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37">
        <v>0</v>
      </c>
      <c r="P49" s="37">
        <v>0</v>
      </c>
      <c r="Q49" s="37">
        <v>0</v>
      </c>
      <c r="R49" s="9">
        <f t="shared" si="8"/>
        <v>0</v>
      </c>
      <c r="S49" s="37">
        <v>0</v>
      </c>
      <c r="T49" s="37">
        <v>0</v>
      </c>
      <c r="U49" s="37">
        <v>0</v>
      </c>
      <c r="V49" s="37">
        <v>0</v>
      </c>
      <c r="W49" s="38"/>
      <c r="X49" s="39">
        <v>0</v>
      </c>
      <c r="Y49" s="9">
        <f t="shared" si="7"/>
        <v>0</v>
      </c>
      <c r="Z49" s="37">
        <v>0</v>
      </c>
      <c r="AA49" s="37">
        <v>0</v>
      </c>
      <c r="AB49" s="37">
        <v>0</v>
      </c>
      <c r="AC49" s="37">
        <v>0</v>
      </c>
      <c r="AD49" s="37">
        <v>0</v>
      </c>
      <c r="AE49" s="37">
        <v>0</v>
      </c>
      <c r="AF49" s="37">
        <v>0</v>
      </c>
      <c r="AG49" s="37">
        <v>0</v>
      </c>
      <c r="AH49" s="37">
        <v>0</v>
      </c>
      <c r="AI49" s="37">
        <v>0</v>
      </c>
      <c r="AJ49" s="37">
        <v>0</v>
      </c>
      <c r="AK49" s="37">
        <v>0</v>
      </c>
      <c r="AL49" s="87" t="s">
        <v>45</v>
      </c>
      <c r="AM49" s="88"/>
      <c r="AN49" s="186" t="str">
        <f t="shared" ref="AN49" si="21">B49</f>
        <v>拳銃等の不法所
持</v>
      </c>
      <c r="AP49" s="16"/>
      <c r="AQ49" s="16">
        <f t="shared" si="4"/>
        <v>0</v>
      </c>
      <c r="AR49" s="16">
        <f t="shared" si="5"/>
        <v>0</v>
      </c>
      <c r="AS49" s="16"/>
    </row>
    <row r="50" spans="2:45" s="76" customFormat="1" ht="14.1" customHeight="1" x14ac:dyDescent="0.15">
      <c r="B50" s="186"/>
      <c r="C50" s="89"/>
      <c r="D50" s="7" t="s">
        <v>46</v>
      </c>
      <c r="E50" s="8">
        <f t="shared" si="9"/>
        <v>66</v>
      </c>
      <c r="F50" s="9">
        <f t="shared" si="1"/>
        <v>66</v>
      </c>
      <c r="G50" s="37">
        <v>51</v>
      </c>
      <c r="H50" s="37">
        <v>13</v>
      </c>
      <c r="I50" s="37">
        <v>2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37">
        <v>0</v>
      </c>
      <c r="P50" s="37">
        <v>0</v>
      </c>
      <c r="Q50" s="37">
        <v>0</v>
      </c>
      <c r="R50" s="9">
        <f t="shared" si="8"/>
        <v>0</v>
      </c>
      <c r="S50" s="37">
        <v>0</v>
      </c>
      <c r="T50" s="37">
        <v>0</v>
      </c>
      <c r="U50" s="37">
        <v>0</v>
      </c>
      <c r="V50" s="37">
        <v>0</v>
      </c>
      <c r="W50" s="38"/>
      <c r="X50" s="39">
        <v>0</v>
      </c>
      <c r="Y50" s="9">
        <f t="shared" si="7"/>
        <v>0</v>
      </c>
      <c r="Z50" s="37">
        <v>0</v>
      </c>
      <c r="AA50" s="37">
        <v>0</v>
      </c>
      <c r="AB50" s="37">
        <v>0</v>
      </c>
      <c r="AC50" s="37">
        <v>0</v>
      </c>
      <c r="AD50" s="37">
        <v>0</v>
      </c>
      <c r="AE50" s="37">
        <v>0</v>
      </c>
      <c r="AF50" s="37">
        <v>0</v>
      </c>
      <c r="AG50" s="37">
        <v>0</v>
      </c>
      <c r="AH50" s="37">
        <v>0</v>
      </c>
      <c r="AI50" s="37">
        <v>0</v>
      </c>
      <c r="AJ50" s="37">
        <v>0</v>
      </c>
      <c r="AK50" s="37">
        <v>0</v>
      </c>
      <c r="AL50" s="87" t="s">
        <v>46</v>
      </c>
      <c r="AM50" s="88"/>
      <c r="AN50" s="186"/>
      <c r="AP50" s="16"/>
      <c r="AQ50" s="16">
        <f t="shared" si="4"/>
        <v>0</v>
      </c>
      <c r="AR50" s="16">
        <f t="shared" si="5"/>
        <v>0</v>
      </c>
      <c r="AS50" s="16"/>
    </row>
    <row r="51" spans="2:45" s="76" customFormat="1" ht="14.1" customHeight="1" x14ac:dyDescent="0.15">
      <c r="B51" s="186"/>
      <c r="C51" s="89"/>
      <c r="D51" s="7" t="s">
        <v>47</v>
      </c>
      <c r="E51" s="8">
        <f t="shared" si="9"/>
        <v>287</v>
      </c>
      <c r="F51" s="9">
        <f t="shared" si="1"/>
        <v>287</v>
      </c>
      <c r="G51" s="37">
        <v>191</v>
      </c>
      <c r="H51" s="37">
        <v>66</v>
      </c>
      <c r="I51" s="37">
        <v>30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  <c r="O51" s="37">
        <v>0</v>
      </c>
      <c r="P51" s="37">
        <v>0</v>
      </c>
      <c r="Q51" s="37">
        <v>0</v>
      </c>
      <c r="R51" s="9">
        <f t="shared" si="8"/>
        <v>0</v>
      </c>
      <c r="S51" s="37">
        <v>0</v>
      </c>
      <c r="T51" s="37">
        <v>0</v>
      </c>
      <c r="U51" s="37">
        <v>0</v>
      </c>
      <c r="V51" s="37">
        <v>0</v>
      </c>
      <c r="W51" s="38"/>
      <c r="X51" s="39">
        <v>0</v>
      </c>
      <c r="Y51" s="9">
        <f t="shared" si="7"/>
        <v>0</v>
      </c>
      <c r="Z51" s="37">
        <v>0</v>
      </c>
      <c r="AA51" s="37">
        <v>0</v>
      </c>
      <c r="AB51" s="37">
        <v>0</v>
      </c>
      <c r="AC51" s="37">
        <v>0</v>
      </c>
      <c r="AD51" s="37">
        <v>0</v>
      </c>
      <c r="AE51" s="37">
        <v>0</v>
      </c>
      <c r="AF51" s="37">
        <v>0</v>
      </c>
      <c r="AG51" s="37">
        <v>0</v>
      </c>
      <c r="AH51" s="37">
        <v>0</v>
      </c>
      <c r="AI51" s="37">
        <v>0</v>
      </c>
      <c r="AJ51" s="37">
        <v>0</v>
      </c>
      <c r="AK51" s="37">
        <v>0</v>
      </c>
      <c r="AL51" s="87" t="s">
        <v>48</v>
      </c>
      <c r="AM51" s="88"/>
      <c r="AN51" s="186"/>
      <c r="AP51" s="16"/>
      <c r="AQ51" s="16">
        <f t="shared" si="4"/>
        <v>0</v>
      </c>
      <c r="AR51" s="16">
        <f t="shared" si="5"/>
        <v>0</v>
      </c>
      <c r="AS51" s="16"/>
    </row>
    <row r="52" spans="2:45" s="76" customFormat="1" ht="14.1" customHeight="1" x14ac:dyDescent="0.15">
      <c r="B52" s="186" t="s">
        <v>66</v>
      </c>
      <c r="C52" s="89"/>
      <c r="D52" s="7" t="s">
        <v>45</v>
      </c>
      <c r="E52" s="8">
        <f t="shared" si="9"/>
        <v>0</v>
      </c>
      <c r="F52" s="9">
        <f t="shared" si="1"/>
        <v>0</v>
      </c>
      <c r="G52" s="37">
        <v>0</v>
      </c>
      <c r="H52" s="37">
        <v>0</v>
      </c>
      <c r="I52" s="37">
        <v>0</v>
      </c>
      <c r="J52" s="37">
        <v>0</v>
      </c>
      <c r="K52" s="37">
        <v>0</v>
      </c>
      <c r="L52" s="37">
        <v>0</v>
      </c>
      <c r="M52" s="37">
        <v>0</v>
      </c>
      <c r="N52" s="37">
        <v>0</v>
      </c>
      <c r="O52" s="37">
        <v>0</v>
      </c>
      <c r="P52" s="37">
        <v>0</v>
      </c>
      <c r="Q52" s="37">
        <v>0</v>
      </c>
      <c r="R52" s="9">
        <f t="shared" si="8"/>
        <v>0</v>
      </c>
      <c r="S52" s="37">
        <v>0</v>
      </c>
      <c r="T52" s="37">
        <v>0</v>
      </c>
      <c r="U52" s="37">
        <v>0</v>
      </c>
      <c r="V52" s="37">
        <v>0</v>
      </c>
      <c r="W52" s="38"/>
      <c r="X52" s="39">
        <v>0</v>
      </c>
      <c r="Y52" s="9">
        <f t="shared" si="7"/>
        <v>0</v>
      </c>
      <c r="Z52" s="37">
        <v>0</v>
      </c>
      <c r="AA52" s="37">
        <v>0</v>
      </c>
      <c r="AB52" s="37">
        <v>0</v>
      </c>
      <c r="AC52" s="37">
        <v>0</v>
      </c>
      <c r="AD52" s="37">
        <v>0</v>
      </c>
      <c r="AE52" s="37">
        <v>0</v>
      </c>
      <c r="AF52" s="37">
        <v>0</v>
      </c>
      <c r="AG52" s="37">
        <v>0</v>
      </c>
      <c r="AH52" s="37">
        <v>0</v>
      </c>
      <c r="AI52" s="37">
        <v>0</v>
      </c>
      <c r="AJ52" s="37">
        <v>0</v>
      </c>
      <c r="AK52" s="37">
        <v>0</v>
      </c>
      <c r="AL52" s="87" t="s">
        <v>45</v>
      </c>
      <c r="AM52" s="88"/>
      <c r="AN52" s="186" t="str">
        <f t="shared" ref="AN52" si="22">B52</f>
        <v>拳銃等の組織的不法所持</v>
      </c>
      <c r="AP52" s="16"/>
      <c r="AQ52" s="16">
        <f t="shared" si="4"/>
        <v>0</v>
      </c>
      <c r="AR52" s="16">
        <f t="shared" si="5"/>
        <v>0</v>
      </c>
      <c r="AS52" s="16"/>
    </row>
    <row r="53" spans="2:45" s="76" customFormat="1" ht="14.1" customHeight="1" x14ac:dyDescent="0.15">
      <c r="B53" s="186"/>
      <c r="C53" s="89"/>
      <c r="D53" s="7" t="s">
        <v>46</v>
      </c>
      <c r="E53" s="8">
        <f t="shared" si="9"/>
        <v>0</v>
      </c>
      <c r="F53" s="9">
        <f t="shared" si="1"/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7">
        <v>0</v>
      </c>
      <c r="N53" s="37">
        <v>0</v>
      </c>
      <c r="O53" s="37">
        <v>0</v>
      </c>
      <c r="P53" s="37">
        <v>0</v>
      </c>
      <c r="Q53" s="37">
        <v>0</v>
      </c>
      <c r="R53" s="9">
        <f t="shared" si="8"/>
        <v>0</v>
      </c>
      <c r="S53" s="37">
        <v>0</v>
      </c>
      <c r="T53" s="37">
        <v>0</v>
      </c>
      <c r="U53" s="37">
        <v>0</v>
      </c>
      <c r="V53" s="37">
        <v>0</v>
      </c>
      <c r="W53" s="38"/>
      <c r="X53" s="39">
        <v>0</v>
      </c>
      <c r="Y53" s="9">
        <f t="shared" si="7"/>
        <v>0</v>
      </c>
      <c r="Z53" s="37">
        <v>0</v>
      </c>
      <c r="AA53" s="37">
        <v>0</v>
      </c>
      <c r="AB53" s="37">
        <v>0</v>
      </c>
      <c r="AC53" s="37">
        <v>0</v>
      </c>
      <c r="AD53" s="37">
        <v>0</v>
      </c>
      <c r="AE53" s="37">
        <v>0</v>
      </c>
      <c r="AF53" s="37">
        <v>0</v>
      </c>
      <c r="AG53" s="37">
        <v>0</v>
      </c>
      <c r="AH53" s="37">
        <v>0</v>
      </c>
      <c r="AI53" s="37">
        <v>0</v>
      </c>
      <c r="AJ53" s="37">
        <v>0</v>
      </c>
      <c r="AK53" s="37">
        <v>0</v>
      </c>
      <c r="AL53" s="87" t="s">
        <v>46</v>
      </c>
      <c r="AM53" s="88"/>
      <c r="AN53" s="186"/>
      <c r="AP53" s="16"/>
      <c r="AQ53" s="16">
        <f t="shared" si="4"/>
        <v>0</v>
      </c>
      <c r="AR53" s="16">
        <f t="shared" si="5"/>
        <v>0</v>
      </c>
      <c r="AS53" s="16"/>
    </row>
    <row r="54" spans="2:45" s="76" customFormat="1" ht="14.1" customHeight="1" x14ac:dyDescent="0.15">
      <c r="B54" s="186"/>
      <c r="C54" s="89"/>
      <c r="D54" s="7" t="s">
        <v>47</v>
      </c>
      <c r="E54" s="8">
        <f t="shared" si="9"/>
        <v>0</v>
      </c>
      <c r="F54" s="9">
        <f t="shared" si="1"/>
        <v>0</v>
      </c>
      <c r="G54" s="37">
        <v>0</v>
      </c>
      <c r="H54" s="37">
        <v>0</v>
      </c>
      <c r="I54" s="37">
        <v>0</v>
      </c>
      <c r="J54" s="37">
        <v>0</v>
      </c>
      <c r="K54" s="37">
        <v>0</v>
      </c>
      <c r="L54" s="37">
        <v>0</v>
      </c>
      <c r="M54" s="37">
        <v>0</v>
      </c>
      <c r="N54" s="37">
        <v>0</v>
      </c>
      <c r="O54" s="37">
        <v>0</v>
      </c>
      <c r="P54" s="37">
        <v>0</v>
      </c>
      <c r="Q54" s="37">
        <v>0</v>
      </c>
      <c r="R54" s="9">
        <f t="shared" si="8"/>
        <v>0</v>
      </c>
      <c r="S54" s="37">
        <v>0</v>
      </c>
      <c r="T54" s="37">
        <v>0</v>
      </c>
      <c r="U54" s="37">
        <v>0</v>
      </c>
      <c r="V54" s="37">
        <v>0</v>
      </c>
      <c r="W54" s="38"/>
      <c r="X54" s="39">
        <v>0</v>
      </c>
      <c r="Y54" s="9">
        <f t="shared" si="7"/>
        <v>0</v>
      </c>
      <c r="Z54" s="37">
        <v>0</v>
      </c>
      <c r="AA54" s="37">
        <v>0</v>
      </c>
      <c r="AB54" s="37">
        <v>0</v>
      </c>
      <c r="AC54" s="37">
        <v>0</v>
      </c>
      <c r="AD54" s="37">
        <v>0</v>
      </c>
      <c r="AE54" s="37">
        <v>0</v>
      </c>
      <c r="AF54" s="37">
        <v>0</v>
      </c>
      <c r="AG54" s="37">
        <v>0</v>
      </c>
      <c r="AH54" s="37">
        <v>0</v>
      </c>
      <c r="AI54" s="37">
        <v>0</v>
      </c>
      <c r="AJ54" s="37">
        <v>0</v>
      </c>
      <c r="AK54" s="37">
        <v>0</v>
      </c>
      <c r="AL54" s="87" t="s">
        <v>48</v>
      </c>
      <c r="AM54" s="88"/>
      <c r="AN54" s="186"/>
      <c r="AP54" s="16"/>
      <c r="AQ54" s="16">
        <f t="shared" si="4"/>
        <v>0</v>
      </c>
      <c r="AR54" s="16">
        <f t="shared" si="5"/>
        <v>0</v>
      </c>
      <c r="AS54" s="16"/>
    </row>
    <row r="55" spans="2:45" s="76" customFormat="1" ht="14.1" customHeight="1" x14ac:dyDescent="0.15">
      <c r="B55" s="186" t="s">
        <v>67</v>
      </c>
      <c r="C55" s="89"/>
      <c r="D55" s="7" t="s">
        <v>45</v>
      </c>
      <c r="E55" s="8">
        <f t="shared" si="9"/>
        <v>10</v>
      </c>
      <c r="F55" s="9">
        <f t="shared" si="1"/>
        <v>10</v>
      </c>
      <c r="G55" s="37">
        <v>7</v>
      </c>
      <c r="H55" s="37">
        <v>3</v>
      </c>
      <c r="I55" s="37">
        <v>0</v>
      </c>
      <c r="J55" s="37">
        <v>0</v>
      </c>
      <c r="K55" s="37">
        <v>0</v>
      </c>
      <c r="L55" s="37">
        <v>0</v>
      </c>
      <c r="M55" s="37">
        <v>0</v>
      </c>
      <c r="N55" s="37">
        <v>0</v>
      </c>
      <c r="O55" s="37">
        <v>0</v>
      </c>
      <c r="P55" s="37">
        <v>0</v>
      </c>
      <c r="Q55" s="37">
        <v>0</v>
      </c>
      <c r="R55" s="9">
        <f t="shared" si="8"/>
        <v>0</v>
      </c>
      <c r="S55" s="37">
        <v>0</v>
      </c>
      <c r="T55" s="37">
        <v>0</v>
      </c>
      <c r="U55" s="37">
        <v>0</v>
      </c>
      <c r="V55" s="37">
        <v>0</v>
      </c>
      <c r="W55" s="38"/>
      <c r="X55" s="39">
        <v>0</v>
      </c>
      <c r="Y55" s="9">
        <f t="shared" si="7"/>
        <v>0</v>
      </c>
      <c r="Z55" s="37">
        <v>0</v>
      </c>
      <c r="AA55" s="37">
        <v>0</v>
      </c>
      <c r="AB55" s="37">
        <v>0</v>
      </c>
      <c r="AC55" s="37">
        <v>0</v>
      </c>
      <c r="AD55" s="37">
        <v>0</v>
      </c>
      <c r="AE55" s="37">
        <v>0</v>
      </c>
      <c r="AF55" s="37">
        <v>0</v>
      </c>
      <c r="AG55" s="37">
        <v>0</v>
      </c>
      <c r="AH55" s="37">
        <v>0</v>
      </c>
      <c r="AI55" s="37">
        <v>0</v>
      </c>
      <c r="AJ55" s="37">
        <v>0</v>
      </c>
      <c r="AK55" s="37">
        <v>0</v>
      </c>
      <c r="AL55" s="87" t="s">
        <v>45</v>
      </c>
      <c r="AM55" s="88"/>
      <c r="AN55" s="186" t="str">
        <f t="shared" ref="AN55" si="23">B55</f>
        <v>複数拳銃等の
不法所持</v>
      </c>
      <c r="AP55" s="16">
        <f t="shared" si="3"/>
        <v>0</v>
      </c>
      <c r="AQ55" s="16">
        <f t="shared" si="4"/>
        <v>0</v>
      </c>
      <c r="AR55" s="16">
        <f t="shared" si="5"/>
        <v>0</v>
      </c>
      <c r="AS55" s="16">
        <f t="shared" si="6"/>
        <v>0</v>
      </c>
    </row>
    <row r="56" spans="2:45" s="76" customFormat="1" ht="14.1" customHeight="1" x14ac:dyDescent="0.15">
      <c r="B56" s="186"/>
      <c r="C56" s="89"/>
      <c r="D56" s="7" t="s">
        <v>46</v>
      </c>
      <c r="E56" s="8">
        <f t="shared" si="9"/>
        <v>11</v>
      </c>
      <c r="F56" s="9">
        <f t="shared" si="1"/>
        <v>11</v>
      </c>
      <c r="G56" s="37">
        <v>8</v>
      </c>
      <c r="H56" s="37">
        <v>3</v>
      </c>
      <c r="I56" s="37">
        <v>0</v>
      </c>
      <c r="J56" s="37">
        <v>0</v>
      </c>
      <c r="K56" s="37">
        <v>0</v>
      </c>
      <c r="L56" s="37">
        <v>0</v>
      </c>
      <c r="M56" s="37">
        <v>0</v>
      </c>
      <c r="N56" s="37">
        <v>0</v>
      </c>
      <c r="O56" s="37">
        <v>0</v>
      </c>
      <c r="P56" s="37">
        <v>0</v>
      </c>
      <c r="Q56" s="37">
        <v>0</v>
      </c>
      <c r="R56" s="9">
        <f t="shared" si="8"/>
        <v>0</v>
      </c>
      <c r="S56" s="37">
        <v>0</v>
      </c>
      <c r="T56" s="37">
        <v>0</v>
      </c>
      <c r="U56" s="37">
        <v>0</v>
      </c>
      <c r="V56" s="37">
        <v>0</v>
      </c>
      <c r="W56" s="38"/>
      <c r="X56" s="39">
        <v>0</v>
      </c>
      <c r="Y56" s="9">
        <f t="shared" si="7"/>
        <v>0</v>
      </c>
      <c r="Z56" s="37">
        <v>0</v>
      </c>
      <c r="AA56" s="37">
        <v>0</v>
      </c>
      <c r="AB56" s="37">
        <v>0</v>
      </c>
      <c r="AC56" s="37">
        <v>0</v>
      </c>
      <c r="AD56" s="37">
        <v>0</v>
      </c>
      <c r="AE56" s="37">
        <v>0</v>
      </c>
      <c r="AF56" s="37">
        <v>0</v>
      </c>
      <c r="AG56" s="37">
        <v>0</v>
      </c>
      <c r="AH56" s="37">
        <v>0</v>
      </c>
      <c r="AI56" s="37">
        <v>0</v>
      </c>
      <c r="AJ56" s="37">
        <v>0</v>
      </c>
      <c r="AK56" s="37">
        <v>0</v>
      </c>
      <c r="AL56" s="87" t="s">
        <v>46</v>
      </c>
      <c r="AM56" s="88"/>
      <c r="AN56" s="186"/>
      <c r="AP56" s="16">
        <f t="shared" si="3"/>
        <v>0</v>
      </c>
      <c r="AQ56" s="16">
        <f t="shared" si="4"/>
        <v>0</v>
      </c>
      <c r="AR56" s="16">
        <f t="shared" si="5"/>
        <v>0</v>
      </c>
      <c r="AS56" s="16">
        <f t="shared" si="6"/>
        <v>0</v>
      </c>
    </row>
    <row r="57" spans="2:45" s="76" customFormat="1" ht="14.1" customHeight="1" x14ac:dyDescent="0.15">
      <c r="B57" s="186"/>
      <c r="C57" s="89"/>
      <c r="D57" s="7" t="s">
        <v>47</v>
      </c>
      <c r="E57" s="8">
        <f t="shared" si="9"/>
        <v>29</v>
      </c>
      <c r="F57" s="9">
        <f t="shared" si="1"/>
        <v>29</v>
      </c>
      <c r="G57" s="37">
        <v>0</v>
      </c>
      <c r="H57" s="37">
        <v>0</v>
      </c>
      <c r="I57" s="37">
        <v>29</v>
      </c>
      <c r="J57" s="37">
        <v>0</v>
      </c>
      <c r="K57" s="37">
        <v>0</v>
      </c>
      <c r="L57" s="37">
        <v>0</v>
      </c>
      <c r="M57" s="37">
        <v>0</v>
      </c>
      <c r="N57" s="37">
        <v>0</v>
      </c>
      <c r="O57" s="37">
        <v>0</v>
      </c>
      <c r="P57" s="37">
        <v>0</v>
      </c>
      <c r="Q57" s="37">
        <v>0</v>
      </c>
      <c r="R57" s="9">
        <f t="shared" si="8"/>
        <v>0</v>
      </c>
      <c r="S57" s="37">
        <v>0</v>
      </c>
      <c r="T57" s="37">
        <v>0</v>
      </c>
      <c r="U57" s="37">
        <v>0</v>
      </c>
      <c r="V57" s="37">
        <v>0</v>
      </c>
      <c r="W57" s="38"/>
      <c r="X57" s="39">
        <v>0</v>
      </c>
      <c r="Y57" s="9">
        <f t="shared" si="7"/>
        <v>0</v>
      </c>
      <c r="Z57" s="37">
        <v>0</v>
      </c>
      <c r="AA57" s="37">
        <v>0</v>
      </c>
      <c r="AB57" s="37">
        <v>0</v>
      </c>
      <c r="AC57" s="37">
        <v>0</v>
      </c>
      <c r="AD57" s="37">
        <v>0</v>
      </c>
      <c r="AE57" s="37">
        <v>0</v>
      </c>
      <c r="AF57" s="37">
        <v>0</v>
      </c>
      <c r="AG57" s="37">
        <v>0</v>
      </c>
      <c r="AH57" s="37">
        <v>0</v>
      </c>
      <c r="AI57" s="37">
        <v>0</v>
      </c>
      <c r="AJ57" s="37">
        <v>0</v>
      </c>
      <c r="AK57" s="37">
        <v>0</v>
      </c>
      <c r="AL57" s="87" t="s">
        <v>48</v>
      </c>
      <c r="AM57" s="88"/>
      <c r="AN57" s="186"/>
      <c r="AP57" s="16">
        <f t="shared" si="3"/>
        <v>0</v>
      </c>
      <c r="AQ57" s="16">
        <f t="shared" si="4"/>
        <v>0</v>
      </c>
      <c r="AR57" s="16">
        <f t="shared" si="5"/>
        <v>0</v>
      </c>
      <c r="AS57" s="16">
        <f t="shared" si="6"/>
        <v>0</v>
      </c>
    </row>
    <row r="58" spans="2:45" s="76" customFormat="1" ht="14.1" customHeight="1" x14ac:dyDescent="0.15">
      <c r="B58" s="170" t="s">
        <v>68</v>
      </c>
      <c r="C58" s="88"/>
      <c r="D58" s="7" t="s">
        <v>45</v>
      </c>
      <c r="E58" s="8">
        <f t="shared" si="9"/>
        <v>0</v>
      </c>
      <c r="F58" s="9">
        <f t="shared" si="1"/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7">
        <v>0</v>
      </c>
      <c r="M58" s="37">
        <v>0</v>
      </c>
      <c r="N58" s="37">
        <v>0</v>
      </c>
      <c r="O58" s="37">
        <v>0</v>
      </c>
      <c r="P58" s="37">
        <v>0</v>
      </c>
      <c r="Q58" s="37">
        <v>0</v>
      </c>
      <c r="R58" s="9">
        <f t="shared" si="8"/>
        <v>0</v>
      </c>
      <c r="S58" s="37">
        <v>0</v>
      </c>
      <c r="T58" s="37">
        <v>0</v>
      </c>
      <c r="U58" s="37">
        <v>0</v>
      </c>
      <c r="V58" s="37">
        <v>0</v>
      </c>
      <c r="W58" s="38"/>
      <c r="X58" s="39">
        <v>0</v>
      </c>
      <c r="Y58" s="9">
        <f t="shared" si="7"/>
        <v>0</v>
      </c>
      <c r="Z58" s="37">
        <v>0</v>
      </c>
      <c r="AA58" s="37">
        <v>0</v>
      </c>
      <c r="AB58" s="37">
        <v>0</v>
      </c>
      <c r="AC58" s="37">
        <v>0</v>
      </c>
      <c r="AD58" s="37">
        <v>0</v>
      </c>
      <c r="AE58" s="37">
        <v>0</v>
      </c>
      <c r="AF58" s="37">
        <v>0</v>
      </c>
      <c r="AG58" s="37">
        <v>0</v>
      </c>
      <c r="AH58" s="37">
        <v>0</v>
      </c>
      <c r="AI58" s="37">
        <v>0</v>
      </c>
      <c r="AJ58" s="37">
        <v>0</v>
      </c>
      <c r="AK58" s="37">
        <v>0</v>
      </c>
      <c r="AL58" s="87" t="s">
        <v>45</v>
      </c>
      <c r="AM58" s="88"/>
      <c r="AN58" s="170" t="str">
        <f t="shared" ref="AN58" si="24">B58</f>
        <v>複数拳銃等の組織的不法所持</v>
      </c>
      <c r="AP58" s="16">
        <f t="shared" si="3"/>
        <v>0</v>
      </c>
      <c r="AQ58" s="16">
        <f t="shared" si="4"/>
        <v>0</v>
      </c>
      <c r="AR58" s="16">
        <f t="shared" si="5"/>
        <v>0</v>
      </c>
      <c r="AS58" s="16">
        <f t="shared" si="6"/>
        <v>0</v>
      </c>
    </row>
    <row r="59" spans="2:45" s="76" customFormat="1" ht="14.1" customHeight="1" x14ac:dyDescent="0.15">
      <c r="B59" s="170"/>
      <c r="C59" s="88"/>
      <c r="D59" s="7" t="s">
        <v>46</v>
      </c>
      <c r="E59" s="8">
        <f t="shared" si="9"/>
        <v>0</v>
      </c>
      <c r="F59" s="9">
        <f t="shared" si="1"/>
        <v>0</v>
      </c>
      <c r="G59" s="37">
        <v>0</v>
      </c>
      <c r="H59" s="37">
        <v>0</v>
      </c>
      <c r="I59" s="37">
        <v>0</v>
      </c>
      <c r="J59" s="37">
        <v>0</v>
      </c>
      <c r="K59" s="37">
        <v>0</v>
      </c>
      <c r="L59" s="37">
        <v>0</v>
      </c>
      <c r="M59" s="37">
        <v>0</v>
      </c>
      <c r="N59" s="37">
        <v>0</v>
      </c>
      <c r="O59" s="37">
        <v>0</v>
      </c>
      <c r="P59" s="37">
        <v>0</v>
      </c>
      <c r="Q59" s="37">
        <v>0</v>
      </c>
      <c r="R59" s="9">
        <f t="shared" si="8"/>
        <v>0</v>
      </c>
      <c r="S59" s="37">
        <v>0</v>
      </c>
      <c r="T59" s="37">
        <v>0</v>
      </c>
      <c r="U59" s="37">
        <v>0</v>
      </c>
      <c r="V59" s="37">
        <v>0</v>
      </c>
      <c r="W59" s="38"/>
      <c r="X59" s="39">
        <v>0</v>
      </c>
      <c r="Y59" s="9">
        <f t="shared" si="7"/>
        <v>0</v>
      </c>
      <c r="Z59" s="37">
        <v>0</v>
      </c>
      <c r="AA59" s="37">
        <v>0</v>
      </c>
      <c r="AB59" s="37">
        <v>0</v>
      </c>
      <c r="AC59" s="37">
        <v>0</v>
      </c>
      <c r="AD59" s="37">
        <v>0</v>
      </c>
      <c r="AE59" s="37">
        <v>0</v>
      </c>
      <c r="AF59" s="37">
        <v>0</v>
      </c>
      <c r="AG59" s="37">
        <v>0</v>
      </c>
      <c r="AH59" s="37">
        <v>0</v>
      </c>
      <c r="AI59" s="37">
        <v>0</v>
      </c>
      <c r="AJ59" s="37">
        <v>0</v>
      </c>
      <c r="AK59" s="37">
        <v>0</v>
      </c>
      <c r="AL59" s="87" t="s">
        <v>46</v>
      </c>
      <c r="AM59" s="88"/>
      <c r="AN59" s="170"/>
      <c r="AP59" s="16">
        <f t="shared" si="3"/>
        <v>0</v>
      </c>
      <c r="AQ59" s="16">
        <f t="shared" si="4"/>
        <v>0</v>
      </c>
      <c r="AR59" s="16">
        <f t="shared" si="5"/>
        <v>0</v>
      </c>
      <c r="AS59" s="16">
        <f t="shared" si="6"/>
        <v>0</v>
      </c>
    </row>
    <row r="60" spans="2:45" s="76" customFormat="1" ht="14.1" customHeight="1" x14ac:dyDescent="0.15">
      <c r="B60" s="170"/>
      <c r="C60" s="88"/>
      <c r="D60" s="7" t="s">
        <v>47</v>
      </c>
      <c r="E60" s="8">
        <f t="shared" si="9"/>
        <v>0</v>
      </c>
      <c r="F60" s="9">
        <f t="shared" si="1"/>
        <v>0</v>
      </c>
      <c r="G60" s="37">
        <v>0</v>
      </c>
      <c r="H60" s="37">
        <v>0</v>
      </c>
      <c r="I60" s="37">
        <v>0</v>
      </c>
      <c r="J60" s="37">
        <v>0</v>
      </c>
      <c r="K60" s="37">
        <v>0</v>
      </c>
      <c r="L60" s="37">
        <v>0</v>
      </c>
      <c r="M60" s="37">
        <v>0</v>
      </c>
      <c r="N60" s="37">
        <v>0</v>
      </c>
      <c r="O60" s="37">
        <v>0</v>
      </c>
      <c r="P60" s="37">
        <v>0</v>
      </c>
      <c r="Q60" s="37">
        <v>0</v>
      </c>
      <c r="R60" s="9">
        <f t="shared" si="8"/>
        <v>0</v>
      </c>
      <c r="S60" s="37">
        <v>0</v>
      </c>
      <c r="T60" s="37">
        <v>0</v>
      </c>
      <c r="U60" s="37">
        <v>0</v>
      </c>
      <c r="V60" s="37">
        <v>0</v>
      </c>
      <c r="W60" s="38"/>
      <c r="X60" s="39">
        <v>0</v>
      </c>
      <c r="Y60" s="9">
        <f t="shared" si="7"/>
        <v>0</v>
      </c>
      <c r="Z60" s="37">
        <v>0</v>
      </c>
      <c r="AA60" s="37">
        <v>0</v>
      </c>
      <c r="AB60" s="37">
        <v>0</v>
      </c>
      <c r="AC60" s="37">
        <v>0</v>
      </c>
      <c r="AD60" s="37">
        <v>0</v>
      </c>
      <c r="AE60" s="37">
        <v>0</v>
      </c>
      <c r="AF60" s="37">
        <v>0</v>
      </c>
      <c r="AG60" s="37">
        <v>0</v>
      </c>
      <c r="AH60" s="37">
        <v>0</v>
      </c>
      <c r="AI60" s="37">
        <v>0</v>
      </c>
      <c r="AJ60" s="37">
        <v>0</v>
      </c>
      <c r="AK60" s="37">
        <v>0</v>
      </c>
      <c r="AL60" s="87" t="s">
        <v>48</v>
      </c>
      <c r="AM60" s="88"/>
      <c r="AN60" s="170"/>
      <c r="AP60" s="16">
        <f t="shared" si="3"/>
        <v>0</v>
      </c>
      <c r="AQ60" s="16">
        <f t="shared" si="4"/>
        <v>0</v>
      </c>
      <c r="AR60" s="16">
        <f t="shared" si="5"/>
        <v>0</v>
      </c>
      <c r="AS60" s="16">
        <f t="shared" si="6"/>
        <v>0</v>
      </c>
    </row>
    <row r="61" spans="2:45" s="76" customFormat="1" ht="14.1" customHeight="1" x14ac:dyDescent="0.15">
      <c r="B61" s="185" t="s">
        <v>69</v>
      </c>
      <c r="C61" s="86"/>
      <c r="D61" s="7" t="s">
        <v>45</v>
      </c>
      <c r="E61" s="8">
        <f t="shared" si="9"/>
        <v>15</v>
      </c>
      <c r="F61" s="9">
        <f t="shared" si="1"/>
        <v>15</v>
      </c>
      <c r="G61" s="37">
        <v>0</v>
      </c>
      <c r="H61" s="37">
        <v>0</v>
      </c>
      <c r="I61" s="37">
        <v>0</v>
      </c>
      <c r="J61" s="37">
        <v>3</v>
      </c>
      <c r="K61" s="37">
        <v>12</v>
      </c>
      <c r="L61" s="37">
        <v>0</v>
      </c>
      <c r="M61" s="37">
        <v>0</v>
      </c>
      <c r="N61" s="37">
        <v>0</v>
      </c>
      <c r="O61" s="37">
        <v>0</v>
      </c>
      <c r="P61" s="37">
        <v>0</v>
      </c>
      <c r="Q61" s="37">
        <v>0</v>
      </c>
      <c r="R61" s="9">
        <f t="shared" si="8"/>
        <v>0</v>
      </c>
      <c r="S61" s="37">
        <v>0</v>
      </c>
      <c r="T61" s="37">
        <v>0</v>
      </c>
      <c r="U61" s="37">
        <v>0</v>
      </c>
      <c r="V61" s="37">
        <v>0</v>
      </c>
      <c r="W61" s="38"/>
      <c r="X61" s="39">
        <v>0</v>
      </c>
      <c r="Y61" s="9">
        <f t="shared" si="7"/>
        <v>0</v>
      </c>
      <c r="Z61" s="37">
        <v>0</v>
      </c>
      <c r="AA61" s="37">
        <v>0</v>
      </c>
      <c r="AB61" s="37">
        <v>0</v>
      </c>
      <c r="AC61" s="37">
        <v>0</v>
      </c>
      <c r="AD61" s="37">
        <v>0</v>
      </c>
      <c r="AE61" s="37">
        <v>0</v>
      </c>
      <c r="AF61" s="37">
        <v>0</v>
      </c>
      <c r="AG61" s="37">
        <v>0</v>
      </c>
      <c r="AH61" s="37">
        <v>0</v>
      </c>
      <c r="AI61" s="37">
        <v>0</v>
      </c>
      <c r="AJ61" s="37">
        <v>0</v>
      </c>
      <c r="AK61" s="37">
        <v>0</v>
      </c>
      <c r="AL61" s="87" t="s">
        <v>45</v>
      </c>
      <c r="AM61" s="88"/>
      <c r="AN61" s="185" t="str">
        <f t="shared" ref="AN61" si="25">B61</f>
        <v>猟銃の不法所持</v>
      </c>
      <c r="AP61" s="16">
        <f t="shared" si="3"/>
        <v>0</v>
      </c>
      <c r="AQ61" s="16">
        <f t="shared" si="4"/>
        <v>0</v>
      </c>
      <c r="AR61" s="16">
        <f t="shared" si="5"/>
        <v>0</v>
      </c>
      <c r="AS61" s="16">
        <f t="shared" si="6"/>
        <v>0</v>
      </c>
    </row>
    <row r="62" spans="2:45" s="76" customFormat="1" ht="14.1" customHeight="1" x14ac:dyDescent="0.15">
      <c r="B62" s="185"/>
      <c r="C62" s="86"/>
      <c r="D62" s="7" t="s">
        <v>46</v>
      </c>
      <c r="E62" s="8">
        <f t="shared" si="9"/>
        <v>15</v>
      </c>
      <c r="F62" s="9">
        <f t="shared" si="1"/>
        <v>15</v>
      </c>
      <c r="G62" s="37">
        <v>0</v>
      </c>
      <c r="H62" s="37">
        <v>0</v>
      </c>
      <c r="I62" s="37">
        <v>0</v>
      </c>
      <c r="J62" s="37">
        <v>3</v>
      </c>
      <c r="K62" s="37">
        <v>12</v>
      </c>
      <c r="L62" s="37">
        <v>0</v>
      </c>
      <c r="M62" s="37">
        <v>0</v>
      </c>
      <c r="N62" s="37">
        <v>0</v>
      </c>
      <c r="O62" s="37">
        <v>0</v>
      </c>
      <c r="P62" s="37">
        <v>0</v>
      </c>
      <c r="Q62" s="37">
        <v>0</v>
      </c>
      <c r="R62" s="9">
        <f t="shared" si="8"/>
        <v>0</v>
      </c>
      <c r="S62" s="37">
        <v>0</v>
      </c>
      <c r="T62" s="37">
        <v>0</v>
      </c>
      <c r="U62" s="37">
        <v>0</v>
      </c>
      <c r="V62" s="37">
        <v>0</v>
      </c>
      <c r="W62" s="38"/>
      <c r="X62" s="39">
        <v>0</v>
      </c>
      <c r="Y62" s="9">
        <f t="shared" si="7"/>
        <v>0</v>
      </c>
      <c r="Z62" s="37">
        <v>0</v>
      </c>
      <c r="AA62" s="37">
        <v>0</v>
      </c>
      <c r="AB62" s="37">
        <v>0</v>
      </c>
      <c r="AC62" s="37">
        <v>0</v>
      </c>
      <c r="AD62" s="37">
        <v>0</v>
      </c>
      <c r="AE62" s="37">
        <v>0</v>
      </c>
      <c r="AF62" s="37">
        <v>0</v>
      </c>
      <c r="AG62" s="37">
        <v>0</v>
      </c>
      <c r="AH62" s="37">
        <v>0</v>
      </c>
      <c r="AI62" s="37">
        <v>0</v>
      </c>
      <c r="AJ62" s="37">
        <v>0</v>
      </c>
      <c r="AK62" s="37">
        <v>0</v>
      </c>
      <c r="AL62" s="87" t="s">
        <v>46</v>
      </c>
      <c r="AM62" s="88"/>
      <c r="AN62" s="185"/>
      <c r="AP62" s="16">
        <f t="shared" si="3"/>
        <v>0</v>
      </c>
      <c r="AQ62" s="16">
        <f t="shared" si="4"/>
        <v>0</v>
      </c>
      <c r="AR62" s="16">
        <f t="shared" si="5"/>
        <v>0</v>
      </c>
      <c r="AS62" s="16">
        <f t="shared" si="6"/>
        <v>0</v>
      </c>
    </row>
    <row r="63" spans="2:45" s="76" customFormat="1" ht="14.1" customHeight="1" x14ac:dyDescent="0.15">
      <c r="B63" s="185"/>
      <c r="C63" s="86"/>
      <c r="D63" s="7" t="s">
        <v>47</v>
      </c>
      <c r="E63" s="8">
        <f t="shared" si="9"/>
        <v>7</v>
      </c>
      <c r="F63" s="9">
        <f t="shared" si="1"/>
        <v>7</v>
      </c>
      <c r="G63" s="37">
        <v>0</v>
      </c>
      <c r="H63" s="37">
        <v>0</v>
      </c>
      <c r="I63" s="37">
        <v>0</v>
      </c>
      <c r="J63" s="37">
        <v>1</v>
      </c>
      <c r="K63" s="37">
        <v>6</v>
      </c>
      <c r="L63" s="37">
        <v>0</v>
      </c>
      <c r="M63" s="37">
        <v>0</v>
      </c>
      <c r="N63" s="37">
        <v>0</v>
      </c>
      <c r="O63" s="37">
        <v>0</v>
      </c>
      <c r="P63" s="37">
        <v>0</v>
      </c>
      <c r="Q63" s="37">
        <v>0</v>
      </c>
      <c r="R63" s="9">
        <f>SUM(S63:V63)</f>
        <v>0</v>
      </c>
      <c r="S63" s="37">
        <v>0</v>
      </c>
      <c r="T63" s="37">
        <v>0</v>
      </c>
      <c r="U63" s="37">
        <v>0</v>
      </c>
      <c r="V63" s="37">
        <v>0</v>
      </c>
      <c r="W63" s="38"/>
      <c r="X63" s="39">
        <v>0</v>
      </c>
      <c r="Y63" s="9">
        <f t="shared" si="7"/>
        <v>0</v>
      </c>
      <c r="Z63" s="37">
        <v>0</v>
      </c>
      <c r="AA63" s="37">
        <v>0</v>
      </c>
      <c r="AB63" s="37">
        <v>0</v>
      </c>
      <c r="AC63" s="37">
        <v>0</v>
      </c>
      <c r="AD63" s="37">
        <v>0</v>
      </c>
      <c r="AE63" s="37">
        <v>0</v>
      </c>
      <c r="AF63" s="37">
        <v>0</v>
      </c>
      <c r="AG63" s="37">
        <v>0</v>
      </c>
      <c r="AH63" s="37">
        <v>0</v>
      </c>
      <c r="AI63" s="37">
        <v>0</v>
      </c>
      <c r="AJ63" s="37">
        <v>0</v>
      </c>
      <c r="AK63" s="37">
        <v>0</v>
      </c>
      <c r="AL63" s="87" t="s">
        <v>48</v>
      </c>
      <c r="AM63" s="88"/>
      <c r="AN63" s="185"/>
      <c r="AP63" s="16">
        <f t="shared" si="3"/>
        <v>0</v>
      </c>
      <c r="AQ63" s="16">
        <f t="shared" si="4"/>
        <v>0</v>
      </c>
      <c r="AR63" s="16">
        <f t="shared" si="5"/>
        <v>0</v>
      </c>
      <c r="AS63" s="16">
        <f t="shared" si="6"/>
        <v>0</v>
      </c>
    </row>
    <row r="64" spans="2:45" s="76" customFormat="1" ht="14.1" customHeight="1" x14ac:dyDescent="0.15">
      <c r="B64" s="170" t="s">
        <v>70</v>
      </c>
      <c r="C64" s="86"/>
      <c r="D64" s="7" t="s">
        <v>45</v>
      </c>
      <c r="E64" s="8">
        <f t="shared" si="9"/>
        <v>30</v>
      </c>
      <c r="F64" s="9">
        <f t="shared" si="1"/>
        <v>30</v>
      </c>
      <c r="G64" s="37">
        <v>23</v>
      </c>
      <c r="H64" s="37">
        <v>4</v>
      </c>
      <c r="I64" s="37">
        <v>3</v>
      </c>
      <c r="J64" s="37">
        <v>0</v>
      </c>
      <c r="K64" s="37">
        <v>0</v>
      </c>
      <c r="L64" s="37">
        <v>0</v>
      </c>
      <c r="M64" s="37">
        <v>0</v>
      </c>
      <c r="N64" s="37">
        <v>0</v>
      </c>
      <c r="O64" s="37">
        <v>0</v>
      </c>
      <c r="P64" s="37">
        <v>0</v>
      </c>
      <c r="Q64" s="37">
        <v>0</v>
      </c>
      <c r="R64" s="9">
        <f t="shared" si="8"/>
        <v>0</v>
      </c>
      <c r="S64" s="37">
        <v>0</v>
      </c>
      <c r="T64" s="37">
        <v>0</v>
      </c>
      <c r="U64" s="37">
        <v>0</v>
      </c>
      <c r="V64" s="37">
        <v>0</v>
      </c>
      <c r="W64" s="38"/>
      <c r="X64" s="39">
        <v>0</v>
      </c>
      <c r="Y64" s="9">
        <f t="shared" si="7"/>
        <v>0</v>
      </c>
      <c r="Z64" s="37">
        <v>0</v>
      </c>
      <c r="AA64" s="37">
        <v>0</v>
      </c>
      <c r="AB64" s="37">
        <v>0</v>
      </c>
      <c r="AC64" s="37">
        <v>0</v>
      </c>
      <c r="AD64" s="37">
        <v>0</v>
      </c>
      <c r="AE64" s="37">
        <v>0</v>
      </c>
      <c r="AF64" s="37">
        <v>0</v>
      </c>
      <c r="AG64" s="37">
        <v>0</v>
      </c>
      <c r="AH64" s="37">
        <v>0</v>
      </c>
      <c r="AI64" s="37">
        <v>0</v>
      </c>
      <c r="AJ64" s="37">
        <v>0</v>
      </c>
      <c r="AK64" s="37">
        <v>0</v>
      </c>
      <c r="AL64" s="87" t="s">
        <v>45</v>
      </c>
      <c r="AM64" s="88"/>
      <c r="AN64" s="170" t="str">
        <f t="shared" ref="AN64" si="26">B64</f>
        <v>拳銃等の加重所
持</v>
      </c>
      <c r="AP64" s="16">
        <f t="shared" si="3"/>
        <v>0</v>
      </c>
      <c r="AQ64" s="16">
        <f t="shared" si="4"/>
        <v>0</v>
      </c>
      <c r="AR64" s="16">
        <f t="shared" si="5"/>
        <v>0</v>
      </c>
      <c r="AS64" s="16">
        <f t="shared" si="6"/>
        <v>0</v>
      </c>
    </row>
    <row r="65" spans="2:45" s="76" customFormat="1" ht="14.1" customHeight="1" x14ac:dyDescent="0.15">
      <c r="B65" s="170"/>
      <c r="C65" s="86"/>
      <c r="D65" s="7" t="s">
        <v>46</v>
      </c>
      <c r="E65" s="8">
        <f t="shared" si="9"/>
        <v>31</v>
      </c>
      <c r="F65" s="9">
        <f t="shared" si="1"/>
        <v>31</v>
      </c>
      <c r="G65" s="37">
        <v>27</v>
      </c>
      <c r="H65" s="37">
        <v>2</v>
      </c>
      <c r="I65" s="37">
        <v>2</v>
      </c>
      <c r="J65" s="37">
        <v>0</v>
      </c>
      <c r="K65" s="37">
        <v>0</v>
      </c>
      <c r="L65" s="37">
        <v>0</v>
      </c>
      <c r="M65" s="37">
        <v>0</v>
      </c>
      <c r="N65" s="37">
        <v>0</v>
      </c>
      <c r="O65" s="37">
        <v>0</v>
      </c>
      <c r="P65" s="37">
        <v>0</v>
      </c>
      <c r="Q65" s="37">
        <v>0</v>
      </c>
      <c r="R65" s="9">
        <f t="shared" si="8"/>
        <v>0</v>
      </c>
      <c r="S65" s="37">
        <v>0</v>
      </c>
      <c r="T65" s="37">
        <v>0</v>
      </c>
      <c r="U65" s="37">
        <v>0</v>
      </c>
      <c r="V65" s="37">
        <v>0</v>
      </c>
      <c r="W65" s="38"/>
      <c r="X65" s="39">
        <v>0</v>
      </c>
      <c r="Y65" s="9">
        <f t="shared" si="7"/>
        <v>0</v>
      </c>
      <c r="Z65" s="37">
        <v>0</v>
      </c>
      <c r="AA65" s="37">
        <v>0</v>
      </c>
      <c r="AB65" s="37">
        <v>0</v>
      </c>
      <c r="AC65" s="37">
        <v>0</v>
      </c>
      <c r="AD65" s="37">
        <v>0</v>
      </c>
      <c r="AE65" s="37">
        <v>0</v>
      </c>
      <c r="AF65" s="37">
        <v>0</v>
      </c>
      <c r="AG65" s="37">
        <v>0</v>
      </c>
      <c r="AH65" s="37">
        <v>0</v>
      </c>
      <c r="AI65" s="37">
        <v>0</v>
      </c>
      <c r="AJ65" s="37">
        <v>0</v>
      </c>
      <c r="AK65" s="37">
        <v>0</v>
      </c>
      <c r="AL65" s="87" t="s">
        <v>46</v>
      </c>
      <c r="AM65" s="88"/>
      <c r="AN65" s="170"/>
      <c r="AP65" s="16">
        <f t="shared" si="3"/>
        <v>0</v>
      </c>
      <c r="AQ65" s="16">
        <f t="shared" si="4"/>
        <v>0</v>
      </c>
      <c r="AR65" s="16">
        <f t="shared" si="5"/>
        <v>0</v>
      </c>
      <c r="AS65" s="16">
        <f t="shared" si="6"/>
        <v>0</v>
      </c>
    </row>
    <row r="66" spans="2:45" s="76" customFormat="1" ht="14.1" customHeight="1" x14ac:dyDescent="0.15">
      <c r="B66" s="170"/>
      <c r="C66" s="86"/>
      <c r="D66" s="7" t="s">
        <v>47</v>
      </c>
      <c r="E66" s="8">
        <f t="shared" si="9"/>
        <v>590</v>
      </c>
      <c r="F66" s="9">
        <f t="shared" si="1"/>
        <v>104</v>
      </c>
      <c r="G66" s="37">
        <v>84</v>
      </c>
      <c r="H66" s="37">
        <v>2</v>
      </c>
      <c r="I66" s="37">
        <v>18</v>
      </c>
      <c r="J66" s="37">
        <v>0</v>
      </c>
      <c r="K66" s="37">
        <v>0</v>
      </c>
      <c r="L66" s="37">
        <v>0</v>
      </c>
      <c r="M66" s="37">
        <v>0</v>
      </c>
      <c r="N66" s="37">
        <v>0</v>
      </c>
      <c r="O66" s="37">
        <v>0</v>
      </c>
      <c r="P66" s="37">
        <v>0</v>
      </c>
      <c r="Q66" s="37">
        <v>0</v>
      </c>
      <c r="R66" s="9">
        <f t="shared" si="8"/>
        <v>0</v>
      </c>
      <c r="S66" s="37">
        <v>0</v>
      </c>
      <c r="T66" s="37">
        <v>0</v>
      </c>
      <c r="U66" s="37">
        <v>0</v>
      </c>
      <c r="V66" s="37">
        <v>0</v>
      </c>
      <c r="W66" s="38"/>
      <c r="X66" s="39">
        <v>486</v>
      </c>
      <c r="Y66" s="9">
        <f t="shared" si="7"/>
        <v>0</v>
      </c>
      <c r="Z66" s="37">
        <v>0</v>
      </c>
      <c r="AA66" s="37">
        <v>0</v>
      </c>
      <c r="AB66" s="37">
        <v>0</v>
      </c>
      <c r="AC66" s="37">
        <v>0</v>
      </c>
      <c r="AD66" s="37">
        <v>0</v>
      </c>
      <c r="AE66" s="37">
        <v>0</v>
      </c>
      <c r="AF66" s="37">
        <v>0</v>
      </c>
      <c r="AG66" s="37">
        <v>0</v>
      </c>
      <c r="AH66" s="37">
        <v>0</v>
      </c>
      <c r="AI66" s="37">
        <v>0</v>
      </c>
      <c r="AJ66" s="37">
        <v>0</v>
      </c>
      <c r="AK66" s="37">
        <v>0</v>
      </c>
      <c r="AL66" s="87" t="s">
        <v>48</v>
      </c>
      <c r="AM66" s="88"/>
      <c r="AN66" s="170"/>
      <c r="AP66" s="16">
        <f t="shared" si="3"/>
        <v>0</v>
      </c>
      <c r="AQ66" s="16">
        <f t="shared" si="4"/>
        <v>0</v>
      </c>
      <c r="AR66" s="16">
        <f t="shared" si="5"/>
        <v>0</v>
      </c>
      <c r="AS66" s="16">
        <f t="shared" si="6"/>
        <v>0</v>
      </c>
    </row>
    <row r="67" spans="2:45" s="76" customFormat="1" ht="14.1" customHeight="1" x14ac:dyDescent="0.15">
      <c r="B67" s="170" t="s">
        <v>71</v>
      </c>
      <c r="C67" s="88"/>
      <c r="D67" s="90" t="s">
        <v>45</v>
      </c>
      <c r="E67" s="8">
        <f t="shared" si="9"/>
        <v>1</v>
      </c>
      <c r="F67" s="9">
        <f t="shared" si="1"/>
        <v>1</v>
      </c>
      <c r="G67" s="37">
        <v>1</v>
      </c>
      <c r="H67" s="37">
        <v>0</v>
      </c>
      <c r="I67" s="37">
        <v>0</v>
      </c>
      <c r="J67" s="37">
        <v>0</v>
      </c>
      <c r="K67" s="37">
        <v>0</v>
      </c>
      <c r="L67" s="37">
        <v>0</v>
      </c>
      <c r="M67" s="37">
        <v>0</v>
      </c>
      <c r="N67" s="37">
        <v>0</v>
      </c>
      <c r="O67" s="37">
        <v>0</v>
      </c>
      <c r="P67" s="37">
        <v>0</v>
      </c>
      <c r="Q67" s="37">
        <v>0</v>
      </c>
      <c r="R67" s="9">
        <f t="shared" si="8"/>
        <v>0</v>
      </c>
      <c r="S67" s="37">
        <v>0</v>
      </c>
      <c r="T67" s="37">
        <v>0</v>
      </c>
      <c r="U67" s="37">
        <v>0</v>
      </c>
      <c r="V67" s="37">
        <v>0</v>
      </c>
      <c r="W67" s="38"/>
      <c r="X67" s="39">
        <v>0</v>
      </c>
      <c r="Y67" s="9">
        <f t="shared" si="7"/>
        <v>0</v>
      </c>
      <c r="Z67" s="37">
        <v>0</v>
      </c>
      <c r="AA67" s="37">
        <v>0</v>
      </c>
      <c r="AB67" s="37">
        <v>0</v>
      </c>
      <c r="AC67" s="37">
        <v>0</v>
      </c>
      <c r="AD67" s="37">
        <v>0</v>
      </c>
      <c r="AE67" s="37">
        <v>0</v>
      </c>
      <c r="AF67" s="37">
        <v>0</v>
      </c>
      <c r="AG67" s="37">
        <v>0</v>
      </c>
      <c r="AH67" s="37">
        <v>0</v>
      </c>
      <c r="AI67" s="37">
        <v>0</v>
      </c>
      <c r="AJ67" s="37">
        <v>0</v>
      </c>
      <c r="AK67" s="37">
        <v>0</v>
      </c>
      <c r="AL67" s="87" t="s">
        <v>45</v>
      </c>
      <c r="AM67" s="88"/>
      <c r="AN67" s="170" t="str">
        <f t="shared" ref="AN67" si="27">B67</f>
        <v>拳銃等の組織的加重所持</v>
      </c>
      <c r="AP67" s="16">
        <f t="shared" si="3"/>
        <v>0</v>
      </c>
      <c r="AQ67" s="16">
        <f t="shared" si="4"/>
        <v>0</v>
      </c>
      <c r="AR67" s="16">
        <f t="shared" si="5"/>
        <v>0</v>
      </c>
      <c r="AS67" s="16">
        <f t="shared" si="6"/>
        <v>0</v>
      </c>
    </row>
    <row r="68" spans="2:45" s="76" customFormat="1" ht="14.1" customHeight="1" x14ac:dyDescent="0.15">
      <c r="B68" s="170"/>
      <c r="C68" s="88"/>
      <c r="D68" s="90" t="s">
        <v>46</v>
      </c>
      <c r="E68" s="8">
        <f t="shared" si="9"/>
        <v>2</v>
      </c>
      <c r="F68" s="9">
        <f t="shared" si="1"/>
        <v>2</v>
      </c>
      <c r="G68" s="37">
        <v>2</v>
      </c>
      <c r="H68" s="37">
        <v>0</v>
      </c>
      <c r="I68" s="37">
        <v>0</v>
      </c>
      <c r="J68" s="37">
        <v>0</v>
      </c>
      <c r="K68" s="37">
        <v>0</v>
      </c>
      <c r="L68" s="37">
        <v>0</v>
      </c>
      <c r="M68" s="37">
        <v>0</v>
      </c>
      <c r="N68" s="37">
        <v>0</v>
      </c>
      <c r="O68" s="37">
        <v>0</v>
      </c>
      <c r="P68" s="37">
        <v>0</v>
      </c>
      <c r="Q68" s="37">
        <v>0</v>
      </c>
      <c r="R68" s="9">
        <f t="shared" si="8"/>
        <v>0</v>
      </c>
      <c r="S68" s="37">
        <v>0</v>
      </c>
      <c r="T68" s="37">
        <v>0</v>
      </c>
      <c r="U68" s="37">
        <v>0</v>
      </c>
      <c r="V68" s="37">
        <v>0</v>
      </c>
      <c r="W68" s="38"/>
      <c r="X68" s="39">
        <v>0</v>
      </c>
      <c r="Y68" s="9">
        <f t="shared" si="7"/>
        <v>0</v>
      </c>
      <c r="Z68" s="37">
        <v>0</v>
      </c>
      <c r="AA68" s="37">
        <v>0</v>
      </c>
      <c r="AB68" s="37">
        <v>0</v>
      </c>
      <c r="AC68" s="37">
        <v>0</v>
      </c>
      <c r="AD68" s="37">
        <v>0</v>
      </c>
      <c r="AE68" s="37">
        <v>0</v>
      </c>
      <c r="AF68" s="37">
        <v>0</v>
      </c>
      <c r="AG68" s="37">
        <v>0</v>
      </c>
      <c r="AH68" s="37">
        <v>0</v>
      </c>
      <c r="AI68" s="37">
        <v>0</v>
      </c>
      <c r="AJ68" s="37">
        <v>0</v>
      </c>
      <c r="AK68" s="37">
        <v>0</v>
      </c>
      <c r="AL68" s="87" t="s">
        <v>46</v>
      </c>
      <c r="AM68" s="88"/>
      <c r="AN68" s="170"/>
      <c r="AP68" s="16">
        <f t="shared" si="3"/>
        <v>0</v>
      </c>
      <c r="AQ68" s="16">
        <f t="shared" si="4"/>
        <v>0</v>
      </c>
      <c r="AR68" s="16">
        <f t="shared" si="5"/>
        <v>0</v>
      </c>
      <c r="AS68" s="16">
        <f t="shared" si="6"/>
        <v>0</v>
      </c>
    </row>
    <row r="69" spans="2:45" s="94" customFormat="1" ht="15" customHeight="1" thickBot="1" x14ac:dyDescent="0.2">
      <c r="B69" s="188"/>
      <c r="C69" s="77"/>
      <c r="D69" s="91" t="s">
        <v>47</v>
      </c>
      <c r="E69" s="40">
        <f t="shared" si="9"/>
        <v>0</v>
      </c>
      <c r="F69" s="41">
        <f t="shared" si="1"/>
        <v>0</v>
      </c>
      <c r="G69" s="42">
        <v>0</v>
      </c>
      <c r="H69" s="42">
        <v>0</v>
      </c>
      <c r="I69" s="42">
        <v>0</v>
      </c>
      <c r="J69" s="42">
        <v>0</v>
      </c>
      <c r="K69" s="42">
        <v>0</v>
      </c>
      <c r="L69" s="42">
        <v>0</v>
      </c>
      <c r="M69" s="42">
        <v>0</v>
      </c>
      <c r="N69" s="42">
        <v>0</v>
      </c>
      <c r="O69" s="42">
        <v>0</v>
      </c>
      <c r="P69" s="43">
        <v>0</v>
      </c>
      <c r="Q69" s="43">
        <v>0</v>
      </c>
      <c r="R69" s="41">
        <f t="shared" si="8"/>
        <v>0</v>
      </c>
      <c r="S69" s="42">
        <v>0</v>
      </c>
      <c r="T69" s="42">
        <v>0</v>
      </c>
      <c r="U69" s="42">
        <v>0</v>
      </c>
      <c r="V69" s="42">
        <v>0</v>
      </c>
      <c r="W69" s="44"/>
      <c r="X69" s="45">
        <v>0</v>
      </c>
      <c r="Y69" s="41">
        <f t="shared" si="7"/>
        <v>0</v>
      </c>
      <c r="Z69" s="42">
        <v>0</v>
      </c>
      <c r="AA69" s="42">
        <v>0</v>
      </c>
      <c r="AB69" s="42">
        <v>0</v>
      </c>
      <c r="AC69" s="42">
        <v>0</v>
      </c>
      <c r="AD69" s="42">
        <v>0</v>
      </c>
      <c r="AE69" s="42">
        <v>0</v>
      </c>
      <c r="AF69" s="42">
        <v>0</v>
      </c>
      <c r="AG69" s="42">
        <v>0</v>
      </c>
      <c r="AH69" s="42">
        <v>0</v>
      </c>
      <c r="AI69" s="42">
        <v>0</v>
      </c>
      <c r="AJ69" s="42">
        <v>0</v>
      </c>
      <c r="AK69" s="43">
        <v>0</v>
      </c>
      <c r="AL69" s="92" t="s">
        <v>48</v>
      </c>
      <c r="AM69" s="93"/>
      <c r="AN69" s="188"/>
      <c r="AP69" s="16">
        <f t="shared" si="3"/>
        <v>0</v>
      </c>
      <c r="AQ69" s="16">
        <f t="shared" si="4"/>
        <v>0</v>
      </c>
      <c r="AR69" s="16">
        <f t="shared" si="5"/>
        <v>0</v>
      </c>
      <c r="AS69" s="16">
        <f t="shared" si="6"/>
        <v>0</v>
      </c>
    </row>
    <row r="70" spans="2:45" x14ac:dyDescent="0.15">
      <c r="B70" s="187" t="s">
        <v>72</v>
      </c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7"/>
      <c r="O70" s="187"/>
      <c r="P70" s="187"/>
      <c r="Q70" s="187"/>
      <c r="R70" s="187"/>
      <c r="S70" s="187"/>
      <c r="T70" s="187"/>
      <c r="U70" s="187"/>
      <c r="V70" s="187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5"/>
      <c r="AL70" s="95"/>
      <c r="AM70" s="95"/>
      <c r="AN70" s="74"/>
    </row>
    <row r="71" spans="2:45" x14ac:dyDescent="0.15"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5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</row>
    <row r="72" spans="2:45" x14ac:dyDescent="0.15">
      <c r="B72" s="74"/>
      <c r="C72" s="74"/>
      <c r="D72" s="84" t="s">
        <v>50</v>
      </c>
      <c r="E72" s="74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75"/>
      <c r="X72" s="96"/>
      <c r="Y72" s="96"/>
      <c r="Z72" s="96"/>
      <c r="AA72" s="96"/>
      <c r="AB72" s="96"/>
      <c r="AC72" s="96"/>
      <c r="AD72" s="96"/>
      <c r="AE72" s="96"/>
      <c r="AF72" s="96"/>
      <c r="AG72" s="96"/>
      <c r="AH72" s="96"/>
      <c r="AI72" s="96"/>
      <c r="AJ72" s="96"/>
      <c r="AK72" s="96"/>
      <c r="AL72" s="74"/>
      <c r="AM72" s="74"/>
      <c r="AN72" s="74"/>
    </row>
    <row r="73" spans="2:45" x14ac:dyDescent="0.15">
      <c r="B73" s="74"/>
      <c r="C73" s="74"/>
      <c r="D73" s="97" t="s">
        <v>45</v>
      </c>
      <c r="E73" s="98">
        <f>E13+E16+E19+E22+E25+E28+E31+E34+E37+E40+E43+E46+E49+E52+E55+E58+E61+E64+E67</f>
        <v>141</v>
      </c>
      <c r="F73" s="98">
        <f>F13+F16+F19+F22+F25+F28+F31+F34+F37+F40+F43+F46+F49+F52+F55+F58+F61+F64+F67</f>
        <v>137</v>
      </c>
      <c r="G73" s="98">
        <f t="shared" ref="G73:V74" si="28">G13+G16+G19+G22+G25+G28+G31+G34+G37+G40+G43+G46+G49+G52+G55+G58+G61+G64+G67</f>
        <v>94</v>
      </c>
      <c r="H73" s="98">
        <f t="shared" si="28"/>
        <v>19</v>
      </c>
      <c r="I73" s="98">
        <f t="shared" si="28"/>
        <v>9</v>
      </c>
      <c r="J73" s="98">
        <f t="shared" si="28"/>
        <v>3</v>
      </c>
      <c r="K73" s="98">
        <f t="shared" si="28"/>
        <v>12</v>
      </c>
      <c r="L73" s="98">
        <f t="shared" si="28"/>
        <v>0</v>
      </c>
      <c r="M73" s="98">
        <f t="shared" si="28"/>
        <v>0</v>
      </c>
      <c r="N73" s="98">
        <f t="shared" si="28"/>
        <v>0</v>
      </c>
      <c r="O73" s="98">
        <f t="shared" si="28"/>
        <v>0</v>
      </c>
      <c r="P73" s="98">
        <f t="shared" si="28"/>
        <v>0</v>
      </c>
      <c r="Q73" s="98">
        <f t="shared" si="28"/>
        <v>0</v>
      </c>
      <c r="R73" s="98">
        <f t="shared" si="28"/>
        <v>2</v>
      </c>
      <c r="S73" s="98">
        <f t="shared" si="28"/>
        <v>1</v>
      </c>
      <c r="T73" s="98">
        <f t="shared" si="28"/>
        <v>0</v>
      </c>
      <c r="U73" s="98">
        <f t="shared" si="28"/>
        <v>1</v>
      </c>
      <c r="V73" s="98">
        <f t="shared" si="28"/>
        <v>0</v>
      </c>
      <c r="W73" s="75"/>
      <c r="X73" s="98">
        <f t="shared" ref="X73:AK74" si="29">X13+X16+X19+X22+X25+X28+X31+X34+X37+X40+X43+X46+X49+X52+X55+X58+X61+X64+X67</f>
        <v>2</v>
      </c>
      <c r="Y73" s="98">
        <f t="shared" si="29"/>
        <v>0</v>
      </c>
      <c r="Z73" s="98">
        <f t="shared" si="29"/>
        <v>0</v>
      </c>
      <c r="AA73" s="98">
        <f t="shared" si="29"/>
        <v>0</v>
      </c>
      <c r="AB73" s="98">
        <f t="shared" si="29"/>
        <v>0</v>
      </c>
      <c r="AC73" s="98">
        <f t="shared" si="29"/>
        <v>0</v>
      </c>
      <c r="AD73" s="98">
        <f t="shared" si="29"/>
        <v>0</v>
      </c>
      <c r="AE73" s="98">
        <f t="shared" si="29"/>
        <v>0</v>
      </c>
      <c r="AF73" s="98">
        <f t="shared" si="29"/>
        <v>0</v>
      </c>
      <c r="AG73" s="98">
        <f t="shared" si="29"/>
        <v>0</v>
      </c>
      <c r="AH73" s="98">
        <f t="shared" si="29"/>
        <v>0</v>
      </c>
      <c r="AI73" s="98">
        <f t="shared" si="29"/>
        <v>0</v>
      </c>
      <c r="AJ73" s="98">
        <f t="shared" si="29"/>
        <v>0</v>
      </c>
      <c r="AK73" s="98">
        <f t="shared" si="29"/>
        <v>0</v>
      </c>
      <c r="AL73" s="74"/>
      <c r="AM73" s="74"/>
      <c r="AN73" s="74"/>
    </row>
    <row r="74" spans="2:45" x14ac:dyDescent="0.15">
      <c r="B74" s="74"/>
      <c r="C74" s="74"/>
      <c r="D74" s="97" t="s">
        <v>46</v>
      </c>
      <c r="E74" s="98">
        <f>E14+E17+E20+E23+E26+E29+E32+E35+E38+E41+E44+E47+E50+E53+E56+E59+E62+E65+E68</f>
        <v>135</v>
      </c>
      <c r="F74" s="98">
        <f>F14+F17+F20+F23+F26+F29+F32+F35+F38+F41+F44+F47+F50+F53+F56+F59+F62+F65+F68</f>
        <v>132</v>
      </c>
      <c r="G74" s="98">
        <f t="shared" si="28"/>
        <v>95</v>
      </c>
      <c r="H74" s="98">
        <f t="shared" si="28"/>
        <v>18</v>
      </c>
      <c r="I74" s="98">
        <f t="shared" si="28"/>
        <v>4</v>
      </c>
      <c r="J74" s="98">
        <f t="shared" si="28"/>
        <v>3</v>
      </c>
      <c r="K74" s="98">
        <f t="shared" si="28"/>
        <v>12</v>
      </c>
      <c r="L74" s="98">
        <f t="shared" si="28"/>
        <v>0</v>
      </c>
      <c r="M74" s="98">
        <f t="shared" si="28"/>
        <v>0</v>
      </c>
      <c r="N74" s="98">
        <f t="shared" si="28"/>
        <v>0</v>
      </c>
      <c r="O74" s="98">
        <f t="shared" si="28"/>
        <v>0</v>
      </c>
      <c r="P74" s="98">
        <f t="shared" si="28"/>
        <v>0</v>
      </c>
      <c r="Q74" s="98">
        <f t="shared" si="28"/>
        <v>0</v>
      </c>
      <c r="R74" s="98">
        <f t="shared" si="28"/>
        <v>1</v>
      </c>
      <c r="S74" s="98">
        <f t="shared" si="28"/>
        <v>1</v>
      </c>
      <c r="T74" s="98">
        <f t="shared" si="28"/>
        <v>0</v>
      </c>
      <c r="U74" s="98">
        <f t="shared" si="28"/>
        <v>0</v>
      </c>
      <c r="V74" s="98">
        <f t="shared" si="28"/>
        <v>0</v>
      </c>
      <c r="W74" s="75"/>
      <c r="X74" s="98">
        <f t="shared" si="29"/>
        <v>2</v>
      </c>
      <c r="Y74" s="98">
        <f t="shared" si="29"/>
        <v>0</v>
      </c>
      <c r="Z74" s="98">
        <f t="shared" si="29"/>
        <v>0</v>
      </c>
      <c r="AA74" s="98">
        <f t="shared" si="29"/>
        <v>0</v>
      </c>
      <c r="AB74" s="98">
        <f t="shared" si="29"/>
        <v>0</v>
      </c>
      <c r="AC74" s="98">
        <f t="shared" si="29"/>
        <v>0</v>
      </c>
      <c r="AD74" s="98">
        <f t="shared" si="29"/>
        <v>0</v>
      </c>
      <c r="AE74" s="98">
        <f t="shared" si="29"/>
        <v>0</v>
      </c>
      <c r="AF74" s="98">
        <f t="shared" si="29"/>
        <v>0</v>
      </c>
      <c r="AG74" s="98">
        <f t="shared" si="29"/>
        <v>0</v>
      </c>
      <c r="AH74" s="98">
        <f t="shared" si="29"/>
        <v>0</v>
      </c>
      <c r="AI74" s="98">
        <f t="shared" si="29"/>
        <v>0</v>
      </c>
      <c r="AJ74" s="98">
        <f t="shared" si="29"/>
        <v>0</v>
      </c>
      <c r="AK74" s="98">
        <f t="shared" si="29"/>
        <v>0</v>
      </c>
      <c r="AL74" s="74"/>
      <c r="AM74" s="74"/>
      <c r="AN74" s="74"/>
    </row>
    <row r="75" spans="2:45" x14ac:dyDescent="0.15">
      <c r="B75" s="74"/>
      <c r="C75" s="74"/>
      <c r="D75" s="97" t="s">
        <v>52</v>
      </c>
      <c r="E75" s="98">
        <f t="shared" ref="E75:Q75" si="30">E15+E18+E21+E24+E27+E30+E33+E36+E39+E42+E45+E48+E51+FF54+E57+E60+E63+E66+E69</f>
        <v>936</v>
      </c>
      <c r="F75" s="98">
        <f t="shared" si="30"/>
        <v>433</v>
      </c>
      <c r="G75" s="98">
        <f t="shared" si="30"/>
        <v>278</v>
      </c>
      <c r="H75" s="98">
        <f t="shared" si="30"/>
        <v>68</v>
      </c>
      <c r="I75" s="98">
        <f t="shared" si="30"/>
        <v>80</v>
      </c>
      <c r="J75" s="98">
        <f t="shared" si="30"/>
        <v>1</v>
      </c>
      <c r="K75" s="98">
        <f t="shared" si="30"/>
        <v>6</v>
      </c>
      <c r="L75" s="98">
        <f t="shared" si="30"/>
        <v>0</v>
      </c>
      <c r="M75" s="98">
        <f t="shared" si="30"/>
        <v>0</v>
      </c>
      <c r="N75" s="98">
        <f t="shared" si="30"/>
        <v>0</v>
      </c>
      <c r="O75" s="98">
        <f t="shared" si="30"/>
        <v>0</v>
      </c>
      <c r="P75" s="98">
        <f t="shared" si="30"/>
        <v>0</v>
      </c>
      <c r="Q75" s="98">
        <f t="shared" si="30"/>
        <v>0</v>
      </c>
      <c r="R75" s="98">
        <f t="shared" ref="R75:V75" si="31">R15+R18+R21+R24+R27+R30+R33+R36+R39+R42+R45+R48+R51+FR54+R57+R60+R63+R66+R69</f>
        <v>0</v>
      </c>
      <c r="S75" s="98">
        <f t="shared" si="31"/>
        <v>0</v>
      </c>
      <c r="T75" s="98">
        <f t="shared" si="31"/>
        <v>0</v>
      </c>
      <c r="U75" s="98">
        <f t="shared" si="31"/>
        <v>0</v>
      </c>
      <c r="V75" s="98">
        <f t="shared" si="31"/>
        <v>0</v>
      </c>
      <c r="W75" s="75"/>
      <c r="X75" s="98">
        <f t="shared" ref="X75:AK75" si="32">X15+X18+X21+X24+X27+X30+X33+X36+X39+X42+X45+X48+X51+FX54+X57+X60+X63+X66+X69</f>
        <v>503</v>
      </c>
      <c r="Y75" s="98">
        <f t="shared" si="32"/>
        <v>0</v>
      </c>
      <c r="Z75" s="98">
        <f t="shared" si="32"/>
        <v>0</v>
      </c>
      <c r="AA75" s="98">
        <f t="shared" si="32"/>
        <v>0</v>
      </c>
      <c r="AB75" s="98">
        <f t="shared" si="32"/>
        <v>0</v>
      </c>
      <c r="AC75" s="98">
        <f t="shared" si="32"/>
        <v>0</v>
      </c>
      <c r="AD75" s="98">
        <f t="shared" si="32"/>
        <v>0</v>
      </c>
      <c r="AE75" s="98">
        <f t="shared" si="32"/>
        <v>0</v>
      </c>
      <c r="AF75" s="98">
        <f t="shared" si="32"/>
        <v>0</v>
      </c>
      <c r="AG75" s="98">
        <f t="shared" si="32"/>
        <v>0</v>
      </c>
      <c r="AH75" s="98">
        <f t="shared" si="32"/>
        <v>0</v>
      </c>
      <c r="AI75" s="98">
        <f t="shared" si="32"/>
        <v>0</v>
      </c>
      <c r="AJ75" s="98">
        <f t="shared" si="32"/>
        <v>0</v>
      </c>
      <c r="AK75" s="98">
        <f t="shared" si="32"/>
        <v>0</v>
      </c>
      <c r="AL75" s="74"/>
      <c r="AM75" s="74"/>
      <c r="AN75" s="74"/>
    </row>
    <row r="76" spans="2:45" x14ac:dyDescent="0.15"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5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74"/>
    </row>
    <row r="77" spans="2:45" x14ac:dyDescent="0.15"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5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</row>
    <row r="78" spans="2:45" x14ac:dyDescent="0.15">
      <c r="B78" s="74"/>
      <c r="C78" s="74"/>
      <c r="D78" s="99" t="s">
        <v>45</v>
      </c>
      <c r="E78" s="100">
        <f>SUM(E73,'71-2'!E59,'71-3'!E59,'71-4'!E59)-E7</f>
        <v>0</v>
      </c>
      <c r="F78" s="100">
        <f>SUM(F73,'71-2'!F59,'71-3'!F59,'71-4'!F59)-F7</f>
        <v>0</v>
      </c>
      <c r="G78" s="100">
        <f>SUM(G73,'71-2'!G59,'71-3'!G59,'71-4'!G59)-G7</f>
        <v>0</v>
      </c>
      <c r="H78" s="100">
        <f>SUM(H73,'71-2'!H59,'71-3'!H59,'71-4'!H59)-H7</f>
        <v>0</v>
      </c>
      <c r="I78" s="100">
        <f>SUM(I73,'71-2'!I59,'71-3'!I59,'71-4'!I59)-I7</f>
        <v>0</v>
      </c>
      <c r="J78" s="100">
        <f>SUM(J73,'71-2'!J59,'71-3'!J59,'71-4'!J59)-J7</f>
        <v>0</v>
      </c>
      <c r="K78" s="100">
        <f>SUM(K73,'71-2'!K59,'71-3'!K59,'71-4'!K59)-K7</f>
        <v>0</v>
      </c>
      <c r="L78" s="100">
        <f>SUM(L73,'71-2'!L59,'71-3'!L59,'71-4'!L59)-L7</f>
        <v>0</v>
      </c>
      <c r="M78" s="100">
        <f>SUM(M73,'71-2'!M59,'71-3'!M59,'71-4'!M59)-M7</f>
        <v>0</v>
      </c>
      <c r="N78" s="100">
        <f>SUM(N73,'71-2'!N59,'71-3'!N59,'71-4'!N59)-N7</f>
        <v>0</v>
      </c>
      <c r="O78" s="100">
        <f>SUM(O73,'71-2'!O59,'71-3'!O59,'71-4'!O59)-O7</f>
        <v>0</v>
      </c>
      <c r="P78" s="100">
        <f>SUM(P73,'71-2'!P59,'71-3'!P59,'71-4'!P59)-P7</f>
        <v>0</v>
      </c>
      <c r="Q78" s="100">
        <f>SUM(Q73,'71-2'!Q59,'71-3'!Q59,'71-4'!Q59)-Q7</f>
        <v>0</v>
      </c>
      <c r="R78" s="100">
        <f>SUM(R73,'71-2'!R59,'71-3'!R59,'71-4'!R59)-R7</f>
        <v>0</v>
      </c>
      <c r="S78" s="100">
        <f>SUM(S73,'71-2'!S59,'71-3'!S59,'71-4'!S59)-S7</f>
        <v>0</v>
      </c>
      <c r="T78" s="100">
        <f>SUM(T73,'71-2'!T59,'71-3'!T59,'71-4'!T59)-T7</f>
        <v>0</v>
      </c>
      <c r="U78" s="100">
        <f>SUM(U73,'71-2'!U59,'71-3'!U59,'71-4'!U59)-U7</f>
        <v>0</v>
      </c>
      <c r="V78" s="100">
        <f>SUM(V73,'71-2'!V59,'71-3'!V59,'71-4'!V59)-V7</f>
        <v>0</v>
      </c>
      <c r="W78" s="75"/>
      <c r="X78" s="100">
        <f>SUM(X73,'71-2'!X59,'71-3'!X59,'71-4'!X59)-X7</f>
        <v>0</v>
      </c>
      <c r="Y78" s="100">
        <f>SUM(Y73,'71-2'!Y59,'71-3'!Y59,'71-4'!Y59)-Y7</f>
        <v>0</v>
      </c>
      <c r="Z78" s="100">
        <f>SUM(Z73,'71-2'!Z59,'71-3'!Z59,'71-4'!Z59)-Z7</f>
        <v>0</v>
      </c>
      <c r="AA78" s="100">
        <f>SUM(AA73,'71-2'!AA59,'71-3'!AA59,'71-4'!AA59)-AA7</f>
        <v>0</v>
      </c>
      <c r="AB78" s="100">
        <f>SUM(AB73,'71-2'!AB59,'71-3'!AB59,'71-4'!AB59)-AB7</f>
        <v>0</v>
      </c>
      <c r="AC78" s="100">
        <f>SUM(AC73,'71-2'!AC59,'71-3'!AC59,'71-4'!AC59)-AC7</f>
        <v>0</v>
      </c>
      <c r="AD78" s="100">
        <f>SUM(AD73,'71-2'!AD59,'71-3'!AD59,'71-4'!AD59)-AD7</f>
        <v>0</v>
      </c>
      <c r="AE78" s="100">
        <f>SUM(AE73,'71-2'!AE59,'71-3'!AE59,'71-4'!AE59)-AE7</f>
        <v>0</v>
      </c>
      <c r="AF78" s="100">
        <f>SUM(AF73,'71-2'!AF59,'71-3'!AF59,'71-4'!AF59)-AF7</f>
        <v>0</v>
      </c>
      <c r="AG78" s="100">
        <f>SUM(AG73,'71-2'!AG59,'71-3'!AG59,'71-4'!AG59)-AG7</f>
        <v>0</v>
      </c>
      <c r="AH78" s="100">
        <f>SUM(AH73,'71-2'!AH59,'71-3'!AH59,'71-4'!AH59)-AH7</f>
        <v>0</v>
      </c>
      <c r="AI78" s="100">
        <f>SUM(AI73,'71-2'!AI59,'71-3'!AI59,'71-4'!AI59)-AI7</f>
        <v>0</v>
      </c>
      <c r="AJ78" s="100">
        <f>SUM(AJ73,'71-2'!AJ59,'71-3'!AJ59,'71-4'!AJ59)-AJ7</f>
        <v>0</v>
      </c>
      <c r="AK78" s="100">
        <f>SUM(AK73,'71-2'!AK59,'71-3'!AK59,'71-4'!AK59)-AK7</f>
        <v>0</v>
      </c>
      <c r="AL78" s="74"/>
      <c r="AM78" s="74"/>
      <c r="AN78" s="74"/>
    </row>
    <row r="79" spans="2:45" x14ac:dyDescent="0.15">
      <c r="B79" s="74"/>
      <c r="C79" s="74"/>
      <c r="D79" s="99" t="s">
        <v>46</v>
      </c>
      <c r="E79" s="100">
        <f>SUM(E74,'71-2'!E60,'71-3'!E60,'71-4'!E60)-E8</f>
        <v>0</v>
      </c>
      <c r="F79" s="100">
        <f>SUM(F74,'71-2'!F60,'71-3'!F60,'71-4'!F60)-F8</f>
        <v>0</v>
      </c>
      <c r="G79" s="100">
        <f>SUM(G74,'71-2'!G60,'71-3'!G60,'71-4'!G60)-G8</f>
        <v>0</v>
      </c>
      <c r="H79" s="100">
        <f>SUM(H74,'71-2'!H60,'71-3'!H60,'71-4'!H60)-H8</f>
        <v>0</v>
      </c>
      <c r="I79" s="100">
        <f>SUM(I74,'71-2'!I60,'71-3'!I60,'71-4'!I60)-I8</f>
        <v>0</v>
      </c>
      <c r="J79" s="100">
        <f>SUM(J74,'71-2'!J60,'71-3'!J60,'71-4'!J60)-J8</f>
        <v>0</v>
      </c>
      <c r="K79" s="100">
        <f>SUM(K74,'71-2'!K60,'71-3'!K60,'71-4'!K60)-K8</f>
        <v>0</v>
      </c>
      <c r="L79" s="100">
        <f>SUM(L74,'71-2'!L60,'71-3'!L60,'71-4'!L60)-L8</f>
        <v>0</v>
      </c>
      <c r="M79" s="100">
        <f>SUM(M74,'71-2'!M60,'71-3'!M60,'71-4'!M60)-M8</f>
        <v>0</v>
      </c>
      <c r="N79" s="100">
        <f>SUM(N74,'71-2'!N60,'71-3'!N60,'71-4'!N60)-N8</f>
        <v>0</v>
      </c>
      <c r="O79" s="100">
        <f>SUM(O74,'71-2'!O60,'71-3'!O60,'71-4'!O60)-O8</f>
        <v>0</v>
      </c>
      <c r="P79" s="100">
        <f>SUM(P74,'71-2'!P60,'71-3'!P60,'71-4'!P60)-P8</f>
        <v>0</v>
      </c>
      <c r="Q79" s="100">
        <f>SUM(Q74,'71-2'!Q60,'71-3'!Q60,'71-4'!Q60)-Q8</f>
        <v>0</v>
      </c>
      <c r="R79" s="100">
        <f>SUM(R74,'71-2'!R60,'71-3'!R60,'71-4'!R60)-R8</f>
        <v>0</v>
      </c>
      <c r="S79" s="100">
        <f>SUM(S74,'71-2'!S60,'71-3'!S60,'71-4'!S60)-S8</f>
        <v>0</v>
      </c>
      <c r="T79" s="100">
        <f>SUM(T74,'71-2'!T60,'71-3'!T60,'71-4'!T60)-T8</f>
        <v>0</v>
      </c>
      <c r="U79" s="100">
        <f>SUM(U74,'71-2'!U60,'71-3'!U60,'71-4'!U60)-U8</f>
        <v>0</v>
      </c>
      <c r="V79" s="100">
        <f>SUM(V74,'71-2'!V60,'71-3'!V60,'71-4'!V60)-V8</f>
        <v>0</v>
      </c>
      <c r="W79" s="75"/>
      <c r="X79" s="100">
        <f>SUM(X74,'71-2'!X60,'71-3'!X60,'71-4'!X60)-X8</f>
        <v>0</v>
      </c>
      <c r="Y79" s="100">
        <f>SUM(Y74,'71-2'!Y60,'71-3'!Y60,'71-4'!Y60)-Y8</f>
        <v>0</v>
      </c>
      <c r="Z79" s="100">
        <f>SUM(Z74,'71-2'!Z60,'71-3'!Z60,'71-4'!Z60)-Z8</f>
        <v>0</v>
      </c>
      <c r="AA79" s="100">
        <f>SUM(AA74,'71-2'!AA60,'71-3'!AA60,'71-4'!AA60)-AA8</f>
        <v>0</v>
      </c>
      <c r="AB79" s="100">
        <f>SUM(AB74,'71-2'!AB60,'71-3'!AB60,'71-4'!AB60)-AB8</f>
        <v>0</v>
      </c>
      <c r="AC79" s="100">
        <f>SUM(AC74,'71-2'!AC60,'71-3'!AC60,'71-4'!AC60)-AC8</f>
        <v>0</v>
      </c>
      <c r="AD79" s="100">
        <f>SUM(AD74,'71-2'!AD60,'71-3'!AD60,'71-4'!AD60)-AD8</f>
        <v>0</v>
      </c>
      <c r="AE79" s="100">
        <f>SUM(AE74,'71-2'!AE60,'71-3'!AE60,'71-4'!AE60)-AE8</f>
        <v>0</v>
      </c>
      <c r="AF79" s="100">
        <f>SUM(AF74,'71-2'!AF60,'71-3'!AF60,'71-4'!AF60)-AF8</f>
        <v>0</v>
      </c>
      <c r="AG79" s="100">
        <f>SUM(AG74,'71-2'!AG60,'71-3'!AG60,'71-4'!AG60)-AG8</f>
        <v>0</v>
      </c>
      <c r="AH79" s="100">
        <f>SUM(AH74,'71-2'!AH60,'71-3'!AH60,'71-4'!AH60)-AH8</f>
        <v>0</v>
      </c>
      <c r="AI79" s="100">
        <f>SUM(AI74,'71-2'!AI60,'71-3'!AI60,'71-4'!AI60)-AI8</f>
        <v>0</v>
      </c>
      <c r="AJ79" s="100">
        <f>SUM(AJ74,'71-2'!AJ60,'71-3'!AJ60,'71-4'!AJ60)-AJ8</f>
        <v>0</v>
      </c>
      <c r="AK79" s="100">
        <f>SUM(AK74,'71-2'!AK60,'71-3'!AK60,'71-4'!AK60)-AK8</f>
        <v>0</v>
      </c>
      <c r="AL79" s="74"/>
      <c r="AM79" s="74"/>
      <c r="AN79" s="74"/>
    </row>
    <row r="80" spans="2:45" x14ac:dyDescent="0.15">
      <c r="D80" s="101" t="s">
        <v>52</v>
      </c>
      <c r="E80" s="100">
        <f>SUM(E75,'71-2'!E61,'71-3'!E61,'71-4'!E61)-E9</f>
        <v>0</v>
      </c>
      <c r="F80" s="100">
        <f>SUM(F75,'71-2'!F61,'71-3'!F61,'71-4'!F61)-F9</f>
        <v>0</v>
      </c>
      <c r="G80" s="100">
        <f>SUM(G75,'71-2'!G61,'71-3'!G61,'71-4'!G61)-G9</f>
        <v>0</v>
      </c>
      <c r="H80" s="100">
        <f>SUM(H75,'71-2'!H61,'71-3'!H61,'71-4'!H61)-H9</f>
        <v>0</v>
      </c>
      <c r="I80" s="100">
        <f>SUM(I75,'71-2'!I61,'71-3'!I61,'71-4'!I61)-I9</f>
        <v>0</v>
      </c>
      <c r="J80" s="100">
        <f>SUM(J75,'71-2'!J61,'71-3'!J61,'71-4'!J61)-J9</f>
        <v>0</v>
      </c>
      <c r="K80" s="100">
        <f>SUM(K75,'71-2'!K61,'71-3'!K61,'71-4'!K61)-K9</f>
        <v>0</v>
      </c>
      <c r="L80" s="100">
        <f>SUM(L75,'71-2'!L61,'71-3'!L61,'71-4'!L61)-L9</f>
        <v>0</v>
      </c>
      <c r="M80" s="100">
        <f>SUM(M75,'71-2'!M61,'71-3'!M61,'71-4'!M61)-M9</f>
        <v>0</v>
      </c>
      <c r="N80" s="100">
        <f>SUM(N75,'71-2'!N61,'71-3'!N61,'71-4'!N61)-N9</f>
        <v>0</v>
      </c>
      <c r="O80" s="100">
        <f>SUM(O75,'71-2'!O61,'71-3'!O61,'71-4'!O61)-O9</f>
        <v>0</v>
      </c>
      <c r="P80" s="100">
        <f>SUM(P75,'71-2'!P61,'71-3'!P61,'71-4'!P61)-P9</f>
        <v>0</v>
      </c>
      <c r="Q80" s="100">
        <f>SUM(Q75,'71-2'!Q61,'71-3'!Q61,'71-4'!Q61)-Q9</f>
        <v>0</v>
      </c>
      <c r="R80" s="100">
        <f>SUM(R75,'71-2'!R61,'71-3'!R61,'71-4'!R61)-R9</f>
        <v>0</v>
      </c>
      <c r="S80" s="100">
        <f>SUM(S75,'71-2'!S61,'71-3'!S61,'71-4'!S61)-S9</f>
        <v>0</v>
      </c>
      <c r="T80" s="100">
        <f>SUM(T75,'71-2'!T61,'71-3'!T61,'71-4'!T61)-T9</f>
        <v>0</v>
      </c>
      <c r="U80" s="100">
        <f>SUM(U75,'71-2'!U61,'71-3'!U61,'71-4'!U61)-U9</f>
        <v>0</v>
      </c>
      <c r="V80" s="100">
        <f>SUM(V75,'71-2'!V61,'71-3'!V61,'71-4'!V61)-V9</f>
        <v>0</v>
      </c>
      <c r="X80" s="100">
        <f>SUM(X75,'71-2'!X61,'71-3'!X61,'71-4'!X61)-X9</f>
        <v>0</v>
      </c>
      <c r="Y80" s="100">
        <f>SUM(Y75,'71-2'!Y61,'71-3'!Y61,'71-4'!Y61)-Y9</f>
        <v>0</v>
      </c>
      <c r="Z80" s="100">
        <f>SUM(Z75,'71-2'!Z61,'71-3'!Z61,'71-4'!Z61)-Z9</f>
        <v>0</v>
      </c>
      <c r="AA80" s="100">
        <f>SUM(AA75,'71-2'!AA61,'71-3'!AA61,'71-4'!AA61)-AA9</f>
        <v>0</v>
      </c>
      <c r="AB80" s="100">
        <f>SUM(AB75,'71-2'!AB61,'71-3'!AB61,'71-4'!AB61)-AB9</f>
        <v>0</v>
      </c>
      <c r="AC80" s="100">
        <f>SUM(AC75,'71-2'!AC61,'71-3'!AC61,'71-4'!AC61)-AC9</f>
        <v>0</v>
      </c>
      <c r="AD80" s="100">
        <f>SUM(AD75,'71-2'!AD61,'71-3'!AD61,'71-4'!AD61)-AD9</f>
        <v>0</v>
      </c>
      <c r="AE80" s="100">
        <f>SUM(AE75,'71-2'!AE61,'71-3'!AE61,'71-4'!AE61)-AE9</f>
        <v>0</v>
      </c>
      <c r="AF80" s="100">
        <f>SUM(AF75,'71-2'!AF61,'71-3'!AF61,'71-4'!AF61)-AF9</f>
        <v>0</v>
      </c>
      <c r="AG80" s="100">
        <f>SUM(AG75,'71-2'!AG61,'71-3'!AG61,'71-4'!AG61)-AG9</f>
        <v>0</v>
      </c>
      <c r="AH80" s="100">
        <f>SUM(AH75,'71-2'!AH61,'71-3'!AH61,'71-4'!AH61)-AH9</f>
        <v>0</v>
      </c>
      <c r="AI80" s="100">
        <f>SUM(AI75,'71-2'!AI61,'71-3'!AI61,'71-4'!AI61)-AI9</f>
        <v>0</v>
      </c>
      <c r="AJ80" s="100">
        <f>SUM(AJ75,'71-2'!AJ61,'71-3'!AJ61,'71-4'!AJ61)-AJ9</f>
        <v>0</v>
      </c>
      <c r="AK80" s="100">
        <f>SUM(AK75,'71-2'!AK61,'71-3'!AK61,'71-4'!AK61)-AK9</f>
        <v>0</v>
      </c>
    </row>
    <row r="81" spans="5:5" x14ac:dyDescent="0.15">
      <c r="E81" s="100"/>
    </row>
    <row r="251" spans="2:40" x14ac:dyDescent="0.15">
      <c r="B251" s="74"/>
      <c r="C251" s="74"/>
      <c r="D251" s="95"/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  <c r="W251" s="75"/>
      <c r="X251" s="75"/>
      <c r="Y251" s="74"/>
      <c r="Z251" s="74"/>
      <c r="AA251" s="74"/>
      <c r="AB251" s="74"/>
      <c r="AC251" s="74"/>
      <c r="AD251" s="74"/>
      <c r="AE251" s="74"/>
      <c r="AF251" s="74"/>
      <c r="AG251" s="74"/>
      <c r="AH251" s="74"/>
      <c r="AI251" s="74"/>
      <c r="AJ251" s="74"/>
      <c r="AK251" s="74"/>
      <c r="AL251" s="95"/>
      <c r="AM251" s="95"/>
      <c r="AN251" s="74"/>
    </row>
    <row r="252" spans="2:40" x14ac:dyDescent="0.15">
      <c r="B252" s="74"/>
      <c r="C252" s="74"/>
      <c r="D252" s="95"/>
      <c r="E252" s="75"/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  <c r="R252" s="75"/>
      <c r="S252" s="75"/>
      <c r="T252" s="75"/>
      <c r="U252" s="75"/>
      <c r="V252" s="75"/>
      <c r="W252" s="75"/>
      <c r="X252" s="75"/>
      <c r="Y252" s="75"/>
      <c r="Z252" s="75"/>
      <c r="AA252" s="75"/>
      <c r="AB252" s="75"/>
      <c r="AC252" s="75"/>
      <c r="AD252" s="75"/>
      <c r="AE252" s="75"/>
      <c r="AF252" s="75"/>
      <c r="AG252" s="75"/>
      <c r="AH252" s="75"/>
      <c r="AI252" s="75"/>
      <c r="AJ252" s="75"/>
      <c r="AK252" s="75"/>
      <c r="AL252" s="95"/>
      <c r="AM252" s="95"/>
      <c r="AN252" s="74"/>
    </row>
    <row r="253" spans="2:40" x14ac:dyDescent="0.15">
      <c r="B253" s="74"/>
      <c r="C253" s="74"/>
      <c r="D253" s="95"/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  <c r="R253" s="75"/>
      <c r="S253" s="75"/>
      <c r="T253" s="75"/>
      <c r="U253" s="75"/>
      <c r="V253" s="75"/>
      <c r="W253" s="75"/>
      <c r="X253" s="75"/>
      <c r="Y253" s="75"/>
      <c r="Z253" s="75"/>
      <c r="AA253" s="75"/>
      <c r="AB253" s="75"/>
      <c r="AC253" s="75"/>
      <c r="AD253" s="75"/>
      <c r="AE253" s="75"/>
      <c r="AF253" s="75"/>
      <c r="AG253" s="75"/>
      <c r="AH253" s="75"/>
      <c r="AI253" s="75"/>
      <c r="AJ253" s="75"/>
      <c r="AK253" s="75"/>
      <c r="AL253" s="95"/>
      <c r="AM253" s="95"/>
      <c r="AN253" s="74"/>
    </row>
    <row r="254" spans="2:40" x14ac:dyDescent="0.15">
      <c r="B254" s="74"/>
      <c r="C254" s="74"/>
      <c r="D254" s="95"/>
      <c r="E254" s="75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  <c r="R254" s="75"/>
      <c r="S254" s="75"/>
      <c r="T254" s="75"/>
      <c r="U254" s="75"/>
      <c r="V254" s="75"/>
      <c r="W254" s="75"/>
      <c r="X254" s="75"/>
      <c r="Y254" s="75"/>
      <c r="Z254" s="75"/>
      <c r="AA254" s="75"/>
      <c r="AB254" s="75"/>
      <c r="AC254" s="75"/>
      <c r="AD254" s="75"/>
      <c r="AE254" s="75"/>
      <c r="AF254" s="75"/>
      <c r="AG254" s="75"/>
      <c r="AH254" s="75"/>
      <c r="AI254" s="75"/>
      <c r="AJ254" s="75"/>
      <c r="AK254" s="75"/>
      <c r="AL254" s="95"/>
      <c r="AM254" s="95"/>
      <c r="AN254" s="74"/>
    </row>
    <row r="255" spans="2:40" x14ac:dyDescent="0.15">
      <c r="B255" s="74"/>
      <c r="C255" s="74"/>
      <c r="D255" s="95"/>
      <c r="E255" s="75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  <c r="R255" s="75"/>
      <c r="S255" s="75"/>
      <c r="T255" s="75"/>
      <c r="U255" s="75"/>
      <c r="V255" s="75"/>
      <c r="W255" s="75"/>
      <c r="X255" s="75"/>
      <c r="Y255" s="75"/>
      <c r="Z255" s="75"/>
      <c r="AA255" s="75"/>
      <c r="AB255" s="75"/>
      <c r="AC255" s="75"/>
      <c r="AD255" s="75"/>
      <c r="AE255" s="75"/>
      <c r="AF255" s="75"/>
      <c r="AG255" s="75"/>
      <c r="AH255" s="75"/>
      <c r="AI255" s="75"/>
      <c r="AJ255" s="75"/>
      <c r="AK255" s="75"/>
      <c r="AL255" s="95"/>
      <c r="AM255" s="95"/>
      <c r="AN255" s="74"/>
    </row>
    <row r="256" spans="2:40" x14ac:dyDescent="0.15">
      <c r="B256" s="74"/>
      <c r="C256" s="74"/>
      <c r="D256" s="95"/>
      <c r="E256" s="75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  <c r="R256" s="75"/>
      <c r="S256" s="75"/>
      <c r="T256" s="75"/>
      <c r="U256" s="75"/>
      <c r="V256" s="75"/>
      <c r="W256" s="75"/>
      <c r="X256" s="75"/>
      <c r="Y256" s="75"/>
      <c r="Z256" s="75"/>
      <c r="AA256" s="75"/>
      <c r="AB256" s="75"/>
      <c r="AC256" s="75"/>
      <c r="AD256" s="75"/>
      <c r="AE256" s="75"/>
      <c r="AF256" s="75"/>
      <c r="AG256" s="75"/>
      <c r="AH256" s="75"/>
      <c r="AI256" s="75"/>
      <c r="AJ256" s="75"/>
      <c r="AK256" s="75"/>
      <c r="AL256" s="95"/>
      <c r="AM256" s="95"/>
      <c r="AN256" s="74"/>
    </row>
    <row r="257" spans="2:40" x14ac:dyDescent="0.15">
      <c r="B257" s="74"/>
      <c r="C257" s="74"/>
      <c r="D257" s="95"/>
      <c r="E257" s="75"/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75"/>
      <c r="R257" s="75"/>
      <c r="S257" s="75"/>
      <c r="T257" s="75"/>
      <c r="U257" s="75"/>
      <c r="V257" s="75"/>
      <c r="W257" s="75"/>
      <c r="X257" s="75"/>
      <c r="Y257" s="75"/>
      <c r="Z257" s="75"/>
      <c r="AA257" s="75"/>
      <c r="AB257" s="75"/>
      <c r="AC257" s="75"/>
      <c r="AD257" s="75"/>
      <c r="AE257" s="75"/>
      <c r="AF257" s="75"/>
      <c r="AG257" s="75"/>
      <c r="AH257" s="75"/>
      <c r="AI257" s="75"/>
      <c r="AJ257" s="75"/>
      <c r="AK257" s="75"/>
      <c r="AL257" s="95"/>
      <c r="AM257" s="95"/>
      <c r="AN257" s="74"/>
    </row>
    <row r="258" spans="2:40" x14ac:dyDescent="0.15">
      <c r="B258" s="74"/>
      <c r="C258" s="74"/>
      <c r="D258" s="95"/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5"/>
      <c r="R258" s="75"/>
      <c r="S258" s="75"/>
      <c r="T258" s="75"/>
      <c r="U258" s="75"/>
      <c r="V258" s="75"/>
      <c r="W258" s="75"/>
      <c r="X258" s="75"/>
      <c r="Y258" s="75"/>
      <c r="Z258" s="75"/>
      <c r="AA258" s="75"/>
      <c r="AB258" s="75"/>
      <c r="AC258" s="75"/>
      <c r="AD258" s="75"/>
      <c r="AE258" s="75"/>
      <c r="AF258" s="75"/>
      <c r="AG258" s="75"/>
      <c r="AH258" s="75"/>
      <c r="AI258" s="75"/>
      <c r="AJ258" s="75"/>
      <c r="AK258" s="75"/>
      <c r="AL258" s="95"/>
      <c r="AM258" s="95"/>
      <c r="AN258" s="74"/>
    </row>
    <row r="259" spans="2:40" x14ac:dyDescent="0.15">
      <c r="B259" s="74"/>
      <c r="C259" s="74"/>
      <c r="D259" s="95"/>
      <c r="E259" s="75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  <c r="R259" s="75"/>
      <c r="S259" s="75"/>
      <c r="T259" s="75"/>
      <c r="U259" s="75"/>
      <c r="V259" s="75"/>
      <c r="W259" s="75"/>
      <c r="X259" s="75"/>
      <c r="Y259" s="75"/>
      <c r="Z259" s="75"/>
      <c r="AA259" s="75"/>
      <c r="AB259" s="75"/>
      <c r="AC259" s="75"/>
      <c r="AD259" s="75"/>
      <c r="AE259" s="75"/>
      <c r="AF259" s="75"/>
      <c r="AG259" s="75"/>
      <c r="AH259" s="75"/>
      <c r="AI259" s="75"/>
      <c r="AJ259" s="75"/>
      <c r="AK259" s="75"/>
      <c r="AL259" s="95"/>
      <c r="AM259" s="95"/>
      <c r="AN259" s="74"/>
    </row>
    <row r="260" spans="2:40" x14ac:dyDescent="0.15">
      <c r="B260" s="74"/>
      <c r="C260" s="74"/>
      <c r="D260" s="95"/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5"/>
      <c r="T260" s="75"/>
      <c r="U260" s="75"/>
      <c r="V260" s="75"/>
      <c r="W260" s="75"/>
      <c r="X260" s="75"/>
      <c r="Y260" s="75"/>
      <c r="Z260" s="75"/>
      <c r="AA260" s="75"/>
      <c r="AB260" s="75"/>
      <c r="AC260" s="75"/>
      <c r="AD260" s="75"/>
      <c r="AE260" s="75"/>
      <c r="AF260" s="75"/>
      <c r="AG260" s="75"/>
      <c r="AH260" s="75"/>
      <c r="AI260" s="75"/>
      <c r="AJ260" s="75"/>
      <c r="AK260" s="75"/>
      <c r="AL260" s="95"/>
      <c r="AM260" s="95"/>
      <c r="AN260" s="74"/>
    </row>
    <row r="261" spans="2:40" x14ac:dyDescent="0.15">
      <c r="B261" s="74"/>
      <c r="C261" s="74"/>
      <c r="D261" s="95"/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  <c r="R261" s="75"/>
      <c r="S261" s="75"/>
      <c r="T261" s="75"/>
      <c r="U261" s="75"/>
      <c r="V261" s="75"/>
      <c r="W261" s="75"/>
      <c r="X261" s="75"/>
      <c r="Y261" s="75"/>
      <c r="Z261" s="75"/>
      <c r="AA261" s="75"/>
      <c r="AB261" s="75"/>
      <c r="AC261" s="75"/>
      <c r="AD261" s="75"/>
      <c r="AE261" s="75"/>
      <c r="AF261" s="75"/>
      <c r="AG261" s="75"/>
      <c r="AH261" s="75"/>
      <c r="AI261" s="75"/>
      <c r="AJ261" s="75"/>
      <c r="AK261" s="75"/>
      <c r="AL261" s="95"/>
      <c r="AM261" s="95"/>
      <c r="AN261" s="74"/>
    </row>
    <row r="262" spans="2:40" x14ac:dyDescent="0.15">
      <c r="B262" s="74"/>
      <c r="C262" s="74"/>
      <c r="D262" s="95"/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/>
      <c r="T262" s="75"/>
      <c r="U262" s="75"/>
      <c r="V262" s="75"/>
      <c r="W262" s="75"/>
      <c r="X262" s="75"/>
      <c r="Y262" s="75"/>
      <c r="Z262" s="75"/>
      <c r="AA262" s="75"/>
      <c r="AB262" s="75"/>
      <c r="AC262" s="75"/>
      <c r="AD262" s="75"/>
      <c r="AE262" s="75"/>
      <c r="AF262" s="75"/>
      <c r="AG262" s="75"/>
      <c r="AH262" s="75"/>
      <c r="AI262" s="75"/>
      <c r="AJ262" s="75"/>
      <c r="AK262" s="75"/>
      <c r="AL262" s="95"/>
      <c r="AM262" s="95"/>
      <c r="AN262" s="74"/>
    </row>
    <row r="263" spans="2:40" x14ac:dyDescent="0.15">
      <c r="B263" s="74"/>
      <c r="C263" s="74"/>
      <c r="D263" s="95"/>
      <c r="E263" s="75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  <c r="R263" s="75"/>
      <c r="S263" s="75"/>
      <c r="T263" s="75"/>
      <c r="U263" s="75"/>
      <c r="V263" s="75"/>
      <c r="W263" s="75"/>
      <c r="X263" s="75"/>
      <c r="Y263" s="75"/>
      <c r="Z263" s="75"/>
      <c r="AA263" s="75"/>
      <c r="AB263" s="75"/>
      <c r="AC263" s="75"/>
      <c r="AD263" s="75"/>
      <c r="AE263" s="75"/>
      <c r="AF263" s="75"/>
      <c r="AG263" s="75"/>
      <c r="AH263" s="75"/>
      <c r="AI263" s="75"/>
      <c r="AJ263" s="75"/>
      <c r="AK263" s="75"/>
      <c r="AL263" s="95"/>
      <c r="AM263" s="95"/>
      <c r="AN263" s="74"/>
    </row>
    <row r="264" spans="2:40" x14ac:dyDescent="0.15">
      <c r="B264" s="74"/>
      <c r="C264" s="74"/>
      <c r="D264" s="95"/>
      <c r="E264" s="75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75"/>
      <c r="R264" s="75"/>
      <c r="S264" s="75"/>
      <c r="T264" s="75"/>
      <c r="U264" s="75"/>
      <c r="V264" s="75"/>
      <c r="W264" s="75"/>
      <c r="X264" s="75"/>
      <c r="Y264" s="75"/>
      <c r="Z264" s="75"/>
      <c r="AA264" s="75"/>
      <c r="AB264" s="75"/>
      <c r="AC264" s="75"/>
      <c r="AD264" s="75"/>
      <c r="AE264" s="75"/>
      <c r="AF264" s="75"/>
      <c r="AG264" s="75"/>
      <c r="AH264" s="75"/>
      <c r="AI264" s="75"/>
      <c r="AJ264" s="75"/>
      <c r="AK264" s="75"/>
      <c r="AL264" s="95"/>
      <c r="AM264" s="95"/>
      <c r="AN264" s="74"/>
    </row>
    <row r="265" spans="2:40" x14ac:dyDescent="0.15">
      <c r="B265" s="74"/>
      <c r="C265" s="74"/>
      <c r="D265" s="95"/>
      <c r="E265" s="75"/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75"/>
      <c r="R265" s="75"/>
      <c r="S265" s="75"/>
      <c r="T265" s="75"/>
      <c r="U265" s="75"/>
      <c r="V265" s="75"/>
      <c r="W265" s="75"/>
      <c r="X265" s="75"/>
      <c r="Y265" s="75"/>
      <c r="Z265" s="75"/>
      <c r="AA265" s="75"/>
      <c r="AB265" s="75"/>
      <c r="AC265" s="75"/>
      <c r="AD265" s="75"/>
      <c r="AE265" s="75"/>
      <c r="AF265" s="75"/>
      <c r="AG265" s="75"/>
      <c r="AH265" s="75"/>
      <c r="AI265" s="75"/>
      <c r="AJ265" s="75"/>
      <c r="AK265" s="75"/>
      <c r="AL265" s="95"/>
      <c r="AM265" s="95"/>
      <c r="AN265" s="74"/>
    </row>
    <row r="266" spans="2:40" x14ac:dyDescent="0.15">
      <c r="B266" s="74"/>
      <c r="C266" s="74"/>
      <c r="D266" s="95"/>
      <c r="E266" s="75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  <c r="R266" s="75"/>
      <c r="S266" s="75"/>
      <c r="T266" s="75"/>
      <c r="U266" s="75"/>
      <c r="V266" s="75"/>
      <c r="W266" s="75"/>
      <c r="X266" s="75"/>
      <c r="Y266" s="75"/>
      <c r="Z266" s="75"/>
      <c r="AA266" s="75"/>
      <c r="AB266" s="75"/>
      <c r="AC266" s="75"/>
      <c r="AD266" s="75"/>
      <c r="AE266" s="75"/>
      <c r="AF266" s="75"/>
      <c r="AG266" s="75"/>
      <c r="AH266" s="75"/>
      <c r="AI266" s="75"/>
      <c r="AJ266" s="75"/>
      <c r="AK266" s="75"/>
      <c r="AL266" s="95"/>
      <c r="AM266" s="95"/>
      <c r="AN266" s="74"/>
    </row>
    <row r="267" spans="2:40" x14ac:dyDescent="0.15">
      <c r="B267" s="74"/>
      <c r="C267" s="74"/>
      <c r="D267" s="95"/>
      <c r="E267" s="75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  <c r="R267" s="75"/>
      <c r="S267" s="75"/>
      <c r="T267" s="75"/>
      <c r="U267" s="75"/>
      <c r="V267" s="75"/>
      <c r="W267" s="75"/>
      <c r="X267" s="75"/>
      <c r="Y267" s="75"/>
      <c r="Z267" s="75"/>
      <c r="AA267" s="75"/>
      <c r="AB267" s="75"/>
      <c r="AC267" s="75"/>
      <c r="AD267" s="75"/>
      <c r="AE267" s="75"/>
      <c r="AF267" s="75"/>
      <c r="AG267" s="75"/>
      <c r="AH267" s="75"/>
      <c r="AI267" s="75"/>
      <c r="AJ267" s="75"/>
      <c r="AK267" s="75"/>
      <c r="AL267" s="95"/>
      <c r="AM267" s="95"/>
      <c r="AN267" s="74"/>
    </row>
    <row r="268" spans="2:40" x14ac:dyDescent="0.15">
      <c r="B268" s="74"/>
      <c r="C268" s="74"/>
      <c r="D268" s="74"/>
      <c r="E268" s="74"/>
      <c r="F268" s="74"/>
      <c r="G268" s="74"/>
      <c r="H268" s="74"/>
      <c r="I268" s="74"/>
      <c r="J268" s="74"/>
      <c r="K268" s="74"/>
      <c r="L268" s="74"/>
      <c r="M268" s="74"/>
      <c r="N268" s="74"/>
      <c r="O268" s="74"/>
      <c r="P268" s="74"/>
      <c r="Q268" s="74"/>
      <c r="R268" s="74"/>
      <c r="S268" s="74"/>
      <c r="T268" s="74"/>
      <c r="U268" s="74"/>
      <c r="V268" s="74"/>
      <c r="W268" s="75"/>
      <c r="X268" s="74"/>
      <c r="Y268" s="74"/>
      <c r="Z268" s="74"/>
      <c r="AA268" s="74"/>
      <c r="AB268" s="74"/>
      <c r="AC268" s="74"/>
      <c r="AD268" s="74"/>
      <c r="AE268" s="74"/>
      <c r="AF268" s="74"/>
      <c r="AG268" s="74"/>
      <c r="AH268" s="74"/>
      <c r="AI268" s="74"/>
      <c r="AJ268" s="74"/>
      <c r="AK268" s="74"/>
      <c r="AL268" s="74"/>
      <c r="AM268" s="74"/>
      <c r="AN268" s="74"/>
    </row>
    <row r="269" spans="2:40" x14ac:dyDescent="0.15">
      <c r="B269" s="74"/>
      <c r="C269" s="74"/>
      <c r="D269" s="74"/>
      <c r="E269" s="74"/>
      <c r="F269" s="74"/>
      <c r="G269" s="74"/>
      <c r="H269" s="74"/>
      <c r="I269" s="74"/>
      <c r="J269" s="74"/>
      <c r="K269" s="74"/>
      <c r="L269" s="74"/>
      <c r="M269" s="74"/>
      <c r="N269" s="74"/>
      <c r="O269" s="74"/>
      <c r="P269" s="74"/>
      <c r="Q269" s="74"/>
      <c r="R269" s="74"/>
      <c r="S269" s="74"/>
      <c r="T269" s="74"/>
      <c r="U269" s="74"/>
      <c r="V269" s="74"/>
      <c r="W269" s="75"/>
      <c r="X269" s="74"/>
      <c r="Y269" s="74"/>
      <c r="Z269" s="74"/>
      <c r="AA269" s="74"/>
      <c r="AB269" s="74"/>
      <c r="AC269" s="74"/>
      <c r="AD269" s="74"/>
      <c r="AE269" s="74"/>
      <c r="AF269" s="74"/>
      <c r="AG269" s="74"/>
      <c r="AH269" s="74"/>
      <c r="AI269" s="74"/>
      <c r="AJ269" s="74"/>
      <c r="AK269" s="74"/>
      <c r="AL269" s="74"/>
      <c r="AM269" s="74"/>
      <c r="AN269" s="74"/>
    </row>
    <row r="270" spans="2:40" x14ac:dyDescent="0.15">
      <c r="B270" s="74"/>
      <c r="C270" s="74"/>
      <c r="D270" s="74"/>
      <c r="E270" s="74"/>
      <c r="F270" s="74"/>
      <c r="G270" s="74"/>
      <c r="H270" s="74"/>
      <c r="I270" s="74"/>
      <c r="J270" s="74"/>
      <c r="K270" s="74"/>
      <c r="L270" s="74"/>
      <c r="M270" s="74"/>
      <c r="N270" s="74"/>
      <c r="O270" s="74"/>
      <c r="P270" s="74"/>
      <c r="Q270" s="74"/>
      <c r="R270" s="74"/>
      <c r="S270" s="74"/>
      <c r="T270" s="74"/>
      <c r="U270" s="74"/>
      <c r="V270" s="74"/>
      <c r="W270" s="75"/>
      <c r="X270" s="74"/>
      <c r="Y270" s="74"/>
      <c r="Z270" s="74"/>
      <c r="AA270" s="74"/>
      <c r="AB270" s="74"/>
      <c r="AC270" s="74"/>
      <c r="AD270" s="74"/>
      <c r="AE270" s="74"/>
      <c r="AF270" s="74"/>
      <c r="AG270" s="74"/>
      <c r="AH270" s="74"/>
      <c r="AI270" s="74"/>
      <c r="AJ270" s="74"/>
      <c r="AK270" s="74"/>
      <c r="AL270" s="74"/>
      <c r="AM270" s="74"/>
      <c r="AN270" s="74"/>
    </row>
    <row r="271" spans="2:40" x14ac:dyDescent="0.15">
      <c r="B271" s="74"/>
      <c r="C271" s="74"/>
      <c r="D271" s="74"/>
      <c r="E271" s="74"/>
      <c r="F271" s="74"/>
      <c r="G271" s="74"/>
      <c r="H271" s="74"/>
      <c r="I271" s="74"/>
      <c r="J271" s="74"/>
      <c r="K271" s="74"/>
      <c r="L271" s="74"/>
      <c r="M271" s="74"/>
      <c r="N271" s="74"/>
      <c r="O271" s="74"/>
      <c r="P271" s="74"/>
      <c r="Q271" s="74"/>
      <c r="R271" s="74"/>
      <c r="S271" s="74"/>
      <c r="T271" s="74"/>
      <c r="U271" s="74"/>
      <c r="V271" s="74"/>
      <c r="W271" s="75"/>
      <c r="X271" s="74"/>
      <c r="Y271" s="74"/>
      <c r="Z271" s="74"/>
      <c r="AA271" s="74"/>
      <c r="AB271" s="74"/>
      <c r="AC271" s="74"/>
      <c r="AD271" s="74"/>
      <c r="AE271" s="74"/>
      <c r="AF271" s="74"/>
      <c r="AG271" s="74"/>
      <c r="AH271" s="74"/>
      <c r="AI271" s="74"/>
      <c r="AJ271" s="74"/>
      <c r="AK271" s="74"/>
      <c r="AL271" s="74"/>
      <c r="AM271" s="74"/>
      <c r="AN271" s="74"/>
    </row>
    <row r="272" spans="2:40" x14ac:dyDescent="0.15">
      <c r="B272" s="74"/>
      <c r="C272" s="74"/>
      <c r="D272" s="74"/>
      <c r="E272" s="74"/>
      <c r="F272" s="74"/>
      <c r="G272" s="74"/>
      <c r="H272" s="74"/>
      <c r="I272" s="74"/>
      <c r="J272" s="74"/>
      <c r="K272" s="74"/>
      <c r="L272" s="74"/>
      <c r="M272" s="74"/>
      <c r="N272" s="74"/>
      <c r="O272" s="74"/>
      <c r="P272" s="74"/>
      <c r="Q272" s="74"/>
      <c r="R272" s="74"/>
      <c r="S272" s="74"/>
      <c r="T272" s="74"/>
      <c r="U272" s="74"/>
      <c r="V272" s="74"/>
      <c r="W272" s="75"/>
      <c r="X272" s="74"/>
      <c r="Y272" s="74"/>
      <c r="Z272" s="74"/>
      <c r="AA272" s="74"/>
      <c r="AB272" s="74"/>
      <c r="AC272" s="74"/>
      <c r="AD272" s="74"/>
      <c r="AE272" s="74"/>
      <c r="AF272" s="74"/>
      <c r="AG272" s="74"/>
      <c r="AH272" s="74"/>
      <c r="AI272" s="74"/>
      <c r="AJ272" s="74"/>
      <c r="AK272" s="74"/>
      <c r="AL272" s="74"/>
      <c r="AM272" s="74"/>
      <c r="AN272" s="74"/>
    </row>
    <row r="273" spans="2:40" x14ac:dyDescent="0.15">
      <c r="B273" s="74"/>
      <c r="C273" s="74"/>
      <c r="D273" s="74"/>
      <c r="E273" s="74"/>
      <c r="F273" s="74"/>
      <c r="G273" s="74"/>
      <c r="H273" s="74"/>
      <c r="I273" s="74"/>
      <c r="J273" s="74"/>
      <c r="K273" s="74"/>
      <c r="L273" s="74"/>
      <c r="M273" s="74"/>
      <c r="N273" s="74"/>
      <c r="O273" s="74"/>
      <c r="P273" s="74"/>
      <c r="Q273" s="74"/>
      <c r="R273" s="74"/>
      <c r="S273" s="74"/>
      <c r="T273" s="74"/>
      <c r="U273" s="74"/>
      <c r="V273" s="74"/>
      <c r="W273" s="75"/>
      <c r="X273" s="74"/>
      <c r="Y273" s="74"/>
      <c r="Z273" s="74"/>
      <c r="AA273" s="74"/>
      <c r="AB273" s="74"/>
      <c r="AC273" s="74"/>
      <c r="AD273" s="74"/>
      <c r="AE273" s="74"/>
      <c r="AF273" s="74"/>
      <c r="AG273" s="74"/>
      <c r="AH273" s="74"/>
      <c r="AI273" s="74"/>
      <c r="AJ273" s="74"/>
      <c r="AK273" s="74"/>
      <c r="AL273" s="74"/>
      <c r="AM273" s="74"/>
      <c r="AN273" s="74"/>
    </row>
    <row r="274" spans="2:40" x14ac:dyDescent="0.15">
      <c r="B274" s="74"/>
      <c r="C274" s="74"/>
      <c r="D274" s="74"/>
      <c r="E274" s="74"/>
      <c r="F274" s="74"/>
      <c r="G274" s="74"/>
      <c r="H274" s="74"/>
      <c r="I274" s="74"/>
      <c r="J274" s="74"/>
      <c r="K274" s="74"/>
      <c r="L274" s="74"/>
      <c r="M274" s="74"/>
      <c r="N274" s="74"/>
      <c r="O274" s="74"/>
      <c r="P274" s="74"/>
      <c r="Q274" s="74"/>
      <c r="R274" s="74"/>
      <c r="S274" s="74"/>
      <c r="T274" s="74"/>
      <c r="U274" s="74"/>
      <c r="V274" s="74"/>
      <c r="W274" s="75"/>
      <c r="X274" s="74"/>
      <c r="Y274" s="74"/>
      <c r="Z274" s="74"/>
      <c r="AA274" s="74"/>
      <c r="AB274" s="74"/>
      <c r="AC274" s="74"/>
      <c r="AD274" s="74"/>
      <c r="AE274" s="74"/>
      <c r="AF274" s="74"/>
      <c r="AG274" s="74"/>
      <c r="AH274" s="74"/>
      <c r="AI274" s="74"/>
      <c r="AJ274" s="74"/>
      <c r="AK274" s="74"/>
      <c r="AL274" s="74"/>
      <c r="AM274" s="74"/>
      <c r="AN274" s="74"/>
    </row>
    <row r="275" spans="2:40" x14ac:dyDescent="0.15">
      <c r="B275" s="74"/>
      <c r="C275" s="74"/>
      <c r="D275" s="74"/>
      <c r="E275" s="74"/>
      <c r="F275" s="74"/>
      <c r="G275" s="74"/>
      <c r="H275" s="74"/>
      <c r="I275" s="74"/>
      <c r="J275" s="74"/>
      <c r="K275" s="74"/>
      <c r="L275" s="74"/>
      <c r="M275" s="74"/>
      <c r="N275" s="74"/>
      <c r="O275" s="74"/>
      <c r="P275" s="74"/>
      <c r="Q275" s="74"/>
      <c r="R275" s="74"/>
      <c r="S275" s="74"/>
      <c r="T275" s="74"/>
      <c r="U275" s="74"/>
      <c r="V275" s="74"/>
      <c r="W275" s="75"/>
      <c r="X275" s="74"/>
      <c r="Y275" s="74"/>
      <c r="Z275" s="74"/>
      <c r="AA275" s="74"/>
      <c r="AB275" s="74"/>
      <c r="AC275" s="74"/>
      <c r="AD275" s="74"/>
      <c r="AE275" s="74"/>
      <c r="AF275" s="74"/>
      <c r="AG275" s="74"/>
      <c r="AH275" s="74"/>
      <c r="AI275" s="74"/>
      <c r="AJ275" s="74"/>
      <c r="AK275" s="74"/>
      <c r="AL275" s="74"/>
      <c r="AM275" s="74"/>
      <c r="AN275" s="74"/>
    </row>
    <row r="276" spans="2:40" x14ac:dyDescent="0.15">
      <c r="B276" s="74"/>
      <c r="C276" s="74"/>
      <c r="D276" s="74"/>
      <c r="E276" s="74"/>
      <c r="F276" s="74"/>
      <c r="G276" s="74"/>
      <c r="H276" s="74"/>
      <c r="I276" s="74"/>
      <c r="J276" s="74"/>
      <c r="K276" s="74"/>
      <c r="L276" s="74"/>
      <c r="M276" s="74"/>
      <c r="N276" s="74"/>
      <c r="O276" s="74"/>
      <c r="P276" s="74"/>
      <c r="Q276" s="74"/>
      <c r="R276" s="74"/>
      <c r="S276" s="74"/>
      <c r="T276" s="74"/>
      <c r="U276" s="74"/>
      <c r="V276" s="74"/>
      <c r="W276" s="75"/>
      <c r="X276" s="74"/>
      <c r="Y276" s="74"/>
      <c r="Z276" s="74"/>
      <c r="AA276" s="74"/>
      <c r="AB276" s="74"/>
      <c r="AC276" s="74"/>
      <c r="AD276" s="74"/>
      <c r="AE276" s="74"/>
      <c r="AF276" s="74"/>
      <c r="AG276" s="74"/>
      <c r="AH276" s="74"/>
      <c r="AI276" s="74"/>
      <c r="AJ276" s="74"/>
      <c r="AK276" s="74"/>
      <c r="AL276" s="74"/>
      <c r="AM276" s="74"/>
      <c r="AN276" s="74"/>
    </row>
    <row r="277" spans="2:40" x14ac:dyDescent="0.15">
      <c r="B277" s="74"/>
      <c r="C277" s="74"/>
      <c r="D277" s="74"/>
      <c r="E277" s="74"/>
      <c r="F277" s="74"/>
      <c r="G277" s="74"/>
      <c r="H277" s="74"/>
      <c r="I277" s="74"/>
      <c r="J277" s="74"/>
      <c r="K277" s="74"/>
      <c r="L277" s="74"/>
      <c r="M277" s="74"/>
      <c r="N277" s="74"/>
      <c r="O277" s="74"/>
      <c r="P277" s="74"/>
      <c r="Q277" s="74"/>
      <c r="R277" s="74"/>
      <c r="S277" s="74"/>
      <c r="T277" s="74"/>
      <c r="U277" s="74"/>
      <c r="V277" s="74"/>
      <c r="W277" s="75"/>
      <c r="X277" s="74"/>
      <c r="Y277" s="74"/>
      <c r="Z277" s="74"/>
      <c r="AA277" s="74"/>
      <c r="AB277" s="74"/>
      <c r="AC277" s="74"/>
      <c r="AD277" s="74"/>
      <c r="AE277" s="74"/>
      <c r="AF277" s="74"/>
      <c r="AG277" s="74"/>
      <c r="AH277" s="74"/>
      <c r="AI277" s="74"/>
      <c r="AJ277" s="74"/>
      <c r="AK277" s="74"/>
      <c r="AL277" s="74"/>
      <c r="AM277" s="74"/>
      <c r="AN277" s="74"/>
    </row>
    <row r="278" spans="2:40" x14ac:dyDescent="0.15">
      <c r="B278" s="74"/>
      <c r="C278" s="74"/>
      <c r="D278" s="74"/>
      <c r="E278" s="74"/>
      <c r="F278" s="74"/>
      <c r="G278" s="74"/>
      <c r="H278" s="74"/>
      <c r="I278" s="74"/>
      <c r="J278" s="74"/>
      <c r="K278" s="74"/>
      <c r="L278" s="74"/>
      <c r="M278" s="74"/>
      <c r="N278" s="74"/>
      <c r="O278" s="74"/>
      <c r="P278" s="74"/>
      <c r="Q278" s="74"/>
      <c r="R278" s="74"/>
      <c r="S278" s="74"/>
      <c r="T278" s="74"/>
      <c r="U278" s="74"/>
      <c r="V278" s="74"/>
      <c r="W278" s="75"/>
      <c r="X278" s="74"/>
      <c r="Y278" s="74"/>
      <c r="Z278" s="74"/>
      <c r="AA278" s="74"/>
      <c r="AB278" s="74"/>
      <c r="AC278" s="74"/>
      <c r="AD278" s="74"/>
      <c r="AE278" s="74"/>
      <c r="AF278" s="74"/>
      <c r="AG278" s="74"/>
      <c r="AH278" s="74"/>
      <c r="AI278" s="74"/>
      <c r="AJ278" s="74"/>
      <c r="AK278" s="74"/>
      <c r="AL278" s="74"/>
      <c r="AM278" s="74"/>
      <c r="AN278" s="74"/>
    </row>
    <row r="279" spans="2:40" x14ac:dyDescent="0.15">
      <c r="B279" s="74"/>
      <c r="C279" s="74"/>
      <c r="D279" s="74"/>
      <c r="E279" s="74"/>
      <c r="F279" s="74"/>
      <c r="G279" s="74"/>
      <c r="H279" s="74"/>
      <c r="I279" s="74"/>
      <c r="J279" s="74"/>
      <c r="K279" s="74"/>
      <c r="L279" s="74"/>
      <c r="M279" s="74"/>
      <c r="N279" s="74"/>
      <c r="O279" s="74"/>
      <c r="P279" s="74"/>
      <c r="Q279" s="74"/>
      <c r="R279" s="74"/>
      <c r="S279" s="74"/>
      <c r="T279" s="74"/>
      <c r="U279" s="74"/>
      <c r="V279" s="74"/>
      <c r="W279" s="75"/>
      <c r="X279" s="74"/>
      <c r="Y279" s="74"/>
      <c r="Z279" s="74"/>
      <c r="AA279" s="74"/>
      <c r="AB279" s="74"/>
      <c r="AC279" s="74"/>
      <c r="AD279" s="74"/>
      <c r="AE279" s="74"/>
      <c r="AF279" s="74"/>
      <c r="AG279" s="74"/>
      <c r="AH279" s="74"/>
      <c r="AI279" s="74"/>
      <c r="AJ279" s="74"/>
      <c r="AK279" s="74"/>
      <c r="AL279" s="74"/>
      <c r="AM279" s="74"/>
      <c r="AN279" s="74"/>
    </row>
  </sheetData>
  <mergeCells count="77">
    <mergeCell ref="B70:V70"/>
    <mergeCell ref="B61:B63"/>
    <mergeCell ref="AN61:AN63"/>
    <mergeCell ref="B64:B66"/>
    <mergeCell ref="AN64:AN66"/>
    <mergeCell ref="B67:B69"/>
    <mergeCell ref="AN67:AN69"/>
    <mergeCell ref="B52:B54"/>
    <mergeCell ref="AN52:AN54"/>
    <mergeCell ref="B55:B57"/>
    <mergeCell ref="AN55:AN57"/>
    <mergeCell ref="B58:B60"/>
    <mergeCell ref="AN58:AN60"/>
    <mergeCell ref="B43:B45"/>
    <mergeCell ref="AN43:AN45"/>
    <mergeCell ref="B46:B48"/>
    <mergeCell ref="AN46:AN48"/>
    <mergeCell ref="B49:B51"/>
    <mergeCell ref="AN49:AN51"/>
    <mergeCell ref="B34:B36"/>
    <mergeCell ref="AN34:AN36"/>
    <mergeCell ref="B37:B39"/>
    <mergeCell ref="AN37:AN39"/>
    <mergeCell ref="B40:B42"/>
    <mergeCell ref="AN40:AN42"/>
    <mergeCell ref="B25:B27"/>
    <mergeCell ref="AN25:AN27"/>
    <mergeCell ref="B28:B30"/>
    <mergeCell ref="AN28:AN30"/>
    <mergeCell ref="B31:B33"/>
    <mergeCell ref="AN31:AN33"/>
    <mergeCell ref="B16:B18"/>
    <mergeCell ref="AN16:AN18"/>
    <mergeCell ref="B19:B21"/>
    <mergeCell ref="AN19:AN21"/>
    <mergeCell ref="B22:B24"/>
    <mergeCell ref="AN22:AN24"/>
    <mergeCell ref="R5:R6"/>
    <mergeCell ref="F5:F6"/>
    <mergeCell ref="G5:H5"/>
    <mergeCell ref="I5:I6"/>
    <mergeCell ref="J5:J6"/>
    <mergeCell ref="K5:K6"/>
    <mergeCell ref="B13:B15"/>
    <mergeCell ref="M5:M6"/>
    <mergeCell ref="N5:N6"/>
    <mergeCell ref="O5:O6"/>
    <mergeCell ref="P5:P6"/>
    <mergeCell ref="AN13:AN15"/>
    <mergeCell ref="S5:S6"/>
    <mergeCell ref="T5:T6"/>
    <mergeCell ref="U5:U6"/>
    <mergeCell ref="V5:V6"/>
    <mergeCell ref="Y5:Y6"/>
    <mergeCell ref="Z5:Z6"/>
    <mergeCell ref="AK4:AK6"/>
    <mergeCell ref="AL4:AN6"/>
    <mergeCell ref="AA5:AA6"/>
    <mergeCell ref="AB5:AB6"/>
    <mergeCell ref="AC5:AC6"/>
    <mergeCell ref="AD5:AD6"/>
    <mergeCell ref="E2:U2"/>
    <mergeCell ref="Y2:AJ2"/>
    <mergeCell ref="B4:D6"/>
    <mergeCell ref="E4:E6"/>
    <mergeCell ref="F4:Q4"/>
    <mergeCell ref="R4:V4"/>
    <mergeCell ref="X4:X6"/>
    <mergeCell ref="Y4:AD4"/>
    <mergeCell ref="AE4:AE6"/>
    <mergeCell ref="AF4:AF6"/>
    <mergeCell ref="L5:L6"/>
    <mergeCell ref="AG4:AG6"/>
    <mergeCell ref="AH4:AH6"/>
    <mergeCell ref="AI4:AI6"/>
    <mergeCell ref="AJ4:AJ6"/>
    <mergeCell ref="Q5:Q6"/>
  </mergeCells>
  <phoneticPr fontId="1"/>
  <printOptions horizontalCentered="1" gridLinesSet="0"/>
  <pageMargins left="0.35433070866141736" right="0.39370078740157483" top="0.59055118110236227" bottom="0.19685039370078741" header="0.31496062992125984" footer="0.19685039370078741"/>
  <pageSetup paperSize="9" scale="84" orientation="portrait" horizontalDpi="300" verticalDpi="300" r:id="rId1"/>
  <headerFooter alignWithMargins="0"/>
  <colBreaks count="1" manualBreakCount="1">
    <brk id="22" min="1" max="6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B40A5-C3E0-48F9-BF91-D0A73CE3B6F7}">
  <dimension ref="B1:AS68"/>
  <sheetViews>
    <sheetView view="pageBreakPreview" zoomScaleNormal="100" zoomScaleSheetLayoutView="100" workbookViewId="0">
      <selection activeCell="E10" sqref="E10"/>
    </sheetView>
  </sheetViews>
  <sheetFormatPr defaultColWidth="9.109375" defaultRowHeight="12" x14ac:dyDescent="0.15"/>
  <cols>
    <col min="1" max="1" width="5.33203125" style="73" customWidth="1"/>
    <col min="2" max="2" width="17.6640625" style="73" customWidth="1"/>
    <col min="3" max="3" width="1.33203125" style="73" customWidth="1"/>
    <col min="4" max="4" width="9.6640625" style="73" customWidth="1"/>
    <col min="5" max="6" width="8.33203125" style="73" customWidth="1"/>
    <col min="7" max="17" width="4.5546875" style="73" customWidth="1"/>
    <col min="18" max="22" width="3.88671875" style="73" customWidth="1"/>
    <col min="23" max="23" width="1.44140625" style="102" customWidth="1"/>
    <col min="24" max="24" width="7.33203125" style="73" customWidth="1"/>
    <col min="25" max="32" width="5.33203125" style="73" customWidth="1"/>
    <col min="33" max="33" width="6.5546875" style="73" customWidth="1"/>
    <col min="34" max="34" width="5.109375" style="73" customWidth="1"/>
    <col min="35" max="35" width="4.33203125" style="73" customWidth="1"/>
    <col min="36" max="36" width="4.109375" style="73" customWidth="1"/>
    <col min="37" max="37" width="4.44140625" style="73" customWidth="1"/>
    <col min="38" max="38" width="10.44140625" style="73" customWidth="1"/>
    <col min="39" max="39" width="1.6640625" style="73" customWidth="1"/>
    <col min="40" max="40" width="17" style="73" customWidth="1"/>
    <col min="41" max="16384" width="9.109375" style="73"/>
  </cols>
  <sheetData>
    <row r="1" spans="2:45" x14ac:dyDescent="0.15">
      <c r="B1" s="73" t="s">
        <v>73</v>
      </c>
      <c r="X1" s="73" t="s">
        <v>74</v>
      </c>
    </row>
    <row r="2" spans="2:45" s="1" customFormat="1" ht="14.4" x14ac:dyDescent="0.15">
      <c r="B2" s="2"/>
      <c r="C2" s="2"/>
      <c r="D2" s="3"/>
      <c r="E2" s="145" t="s">
        <v>2</v>
      </c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3"/>
      <c r="W2" s="4"/>
      <c r="X2" s="2" t="s">
        <v>3</v>
      </c>
      <c r="Y2" s="145" t="s">
        <v>75</v>
      </c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3"/>
      <c r="AL2" s="3"/>
      <c r="AM2" s="3"/>
      <c r="AN2" s="3"/>
    </row>
    <row r="3" spans="2:45" s="76" customFormat="1" ht="12.6" thickBot="1" x14ac:dyDescent="0.2"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9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</row>
    <row r="4" spans="2:45" s="76" customFormat="1" ht="12" customHeight="1" x14ac:dyDescent="0.15">
      <c r="B4" s="147" t="s">
        <v>5</v>
      </c>
      <c r="C4" s="147"/>
      <c r="D4" s="148"/>
      <c r="E4" s="153" t="s">
        <v>6</v>
      </c>
      <c r="F4" s="156" t="s">
        <v>7</v>
      </c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8"/>
      <c r="R4" s="159" t="s">
        <v>44</v>
      </c>
      <c r="S4" s="160"/>
      <c r="T4" s="160"/>
      <c r="U4" s="160"/>
      <c r="V4" s="160"/>
      <c r="W4" s="80"/>
      <c r="X4" s="161" t="s">
        <v>76</v>
      </c>
      <c r="Y4" s="159" t="s">
        <v>10</v>
      </c>
      <c r="Z4" s="160"/>
      <c r="AA4" s="160"/>
      <c r="AB4" s="160"/>
      <c r="AC4" s="160"/>
      <c r="AD4" s="164"/>
      <c r="AE4" s="165" t="s">
        <v>11</v>
      </c>
      <c r="AF4" s="165" t="s">
        <v>12</v>
      </c>
      <c r="AG4" s="169" t="s">
        <v>13</v>
      </c>
      <c r="AH4" s="169" t="s">
        <v>77</v>
      </c>
      <c r="AI4" s="169" t="s">
        <v>15</v>
      </c>
      <c r="AJ4" s="169" t="s">
        <v>16</v>
      </c>
      <c r="AK4" s="169" t="s">
        <v>17</v>
      </c>
      <c r="AL4" s="175" t="s">
        <v>18</v>
      </c>
      <c r="AM4" s="176"/>
      <c r="AN4" s="176"/>
    </row>
    <row r="5" spans="2:45" s="76" customFormat="1" ht="12" customHeight="1" x14ac:dyDescent="0.15">
      <c r="B5" s="149"/>
      <c r="C5" s="149"/>
      <c r="D5" s="150"/>
      <c r="E5" s="154"/>
      <c r="F5" s="166" t="s">
        <v>19</v>
      </c>
      <c r="G5" s="182" t="s">
        <v>20</v>
      </c>
      <c r="H5" s="183"/>
      <c r="I5" s="181" t="s">
        <v>21</v>
      </c>
      <c r="J5" s="168" t="s">
        <v>22</v>
      </c>
      <c r="K5" s="168" t="s">
        <v>23</v>
      </c>
      <c r="L5" s="168" t="s">
        <v>24</v>
      </c>
      <c r="M5" s="168" t="s">
        <v>25</v>
      </c>
      <c r="N5" s="168" t="s">
        <v>26</v>
      </c>
      <c r="O5" s="181" t="s">
        <v>27</v>
      </c>
      <c r="P5" s="168" t="s">
        <v>28</v>
      </c>
      <c r="Q5" s="168" t="s">
        <v>78</v>
      </c>
      <c r="R5" s="166" t="s">
        <v>30</v>
      </c>
      <c r="S5" s="171" t="s">
        <v>31</v>
      </c>
      <c r="T5" s="168" t="s">
        <v>32</v>
      </c>
      <c r="U5" s="168" t="s">
        <v>33</v>
      </c>
      <c r="V5" s="173" t="s">
        <v>34</v>
      </c>
      <c r="W5" s="80"/>
      <c r="X5" s="162"/>
      <c r="Y5" s="166" t="s">
        <v>30</v>
      </c>
      <c r="Z5" s="168" t="s">
        <v>35</v>
      </c>
      <c r="AA5" s="168" t="s">
        <v>36</v>
      </c>
      <c r="AB5" s="181" t="s">
        <v>37</v>
      </c>
      <c r="AC5" s="168" t="s">
        <v>38</v>
      </c>
      <c r="AD5" s="168" t="s">
        <v>39</v>
      </c>
      <c r="AE5" s="166"/>
      <c r="AF5" s="166"/>
      <c r="AG5" s="166"/>
      <c r="AH5" s="166"/>
      <c r="AI5" s="166"/>
      <c r="AJ5" s="166"/>
      <c r="AK5" s="166"/>
      <c r="AL5" s="177"/>
      <c r="AM5" s="178"/>
      <c r="AN5" s="178"/>
    </row>
    <row r="6" spans="2:45" s="76" customFormat="1" ht="61.5" customHeight="1" x14ac:dyDescent="0.15">
      <c r="B6" s="151"/>
      <c r="C6" s="151"/>
      <c r="D6" s="152"/>
      <c r="E6" s="155"/>
      <c r="F6" s="167"/>
      <c r="G6" s="81" t="s">
        <v>79</v>
      </c>
      <c r="H6" s="81" t="s">
        <v>80</v>
      </c>
      <c r="I6" s="184"/>
      <c r="J6" s="167"/>
      <c r="K6" s="167"/>
      <c r="L6" s="167"/>
      <c r="M6" s="167"/>
      <c r="N6" s="167"/>
      <c r="O6" s="167"/>
      <c r="P6" s="167"/>
      <c r="Q6" s="167"/>
      <c r="R6" s="167"/>
      <c r="S6" s="172"/>
      <c r="T6" s="167"/>
      <c r="U6" s="167"/>
      <c r="V6" s="174"/>
      <c r="W6" s="80"/>
      <c r="X6" s="163"/>
      <c r="Y6" s="167"/>
      <c r="Z6" s="167"/>
      <c r="AA6" s="167"/>
      <c r="AB6" s="167"/>
      <c r="AC6" s="167"/>
      <c r="AD6" s="167"/>
      <c r="AE6" s="167"/>
      <c r="AF6" s="167"/>
      <c r="AG6" s="167"/>
      <c r="AH6" s="167"/>
      <c r="AI6" s="167"/>
      <c r="AJ6" s="167"/>
      <c r="AK6" s="167"/>
      <c r="AL6" s="179"/>
      <c r="AM6" s="180"/>
      <c r="AN6" s="180"/>
      <c r="AP6" s="82" t="s">
        <v>42</v>
      </c>
      <c r="AQ6" s="82" t="s">
        <v>43</v>
      </c>
      <c r="AR6" s="82" t="s">
        <v>44</v>
      </c>
      <c r="AS6" s="82" t="s">
        <v>10</v>
      </c>
    </row>
    <row r="7" spans="2:45" s="76" customFormat="1" hidden="1" x14ac:dyDescent="0.15">
      <c r="B7" s="86"/>
      <c r="C7" s="86"/>
      <c r="D7" s="86" t="s">
        <v>49</v>
      </c>
      <c r="E7" s="103">
        <f>SUM(E10,E13,E16,E19,E22,E28,E31,E34,E37,E40,E43,E46,E49,E52,E55)</f>
        <v>374</v>
      </c>
      <c r="F7" s="104">
        <f>SUM(G7:P7)</f>
        <v>37</v>
      </c>
      <c r="G7" s="104">
        <f>SUM(G13,G16,G19,G22,G25,G28,G31,G34,G37,G40,G43,G46,G49,G52,G55,G58,G61,G64,G67)</f>
        <v>8</v>
      </c>
      <c r="H7" s="104">
        <f t="shared" ref="H7:AK9" si="0">SUM(H10,H13,H16,H19,H22,H28,H31,H34,H37,H40,H43,H46,H49,H52,H55)</f>
        <v>1</v>
      </c>
      <c r="I7" s="104">
        <f t="shared" si="0"/>
        <v>2</v>
      </c>
      <c r="J7" s="104">
        <f t="shared" si="0"/>
        <v>0</v>
      </c>
      <c r="K7" s="104">
        <f t="shared" si="0"/>
        <v>0</v>
      </c>
      <c r="L7" s="104">
        <f t="shared" si="0"/>
        <v>17</v>
      </c>
      <c r="M7" s="104"/>
      <c r="N7" s="104">
        <f t="shared" si="0"/>
        <v>0</v>
      </c>
      <c r="O7" s="104">
        <f t="shared" si="0"/>
        <v>0</v>
      </c>
      <c r="P7" s="104">
        <f t="shared" si="0"/>
        <v>9</v>
      </c>
      <c r="Q7" s="104"/>
      <c r="R7" s="104">
        <f t="shared" si="0"/>
        <v>3</v>
      </c>
      <c r="S7" s="104">
        <f t="shared" si="0"/>
        <v>2</v>
      </c>
      <c r="T7" s="104">
        <f t="shared" si="0"/>
        <v>1</v>
      </c>
      <c r="U7" s="104">
        <f t="shared" si="0"/>
        <v>0</v>
      </c>
      <c r="V7" s="104">
        <f t="shared" si="0"/>
        <v>0</v>
      </c>
      <c r="W7" s="80"/>
      <c r="X7" s="105">
        <f t="shared" si="0"/>
        <v>17</v>
      </c>
      <c r="Y7" s="105">
        <f t="shared" si="0"/>
        <v>174</v>
      </c>
      <c r="Z7" s="105">
        <f t="shared" si="0"/>
        <v>87</v>
      </c>
      <c r="AA7" s="105">
        <f t="shared" si="0"/>
        <v>26</v>
      </c>
      <c r="AB7" s="105">
        <f t="shared" si="0"/>
        <v>5</v>
      </c>
      <c r="AC7" s="105">
        <f t="shared" si="0"/>
        <v>6</v>
      </c>
      <c r="AD7" s="105">
        <f t="shared" si="0"/>
        <v>50</v>
      </c>
      <c r="AE7" s="105">
        <f t="shared" si="0"/>
        <v>0</v>
      </c>
      <c r="AF7" s="105">
        <f t="shared" si="0"/>
        <v>0</v>
      </c>
      <c r="AG7" s="105">
        <f t="shared" si="0"/>
        <v>0</v>
      </c>
      <c r="AH7" s="105">
        <f t="shared" si="0"/>
        <v>82</v>
      </c>
      <c r="AI7" s="105">
        <f t="shared" si="0"/>
        <v>0</v>
      </c>
      <c r="AJ7" s="105">
        <f t="shared" si="0"/>
        <v>0</v>
      </c>
      <c r="AK7" s="106">
        <f t="shared" si="0"/>
        <v>0</v>
      </c>
      <c r="AL7" s="107"/>
      <c r="AM7" s="86"/>
      <c r="AN7" s="86"/>
      <c r="AP7" s="16">
        <f>SUM(F7,R7,X7,Y7,AE7:AK7)-E7</f>
        <v>-61</v>
      </c>
      <c r="AQ7" s="16">
        <f>SUM(G7:P7)-F7</f>
        <v>0</v>
      </c>
      <c r="AR7" s="16">
        <f>SUM(S7:V7)-R7</f>
        <v>0</v>
      </c>
      <c r="AS7" s="16">
        <f>SUM(Z7:AD7)-Y7</f>
        <v>0</v>
      </c>
    </row>
    <row r="8" spans="2:45" s="76" customFormat="1" hidden="1" x14ac:dyDescent="0.15">
      <c r="B8" s="86" t="s">
        <v>50</v>
      </c>
      <c r="C8" s="86"/>
      <c r="D8" s="86" t="s">
        <v>51</v>
      </c>
      <c r="E8" s="103">
        <f>SUM(E11,E14,E17,E20,E23,E29,E32,E35,E38,E41,E44,E47,E50,E53,E56)</f>
        <v>267</v>
      </c>
      <c r="F8" s="104">
        <f t="shared" ref="F8:L9" si="1">SUM(F11,F14,F17,F20,F23,F29,F32,F35,F38,F41,F44,F47,F50,F53,F56)</f>
        <v>76</v>
      </c>
      <c r="G8" s="104">
        <f t="shared" si="1"/>
        <v>11</v>
      </c>
      <c r="H8" s="104">
        <f t="shared" si="1"/>
        <v>0</v>
      </c>
      <c r="I8" s="104">
        <f t="shared" si="1"/>
        <v>0</v>
      </c>
      <c r="J8" s="104">
        <f t="shared" si="1"/>
        <v>0</v>
      </c>
      <c r="K8" s="104">
        <f t="shared" si="1"/>
        <v>0</v>
      </c>
      <c r="L8" s="104">
        <f t="shared" si="1"/>
        <v>14</v>
      </c>
      <c r="M8" s="104"/>
      <c r="N8" s="104">
        <f t="shared" si="0"/>
        <v>0</v>
      </c>
      <c r="O8" s="104">
        <f t="shared" si="0"/>
        <v>0</v>
      </c>
      <c r="P8" s="104">
        <f t="shared" si="0"/>
        <v>8</v>
      </c>
      <c r="Q8" s="104"/>
      <c r="R8" s="104">
        <f t="shared" si="0"/>
        <v>2</v>
      </c>
      <c r="S8" s="104"/>
      <c r="T8" s="104"/>
      <c r="U8" s="104"/>
      <c r="V8" s="104"/>
      <c r="W8" s="80"/>
      <c r="X8" s="105">
        <f t="shared" si="0"/>
        <v>14</v>
      </c>
      <c r="Y8" s="105">
        <f t="shared" si="0"/>
        <v>128</v>
      </c>
      <c r="Z8" s="105">
        <f t="shared" si="0"/>
        <v>75</v>
      </c>
      <c r="AA8" s="105">
        <f t="shared" si="0"/>
        <v>16</v>
      </c>
      <c r="AB8" s="105">
        <f t="shared" si="0"/>
        <v>4</v>
      </c>
      <c r="AC8" s="105">
        <f t="shared" si="0"/>
        <v>5</v>
      </c>
      <c r="AD8" s="105">
        <f t="shared" si="0"/>
        <v>28</v>
      </c>
      <c r="AE8" s="105">
        <f t="shared" si="0"/>
        <v>0</v>
      </c>
      <c r="AF8" s="105">
        <f t="shared" si="0"/>
        <v>0</v>
      </c>
      <c r="AG8" s="105">
        <f t="shared" si="0"/>
        <v>0</v>
      </c>
      <c r="AH8" s="105">
        <f t="shared" si="0"/>
        <v>47</v>
      </c>
      <c r="AI8" s="105">
        <f t="shared" si="0"/>
        <v>0</v>
      </c>
      <c r="AJ8" s="105">
        <f t="shared" si="0"/>
        <v>0</v>
      </c>
      <c r="AK8" s="106">
        <f t="shared" si="0"/>
        <v>0</v>
      </c>
      <c r="AL8" s="107"/>
      <c r="AM8" s="86"/>
      <c r="AN8" s="86"/>
      <c r="AP8" s="16">
        <f t="shared" ref="AP8:AP57" si="2">SUM(F8,R8,X8,Y8,AE8:AK8)-E8</f>
        <v>0</v>
      </c>
      <c r="AQ8" s="16">
        <f t="shared" ref="AQ8:AQ57" si="3">SUM(G8:P8)-F8</f>
        <v>-43</v>
      </c>
      <c r="AR8" s="16">
        <f t="shared" ref="AR8:AR57" si="4">SUM(S8:V8)-R8</f>
        <v>-2</v>
      </c>
      <c r="AS8" s="16">
        <f t="shared" ref="AS8:AS57" si="5">SUM(Z8:AD8)-Y8</f>
        <v>0</v>
      </c>
    </row>
    <row r="9" spans="2:45" s="76" customFormat="1" hidden="1" x14ac:dyDescent="0.15">
      <c r="B9" s="108"/>
      <c r="C9" s="108"/>
      <c r="D9" s="108" t="s">
        <v>52</v>
      </c>
      <c r="E9" s="109">
        <f>SUM(E12,E15,E18,E21,E24,E30,E33,E36,E39,E42,E45,E48,E51,E54,E57)</f>
        <v>2984</v>
      </c>
      <c r="F9" s="110">
        <f t="shared" si="1"/>
        <v>196</v>
      </c>
      <c r="G9" s="110">
        <f t="shared" si="1"/>
        <v>3</v>
      </c>
      <c r="H9" s="110">
        <f t="shared" si="1"/>
        <v>0</v>
      </c>
      <c r="I9" s="110">
        <f t="shared" si="1"/>
        <v>0</v>
      </c>
      <c r="J9" s="110">
        <f t="shared" si="1"/>
        <v>0</v>
      </c>
      <c r="K9" s="110">
        <f t="shared" si="1"/>
        <v>0</v>
      </c>
      <c r="L9" s="110">
        <f t="shared" si="1"/>
        <v>22</v>
      </c>
      <c r="M9" s="110"/>
      <c r="N9" s="110">
        <f t="shared" si="0"/>
        <v>0</v>
      </c>
      <c r="O9" s="110">
        <f t="shared" si="0"/>
        <v>0</v>
      </c>
      <c r="P9" s="110">
        <f t="shared" si="0"/>
        <v>6</v>
      </c>
      <c r="Q9" s="110"/>
      <c r="R9" s="110">
        <f t="shared" si="0"/>
        <v>2</v>
      </c>
      <c r="S9" s="110"/>
      <c r="T9" s="110"/>
      <c r="U9" s="110"/>
      <c r="V9" s="110"/>
      <c r="W9" s="111"/>
      <c r="X9" s="112">
        <f>SUM(X12,X15,X18,X21,X24,X30,X33,X36,X39,X42,X45,X48,X51,X54,X57)</f>
        <v>2124</v>
      </c>
      <c r="Y9" s="112">
        <f t="shared" si="0"/>
        <v>212</v>
      </c>
      <c r="Z9" s="112">
        <f t="shared" si="0"/>
        <v>81</v>
      </c>
      <c r="AA9" s="112">
        <f t="shared" si="0"/>
        <v>45</v>
      </c>
      <c r="AB9" s="112">
        <f t="shared" si="0"/>
        <v>6</v>
      </c>
      <c r="AC9" s="112">
        <f t="shared" si="0"/>
        <v>6</v>
      </c>
      <c r="AD9" s="112">
        <f t="shared" si="0"/>
        <v>74</v>
      </c>
      <c r="AE9" s="112">
        <f t="shared" si="0"/>
        <v>0</v>
      </c>
      <c r="AF9" s="112">
        <f t="shared" si="0"/>
        <v>0</v>
      </c>
      <c r="AG9" s="112">
        <f t="shared" si="0"/>
        <v>0</v>
      </c>
      <c r="AH9" s="112">
        <f t="shared" si="0"/>
        <v>450</v>
      </c>
      <c r="AI9" s="112">
        <f t="shared" si="0"/>
        <v>0</v>
      </c>
      <c r="AJ9" s="112">
        <f t="shared" si="0"/>
        <v>0</v>
      </c>
      <c r="AK9" s="113">
        <f t="shared" si="0"/>
        <v>0</v>
      </c>
      <c r="AL9" s="114"/>
      <c r="AM9" s="108"/>
      <c r="AN9" s="108"/>
      <c r="AP9" s="16">
        <f t="shared" si="2"/>
        <v>0</v>
      </c>
      <c r="AQ9" s="16">
        <f t="shared" si="3"/>
        <v>-165</v>
      </c>
      <c r="AR9" s="16">
        <f t="shared" si="4"/>
        <v>-2</v>
      </c>
      <c r="AS9" s="16">
        <f t="shared" si="5"/>
        <v>0</v>
      </c>
    </row>
    <row r="10" spans="2:45" s="5" customFormat="1" ht="15" customHeight="1" x14ac:dyDescent="0.15">
      <c r="B10" s="190" t="s">
        <v>81</v>
      </c>
      <c r="C10" s="79"/>
      <c r="D10" s="115" t="s">
        <v>45</v>
      </c>
      <c r="E10" s="8">
        <f>SUM(F10,R10,X10,Y10,AE10:AK10)</f>
        <v>213</v>
      </c>
      <c r="F10" s="8">
        <f>SUM(G10:Q10)</f>
        <v>39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17</v>
      </c>
      <c r="M10" s="37">
        <v>1</v>
      </c>
      <c r="N10" s="37">
        <v>0</v>
      </c>
      <c r="O10" s="37">
        <v>0</v>
      </c>
      <c r="P10" s="37">
        <v>9</v>
      </c>
      <c r="Q10" s="37">
        <v>12</v>
      </c>
      <c r="R10" s="46">
        <f>SUM(S10:V10)</f>
        <v>0</v>
      </c>
      <c r="S10" s="37">
        <v>0</v>
      </c>
      <c r="T10" s="37">
        <v>0</v>
      </c>
      <c r="U10" s="37">
        <v>0</v>
      </c>
      <c r="V10" s="37">
        <v>0</v>
      </c>
      <c r="W10" s="38"/>
      <c r="X10" s="39">
        <v>0</v>
      </c>
      <c r="Y10" s="9">
        <f>SUM(Z10:AD10)</f>
        <v>174</v>
      </c>
      <c r="Z10" s="37">
        <v>87</v>
      </c>
      <c r="AA10" s="37">
        <v>26</v>
      </c>
      <c r="AB10" s="37">
        <v>5</v>
      </c>
      <c r="AC10" s="37">
        <v>6</v>
      </c>
      <c r="AD10" s="37">
        <v>50</v>
      </c>
      <c r="AE10" s="37">
        <v>0</v>
      </c>
      <c r="AF10" s="37">
        <v>0</v>
      </c>
      <c r="AG10" s="37">
        <v>0</v>
      </c>
      <c r="AH10" s="37">
        <v>0</v>
      </c>
      <c r="AI10" s="37">
        <v>0</v>
      </c>
      <c r="AJ10" s="37">
        <v>0</v>
      </c>
      <c r="AK10" s="47">
        <v>0</v>
      </c>
      <c r="AL10" s="116" t="s">
        <v>45</v>
      </c>
      <c r="AM10" s="88"/>
      <c r="AN10" s="189" t="str">
        <f>B10</f>
        <v>拳銃等猟銃以外
の銃砲・クロスボウ・刀剣類の
不法所持</v>
      </c>
      <c r="AP10" s="16">
        <f t="shared" si="2"/>
        <v>0</v>
      </c>
      <c r="AQ10" s="16">
        <f t="shared" si="3"/>
        <v>-12</v>
      </c>
      <c r="AR10" s="16">
        <f t="shared" si="4"/>
        <v>0</v>
      </c>
      <c r="AS10" s="16">
        <f t="shared" si="5"/>
        <v>0</v>
      </c>
    </row>
    <row r="11" spans="2:45" s="5" customFormat="1" ht="15" customHeight="1" x14ac:dyDescent="0.15">
      <c r="B11" s="191"/>
      <c r="C11" s="117"/>
      <c r="D11" s="115" t="s">
        <v>46</v>
      </c>
      <c r="E11" s="8">
        <f t="shared" ref="E11:E57" si="6">SUM(F11,R11,X11,Y11,AE11:AK11)</f>
        <v>160</v>
      </c>
      <c r="F11" s="8">
        <f t="shared" ref="F11:F57" si="7">SUM(G11:Q11)</f>
        <v>32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14</v>
      </c>
      <c r="M11" s="37">
        <v>1</v>
      </c>
      <c r="N11" s="37">
        <v>0</v>
      </c>
      <c r="O11" s="37">
        <v>0</v>
      </c>
      <c r="P11" s="37">
        <v>8</v>
      </c>
      <c r="Q11" s="37">
        <v>9</v>
      </c>
      <c r="R11" s="46">
        <f t="shared" ref="R11:R57" si="8">SUM(S11:V11)</f>
        <v>0</v>
      </c>
      <c r="S11" s="37">
        <v>0</v>
      </c>
      <c r="T11" s="37">
        <v>0</v>
      </c>
      <c r="U11" s="37">
        <v>0</v>
      </c>
      <c r="V11" s="37">
        <v>0</v>
      </c>
      <c r="W11" s="38"/>
      <c r="X11" s="39">
        <v>0</v>
      </c>
      <c r="Y11" s="9">
        <f t="shared" ref="Y11:Y57" si="9">SUM(Z11:AD11)</f>
        <v>128</v>
      </c>
      <c r="Z11" s="37">
        <v>75</v>
      </c>
      <c r="AA11" s="37">
        <v>16</v>
      </c>
      <c r="AB11" s="37">
        <v>4</v>
      </c>
      <c r="AC11" s="37">
        <v>5</v>
      </c>
      <c r="AD11" s="37">
        <v>28</v>
      </c>
      <c r="AE11" s="37">
        <v>0</v>
      </c>
      <c r="AF11" s="37">
        <v>0</v>
      </c>
      <c r="AG11" s="37">
        <v>0</v>
      </c>
      <c r="AH11" s="37">
        <v>0</v>
      </c>
      <c r="AI11" s="37">
        <v>0</v>
      </c>
      <c r="AJ11" s="37">
        <v>0</v>
      </c>
      <c r="AK11" s="47">
        <v>0</v>
      </c>
      <c r="AL11" s="116" t="s">
        <v>46</v>
      </c>
      <c r="AM11" s="88"/>
      <c r="AN11" s="185"/>
      <c r="AP11" s="16">
        <f t="shared" si="2"/>
        <v>0</v>
      </c>
      <c r="AQ11" s="16">
        <f t="shared" si="3"/>
        <v>-9</v>
      </c>
      <c r="AR11" s="16">
        <f t="shared" si="4"/>
        <v>0</v>
      </c>
      <c r="AS11" s="16">
        <f t="shared" si="5"/>
        <v>0</v>
      </c>
    </row>
    <row r="12" spans="2:45" s="5" customFormat="1" ht="15" customHeight="1" x14ac:dyDescent="0.15">
      <c r="B12" s="191"/>
      <c r="C12" s="79"/>
      <c r="D12" s="115" t="s">
        <v>82</v>
      </c>
      <c r="E12" s="8">
        <f t="shared" si="6"/>
        <v>253</v>
      </c>
      <c r="F12" s="8">
        <f t="shared" si="7"/>
        <v>41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22</v>
      </c>
      <c r="M12" s="37">
        <v>1</v>
      </c>
      <c r="N12" s="37">
        <v>0</v>
      </c>
      <c r="O12" s="37">
        <v>0</v>
      </c>
      <c r="P12" s="37">
        <v>6</v>
      </c>
      <c r="Q12" s="37">
        <v>12</v>
      </c>
      <c r="R12" s="46">
        <f t="shared" si="8"/>
        <v>0</v>
      </c>
      <c r="S12" s="37">
        <v>0</v>
      </c>
      <c r="T12" s="37">
        <v>0</v>
      </c>
      <c r="U12" s="37">
        <v>0</v>
      </c>
      <c r="V12" s="37">
        <v>0</v>
      </c>
      <c r="W12" s="38"/>
      <c r="X12" s="39">
        <v>0</v>
      </c>
      <c r="Y12" s="9">
        <f t="shared" si="9"/>
        <v>212</v>
      </c>
      <c r="Z12" s="37">
        <v>81</v>
      </c>
      <c r="AA12" s="37">
        <v>45</v>
      </c>
      <c r="AB12" s="37">
        <v>6</v>
      </c>
      <c r="AC12" s="37">
        <v>6</v>
      </c>
      <c r="AD12" s="37">
        <v>74</v>
      </c>
      <c r="AE12" s="37">
        <v>0</v>
      </c>
      <c r="AF12" s="37">
        <v>0</v>
      </c>
      <c r="AG12" s="37">
        <v>0</v>
      </c>
      <c r="AH12" s="37">
        <v>0</v>
      </c>
      <c r="AI12" s="37">
        <v>0</v>
      </c>
      <c r="AJ12" s="37">
        <v>0</v>
      </c>
      <c r="AK12" s="47">
        <v>0</v>
      </c>
      <c r="AL12" s="116" t="s">
        <v>82</v>
      </c>
      <c r="AM12" s="88"/>
      <c r="AN12" s="185"/>
      <c r="AP12" s="16">
        <f t="shared" si="2"/>
        <v>0</v>
      </c>
      <c r="AQ12" s="16">
        <f t="shared" si="3"/>
        <v>-12</v>
      </c>
      <c r="AR12" s="16">
        <f t="shared" si="4"/>
        <v>0</v>
      </c>
      <c r="AS12" s="16">
        <f t="shared" si="5"/>
        <v>0</v>
      </c>
    </row>
    <row r="13" spans="2:45" s="76" customFormat="1" ht="15" customHeight="1" x14ac:dyDescent="0.15">
      <c r="B13" s="192" t="s">
        <v>83</v>
      </c>
      <c r="C13" s="88"/>
      <c r="D13" s="115" t="s">
        <v>45</v>
      </c>
      <c r="E13" s="8">
        <f t="shared" si="6"/>
        <v>3</v>
      </c>
      <c r="F13" s="8">
        <f t="shared" si="7"/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46">
        <f t="shared" si="8"/>
        <v>3</v>
      </c>
      <c r="S13" s="37">
        <v>2</v>
      </c>
      <c r="T13" s="37">
        <v>1</v>
      </c>
      <c r="U13" s="37">
        <v>0</v>
      </c>
      <c r="V13" s="37">
        <v>0</v>
      </c>
      <c r="W13" s="38"/>
      <c r="X13" s="39">
        <v>0</v>
      </c>
      <c r="Y13" s="9">
        <f t="shared" si="9"/>
        <v>0</v>
      </c>
      <c r="Z13" s="37">
        <v>0</v>
      </c>
      <c r="AA13" s="37">
        <v>0</v>
      </c>
      <c r="AB13" s="37">
        <v>0</v>
      </c>
      <c r="AC13" s="37">
        <v>0</v>
      </c>
      <c r="AD13" s="37">
        <v>0</v>
      </c>
      <c r="AE13" s="37">
        <v>0</v>
      </c>
      <c r="AF13" s="37">
        <v>0</v>
      </c>
      <c r="AG13" s="37">
        <v>0</v>
      </c>
      <c r="AH13" s="37">
        <v>0</v>
      </c>
      <c r="AI13" s="37">
        <v>0</v>
      </c>
      <c r="AJ13" s="37">
        <v>0</v>
      </c>
      <c r="AK13" s="47">
        <v>0</v>
      </c>
      <c r="AL13" s="116" t="s">
        <v>45</v>
      </c>
      <c r="AM13" s="88"/>
      <c r="AN13" s="192" t="str">
        <f t="shared" ref="AN13" si="10">B13</f>
        <v>拳銃部品の
不法所持</v>
      </c>
      <c r="AP13" s="16">
        <f t="shared" si="2"/>
        <v>0</v>
      </c>
      <c r="AQ13" s="16">
        <f t="shared" si="3"/>
        <v>0</v>
      </c>
      <c r="AR13" s="16">
        <f t="shared" si="4"/>
        <v>0</v>
      </c>
      <c r="AS13" s="16">
        <f t="shared" si="5"/>
        <v>0</v>
      </c>
    </row>
    <row r="14" spans="2:45" s="76" customFormat="1" ht="15" customHeight="1" x14ac:dyDescent="0.15">
      <c r="B14" s="192"/>
      <c r="C14" s="117"/>
      <c r="D14" s="115" t="s">
        <v>46</v>
      </c>
      <c r="E14" s="8">
        <f t="shared" si="6"/>
        <v>2</v>
      </c>
      <c r="F14" s="8">
        <f t="shared" si="7"/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46">
        <f t="shared" si="8"/>
        <v>2</v>
      </c>
      <c r="S14" s="37">
        <v>2</v>
      </c>
      <c r="T14" s="37">
        <v>0</v>
      </c>
      <c r="U14" s="37">
        <v>0</v>
      </c>
      <c r="V14" s="37">
        <v>0</v>
      </c>
      <c r="W14" s="38"/>
      <c r="X14" s="39">
        <v>0</v>
      </c>
      <c r="Y14" s="9">
        <f t="shared" si="9"/>
        <v>0</v>
      </c>
      <c r="Z14" s="37">
        <v>0</v>
      </c>
      <c r="AA14" s="37">
        <v>0</v>
      </c>
      <c r="AB14" s="37">
        <v>0</v>
      </c>
      <c r="AC14" s="37">
        <v>0</v>
      </c>
      <c r="AD14" s="37">
        <v>0</v>
      </c>
      <c r="AE14" s="37">
        <v>0</v>
      </c>
      <c r="AF14" s="37">
        <v>0</v>
      </c>
      <c r="AG14" s="37">
        <v>0</v>
      </c>
      <c r="AH14" s="37">
        <v>0</v>
      </c>
      <c r="AI14" s="37">
        <v>0</v>
      </c>
      <c r="AJ14" s="37">
        <v>0</v>
      </c>
      <c r="AK14" s="47">
        <v>0</v>
      </c>
      <c r="AL14" s="116" t="s">
        <v>46</v>
      </c>
      <c r="AM14" s="88"/>
      <c r="AN14" s="192"/>
      <c r="AP14" s="16">
        <f t="shared" si="2"/>
        <v>0</v>
      </c>
      <c r="AQ14" s="16">
        <f t="shared" si="3"/>
        <v>0</v>
      </c>
      <c r="AR14" s="16">
        <f t="shared" si="4"/>
        <v>0</v>
      </c>
      <c r="AS14" s="16">
        <f t="shared" si="5"/>
        <v>0</v>
      </c>
    </row>
    <row r="15" spans="2:45" s="76" customFormat="1" ht="15" customHeight="1" x14ac:dyDescent="0.15">
      <c r="B15" s="192"/>
      <c r="C15" s="79"/>
      <c r="D15" s="115" t="s">
        <v>82</v>
      </c>
      <c r="E15" s="8">
        <f t="shared" si="6"/>
        <v>2</v>
      </c>
      <c r="F15" s="8">
        <f t="shared" si="7"/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46">
        <f t="shared" si="8"/>
        <v>2</v>
      </c>
      <c r="S15" s="37">
        <v>0</v>
      </c>
      <c r="T15" s="37">
        <v>2</v>
      </c>
      <c r="U15" s="37">
        <v>0</v>
      </c>
      <c r="V15" s="37">
        <v>0</v>
      </c>
      <c r="W15" s="38"/>
      <c r="X15" s="39">
        <v>0</v>
      </c>
      <c r="Y15" s="9">
        <f t="shared" si="9"/>
        <v>0</v>
      </c>
      <c r="Z15" s="37">
        <v>0</v>
      </c>
      <c r="AA15" s="37">
        <v>0</v>
      </c>
      <c r="AB15" s="37">
        <v>0</v>
      </c>
      <c r="AC15" s="37">
        <v>0</v>
      </c>
      <c r="AD15" s="37">
        <v>0</v>
      </c>
      <c r="AE15" s="37">
        <v>0</v>
      </c>
      <c r="AF15" s="37">
        <v>0</v>
      </c>
      <c r="AG15" s="37">
        <v>0</v>
      </c>
      <c r="AH15" s="37">
        <v>0</v>
      </c>
      <c r="AI15" s="37">
        <v>0</v>
      </c>
      <c r="AJ15" s="37">
        <v>0</v>
      </c>
      <c r="AK15" s="47">
        <v>0</v>
      </c>
      <c r="AL15" s="116" t="s">
        <v>82</v>
      </c>
      <c r="AM15" s="88"/>
      <c r="AN15" s="192"/>
      <c r="AP15" s="16">
        <f t="shared" si="2"/>
        <v>0</v>
      </c>
      <c r="AQ15" s="16">
        <f t="shared" si="3"/>
        <v>0</v>
      </c>
      <c r="AR15" s="16">
        <f t="shared" si="4"/>
        <v>0</v>
      </c>
      <c r="AS15" s="16">
        <f t="shared" si="5"/>
        <v>0</v>
      </c>
    </row>
    <row r="16" spans="2:45" s="76" customFormat="1" ht="15" customHeight="1" x14ac:dyDescent="0.15">
      <c r="B16" s="192" t="s">
        <v>84</v>
      </c>
      <c r="C16" s="88"/>
      <c r="D16" s="115" t="s">
        <v>45</v>
      </c>
      <c r="E16" s="8">
        <f t="shared" si="6"/>
        <v>15</v>
      </c>
      <c r="F16" s="8">
        <f t="shared" si="7"/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46">
        <f t="shared" si="8"/>
        <v>0</v>
      </c>
      <c r="S16" s="37">
        <v>0</v>
      </c>
      <c r="T16" s="37">
        <v>0</v>
      </c>
      <c r="U16" s="37">
        <v>0</v>
      </c>
      <c r="V16" s="37">
        <v>0</v>
      </c>
      <c r="W16" s="38"/>
      <c r="X16" s="39">
        <v>15</v>
      </c>
      <c r="Y16" s="9">
        <f t="shared" si="9"/>
        <v>0</v>
      </c>
      <c r="Z16" s="37">
        <v>0</v>
      </c>
      <c r="AA16" s="37">
        <v>0</v>
      </c>
      <c r="AB16" s="37">
        <v>0</v>
      </c>
      <c r="AC16" s="37">
        <v>0</v>
      </c>
      <c r="AD16" s="37">
        <v>0</v>
      </c>
      <c r="AE16" s="37">
        <v>0</v>
      </c>
      <c r="AF16" s="37">
        <v>0</v>
      </c>
      <c r="AG16" s="37">
        <v>0</v>
      </c>
      <c r="AH16" s="37">
        <v>0</v>
      </c>
      <c r="AI16" s="37">
        <v>0</v>
      </c>
      <c r="AJ16" s="37">
        <v>0</v>
      </c>
      <c r="AK16" s="47">
        <v>0</v>
      </c>
      <c r="AL16" s="116" t="s">
        <v>45</v>
      </c>
      <c r="AM16" s="88"/>
      <c r="AN16" s="192" t="str">
        <f t="shared" ref="AN16" si="11">B16</f>
        <v>拳銃実包の
不法所持</v>
      </c>
      <c r="AP16" s="16">
        <f t="shared" si="2"/>
        <v>0</v>
      </c>
      <c r="AQ16" s="16">
        <f t="shared" si="3"/>
        <v>0</v>
      </c>
      <c r="AR16" s="16">
        <f t="shared" si="4"/>
        <v>0</v>
      </c>
      <c r="AS16" s="16">
        <f t="shared" si="5"/>
        <v>0</v>
      </c>
    </row>
    <row r="17" spans="2:45" s="76" customFormat="1" ht="15" customHeight="1" x14ac:dyDescent="0.15">
      <c r="B17" s="192"/>
      <c r="C17" s="117"/>
      <c r="D17" s="115" t="s">
        <v>46</v>
      </c>
      <c r="E17" s="8">
        <f t="shared" si="6"/>
        <v>12</v>
      </c>
      <c r="F17" s="8">
        <f t="shared" si="7"/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46">
        <f t="shared" si="8"/>
        <v>0</v>
      </c>
      <c r="S17" s="37">
        <v>0</v>
      </c>
      <c r="T17" s="37">
        <v>0</v>
      </c>
      <c r="U17" s="37">
        <v>0</v>
      </c>
      <c r="V17" s="37">
        <v>0</v>
      </c>
      <c r="W17" s="38"/>
      <c r="X17" s="39">
        <v>12</v>
      </c>
      <c r="Y17" s="9">
        <f t="shared" si="9"/>
        <v>0</v>
      </c>
      <c r="Z17" s="37">
        <v>0</v>
      </c>
      <c r="AA17" s="37">
        <v>0</v>
      </c>
      <c r="AB17" s="37">
        <v>0</v>
      </c>
      <c r="AC17" s="37">
        <v>0</v>
      </c>
      <c r="AD17" s="37">
        <v>0</v>
      </c>
      <c r="AE17" s="37">
        <v>0</v>
      </c>
      <c r="AF17" s="37">
        <v>0</v>
      </c>
      <c r="AG17" s="37">
        <v>0</v>
      </c>
      <c r="AH17" s="37">
        <v>0</v>
      </c>
      <c r="AI17" s="37">
        <v>0</v>
      </c>
      <c r="AJ17" s="37">
        <v>0</v>
      </c>
      <c r="AK17" s="47">
        <v>0</v>
      </c>
      <c r="AL17" s="116" t="s">
        <v>46</v>
      </c>
      <c r="AM17" s="88"/>
      <c r="AN17" s="192"/>
      <c r="AP17" s="16">
        <f t="shared" si="2"/>
        <v>0</v>
      </c>
      <c r="AQ17" s="16">
        <f t="shared" si="3"/>
        <v>0</v>
      </c>
      <c r="AR17" s="16">
        <f t="shared" si="4"/>
        <v>0</v>
      </c>
      <c r="AS17" s="16">
        <f t="shared" si="5"/>
        <v>0</v>
      </c>
    </row>
    <row r="18" spans="2:45" s="76" customFormat="1" ht="15" customHeight="1" x14ac:dyDescent="0.15">
      <c r="B18" s="192"/>
      <c r="C18" s="79"/>
      <c r="D18" s="115" t="s">
        <v>82</v>
      </c>
      <c r="E18" s="8">
        <f t="shared" si="6"/>
        <v>1565</v>
      </c>
      <c r="F18" s="8">
        <f t="shared" si="7"/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46">
        <f t="shared" si="8"/>
        <v>0</v>
      </c>
      <c r="S18" s="37">
        <v>0</v>
      </c>
      <c r="T18" s="37">
        <v>0</v>
      </c>
      <c r="U18" s="37">
        <v>0</v>
      </c>
      <c r="V18" s="37">
        <v>0</v>
      </c>
      <c r="W18" s="38"/>
      <c r="X18" s="39">
        <v>1565</v>
      </c>
      <c r="Y18" s="9">
        <f t="shared" si="9"/>
        <v>0</v>
      </c>
      <c r="Z18" s="37">
        <v>0</v>
      </c>
      <c r="AA18" s="37">
        <v>0</v>
      </c>
      <c r="AB18" s="37">
        <v>0</v>
      </c>
      <c r="AC18" s="37">
        <v>0</v>
      </c>
      <c r="AD18" s="37">
        <v>0</v>
      </c>
      <c r="AE18" s="37">
        <v>0</v>
      </c>
      <c r="AF18" s="37">
        <v>0</v>
      </c>
      <c r="AG18" s="37">
        <v>0</v>
      </c>
      <c r="AH18" s="37">
        <v>0</v>
      </c>
      <c r="AI18" s="37">
        <v>0</v>
      </c>
      <c r="AJ18" s="37">
        <v>0</v>
      </c>
      <c r="AK18" s="47">
        <v>0</v>
      </c>
      <c r="AL18" s="116" t="s">
        <v>82</v>
      </c>
      <c r="AM18" s="88"/>
      <c r="AN18" s="192"/>
      <c r="AP18" s="16">
        <f t="shared" si="2"/>
        <v>0</v>
      </c>
      <c r="AQ18" s="16">
        <f t="shared" si="3"/>
        <v>0</v>
      </c>
      <c r="AR18" s="16">
        <f t="shared" si="4"/>
        <v>0</v>
      </c>
      <c r="AS18" s="16">
        <f t="shared" si="5"/>
        <v>0</v>
      </c>
    </row>
    <row r="19" spans="2:45" s="76" customFormat="1" ht="15" customHeight="1" x14ac:dyDescent="0.15">
      <c r="B19" s="192" t="s">
        <v>85</v>
      </c>
      <c r="C19" s="117"/>
      <c r="D19" s="115" t="s">
        <v>45</v>
      </c>
      <c r="E19" s="8">
        <f t="shared" si="6"/>
        <v>1</v>
      </c>
      <c r="F19" s="8">
        <f t="shared" si="7"/>
        <v>1</v>
      </c>
      <c r="G19" s="37">
        <v>0</v>
      </c>
      <c r="H19" s="37">
        <v>1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46">
        <f t="shared" si="8"/>
        <v>0</v>
      </c>
      <c r="S19" s="37">
        <v>0</v>
      </c>
      <c r="T19" s="37">
        <v>0</v>
      </c>
      <c r="U19" s="37">
        <v>0</v>
      </c>
      <c r="V19" s="37">
        <v>0</v>
      </c>
      <c r="W19" s="38"/>
      <c r="X19" s="39">
        <v>0</v>
      </c>
      <c r="Y19" s="9">
        <f t="shared" si="9"/>
        <v>0</v>
      </c>
      <c r="Z19" s="37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0</v>
      </c>
      <c r="AG19" s="37">
        <v>0</v>
      </c>
      <c r="AH19" s="37">
        <v>0</v>
      </c>
      <c r="AI19" s="37">
        <v>0</v>
      </c>
      <c r="AJ19" s="37">
        <v>0</v>
      </c>
      <c r="AK19" s="47">
        <v>0</v>
      </c>
      <c r="AL19" s="116" t="s">
        <v>45</v>
      </c>
      <c r="AM19" s="88"/>
      <c r="AN19" s="192" t="str">
        <f t="shared" ref="AN19" si="12">B19</f>
        <v>拳銃等としての
物品の不法所持</v>
      </c>
      <c r="AP19" s="16">
        <f t="shared" si="2"/>
        <v>0</v>
      </c>
      <c r="AQ19" s="16">
        <f t="shared" si="3"/>
        <v>0</v>
      </c>
      <c r="AR19" s="16">
        <f t="shared" si="4"/>
        <v>0</v>
      </c>
      <c r="AS19" s="16">
        <f t="shared" si="5"/>
        <v>0</v>
      </c>
    </row>
    <row r="20" spans="2:45" s="76" customFormat="1" ht="15" customHeight="1" x14ac:dyDescent="0.15">
      <c r="B20" s="192"/>
      <c r="C20" s="88"/>
      <c r="D20" s="115" t="s">
        <v>46</v>
      </c>
      <c r="E20" s="8">
        <f t="shared" si="6"/>
        <v>0</v>
      </c>
      <c r="F20" s="8">
        <f t="shared" si="7"/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46">
        <f t="shared" si="8"/>
        <v>0</v>
      </c>
      <c r="S20" s="37">
        <v>0</v>
      </c>
      <c r="T20" s="37">
        <v>0</v>
      </c>
      <c r="U20" s="37">
        <v>0</v>
      </c>
      <c r="V20" s="37">
        <v>0</v>
      </c>
      <c r="W20" s="38"/>
      <c r="X20" s="39">
        <v>0</v>
      </c>
      <c r="Y20" s="9">
        <f t="shared" si="9"/>
        <v>0</v>
      </c>
      <c r="Z20" s="37">
        <v>0</v>
      </c>
      <c r="AA20" s="37">
        <v>0</v>
      </c>
      <c r="AB20" s="37">
        <v>0</v>
      </c>
      <c r="AC20" s="37">
        <v>0</v>
      </c>
      <c r="AD20" s="37">
        <v>0</v>
      </c>
      <c r="AE20" s="37">
        <v>0</v>
      </c>
      <c r="AF20" s="37">
        <v>0</v>
      </c>
      <c r="AG20" s="37">
        <v>0</v>
      </c>
      <c r="AH20" s="37">
        <v>0</v>
      </c>
      <c r="AI20" s="37">
        <v>0</v>
      </c>
      <c r="AJ20" s="37">
        <v>0</v>
      </c>
      <c r="AK20" s="47">
        <v>0</v>
      </c>
      <c r="AL20" s="116" t="s">
        <v>46</v>
      </c>
      <c r="AM20" s="88"/>
      <c r="AN20" s="192"/>
      <c r="AP20" s="16">
        <f t="shared" si="2"/>
        <v>0</v>
      </c>
      <c r="AQ20" s="16">
        <f t="shared" si="3"/>
        <v>0</v>
      </c>
      <c r="AR20" s="16">
        <f t="shared" si="4"/>
        <v>0</v>
      </c>
      <c r="AS20" s="16">
        <f t="shared" si="5"/>
        <v>0</v>
      </c>
    </row>
    <row r="21" spans="2:45" s="76" customFormat="1" ht="15" customHeight="1" x14ac:dyDescent="0.15">
      <c r="B21" s="192"/>
      <c r="C21" s="79"/>
      <c r="D21" s="115" t="s">
        <v>82</v>
      </c>
      <c r="E21" s="8">
        <f>SUM(F21,R21,X21,Y21,AE21:AK21)</f>
        <v>3</v>
      </c>
      <c r="F21" s="8">
        <f t="shared" si="7"/>
        <v>3</v>
      </c>
      <c r="G21" s="37">
        <v>3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46">
        <f t="shared" si="8"/>
        <v>0</v>
      </c>
      <c r="S21" s="37">
        <v>0</v>
      </c>
      <c r="T21" s="37">
        <v>0</v>
      </c>
      <c r="U21" s="37">
        <v>0</v>
      </c>
      <c r="V21" s="37">
        <v>0</v>
      </c>
      <c r="W21" s="38"/>
      <c r="X21" s="39">
        <v>0</v>
      </c>
      <c r="Y21" s="9">
        <f t="shared" si="9"/>
        <v>0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47">
        <v>0</v>
      </c>
      <c r="AL21" s="116" t="s">
        <v>82</v>
      </c>
      <c r="AM21" s="88"/>
      <c r="AN21" s="192"/>
      <c r="AP21" s="16">
        <f t="shared" si="2"/>
        <v>0</v>
      </c>
      <c r="AQ21" s="16">
        <f t="shared" si="3"/>
        <v>0</v>
      </c>
      <c r="AR21" s="16">
        <f t="shared" si="4"/>
        <v>0</v>
      </c>
      <c r="AS21" s="16">
        <f t="shared" si="5"/>
        <v>0</v>
      </c>
    </row>
    <row r="22" spans="2:45" s="76" customFormat="1" ht="15" customHeight="1" x14ac:dyDescent="0.15">
      <c r="B22" s="192" t="s">
        <v>86</v>
      </c>
      <c r="C22" s="117"/>
      <c r="D22" s="115" t="s">
        <v>45</v>
      </c>
      <c r="E22" s="8">
        <f t="shared" si="6"/>
        <v>2</v>
      </c>
      <c r="F22" s="8">
        <f t="shared" si="7"/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46">
        <f t="shared" si="8"/>
        <v>0</v>
      </c>
      <c r="S22" s="37">
        <v>0</v>
      </c>
      <c r="T22" s="37">
        <v>0</v>
      </c>
      <c r="U22" s="37">
        <v>0</v>
      </c>
      <c r="V22" s="37">
        <v>0</v>
      </c>
      <c r="W22" s="38"/>
      <c r="X22" s="39">
        <v>2</v>
      </c>
      <c r="Y22" s="9">
        <f t="shared" si="9"/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47">
        <v>0</v>
      </c>
      <c r="AL22" s="116" t="s">
        <v>45</v>
      </c>
      <c r="AM22" s="88"/>
      <c r="AN22" s="193" t="str">
        <f t="shared" ref="AN22" si="13">B22</f>
        <v>拳銃実包として
の物品の不法所持</v>
      </c>
      <c r="AP22" s="16">
        <f t="shared" si="2"/>
        <v>0</v>
      </c>
      <c r="AQ22" s="16">
        <f t="shared" si="3"/>
        <v>0</v>
      </c>
      <c r="AR22" s="16">
        <f t="shared" si="4"/>
        <v>0</v>
      </c>
      <c r="AS22" s="16">
        <f t="shared" si="5"/>
        <v>0</v>
      </c>
    </row>
    <row r="23" spans="2:45" s="76" customFormat="1" ht="15" customHeight="1" x14ac:dyDescent="0.15">
      <c r="B23" s="193"/>
      <c r="C23" s="88"/>
      <c r="D23" s="115" t="s">
        <v>46</v>
      </c>
      <c r="E23" s="8">
        <f t="shared" si="6"/>
        <v>2</v>
      </c>
      <c r="F23" s="8">
        <f t="shared" si="7"/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46">
        <f t="shared" si="8"/>
        <v>0</v>
      </c>
      <c r="S23" s="37">
        <v>0</v>
      </c>
      <c r="T23" s="37">
        <v>0</v>
      </c>
      <c r="U23" s="37">
        <v>0</v>
      </c>
      <c r="V23" s="37">
        <v>0</v>
      </c>
      <c r="W23" s="38"/>
      <c r="X23" s="39">
        <v>2</v>
      </c>
      <c r="Y23" s="9">
        <f t="shared" si="9"/>
        <v>0</v>
      </c>
      <c r="Z23" s="37">
        <v>0</v>
      </c>
      <c r="AA23" s="37">
        <v>0</v>
      </c>
      <c r="AB23" s="37">
        <v>0</v>
      </c>
      <c r="AC23" s="37">
        <v>0</v>
      </c>
      <c r="AD23" s="37">
        <v>0</v>
      </c>
      <c r="AE23" s="37">
        <v>0</v>
      </c>
      <c r="AF23" s="37">
        <v>0</v>
      </c>
      <c r="AG23" s="37">
        <v>0</v>
      </c>
      <c r="AH23" s="37">
        <v>0</v>
      </c>
      <c r="AI23" s="37">
        <v>0</v>
      </c>
      <c r="AJ23" s="37">
        <v>0</v>
      </c>
      <c r="AK23" s="47">
        <v>0</v>
      </c>
      <c r="AL23" s="116" t="s">
        <v>46</v>
      </c>
      <c r="AM23" s="88"/>
      <c r="AN23" s="193"/>
      <c r="AP23" s="16">
        <f t="shared" si="2"/>
        <v>0</v>
      </c>
      <c r="AQ23" s="16">
        <f t="shared" si="3"/>
        <v>0</v>
      </c>
      <c r="AR23" s="16">
        <f t="shared" si="4"/>
        <v>0</v>
      </c>
      <c r="AS23" s="16">
        <f t="shared" si="5"/>
        <v>0</v>
      </c>
    </row>
    <row r="24" spans="2:45" s="76" customFormat="1" ht="15" customHeight="1" x14ac:dyDescent="0.15">
      <c r="B24" s="193"/>
      <c r="C24" s="79"/>
      <c r="D24" s="115" t="s">
        <v>82</v>
      </c>
      <c r="E24" s="8">
        <f t="shared" si="6"/>
        <v>543</v>
      </c>
      <c r="F24" s="8">
        <f t="shared" si="7"/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46">
        <f t="shared" si="8"/>
        <v>0</v>
      </c>
      <c r="S24" s="37">
        <v>0</v>
      </c>
      <c r="T24" s="37">
        <v>0</v>
      </c>
      <c r="U24" s="37">
        <v>0</v>
      </c>
      <c r="V24" s="37">
        <v>0</v>
      </c>
      <c r="W24" s="38"/>
      <c r="X24" s="39">
        <v>543</v>
      </c>
      <c r="Y24" s="9">
        <f t="shared" si="9"/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47">
        <v>0</v>
      </c>
      <c r="AL24" s="116" t="s">
        <v>82</v>
      </c>
      <c r="AM24" s="88"/>
      <c r="AN24" s="193"/>
      <c r="AP24" s="16">
        <f t="shared" si="2"/>
        <v>0</v>
      </c>
      <c r="AQ24" s="16">
        <f t="shared" si="3"/>
        <v>0</v>
      </c>
      <c r="AR24" s="16">
        <f t="shared" si="4"/>
        <v>0</v>
      </c>
      <c r="AS24" s="16">
        <f t="shared" si="5"/>
        <v>0</v>
      </c>
    </row>
    <row r="25" spans="2:45" s="76" customFormat="1" ht="15" customHeight="1" x14ac:dyDescent="0.15">
      <c r="B25" s="192" t="s">
        <v>87</v>
      </c>
      <c r="C25" s="79"/>
      <c r="D25" s="115" t="s">
        <v>45</v>
      </c>
      <c r="E25" s="8">
        <f>F25+R25+X25+Y25+AE25+AF25+AG25+AH25+AI25+AJ25+AK25</f>
        <v>0</v>
      </c>
      <c r="F25" s="8">
        <f t="shared" si="7"/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46">
        <f>SUM(S25:V25)</f>
        <v>0</v>
      </c>
      <c r="S25" s="37">
        <v>0</v>
      </c>
      <c r="T25" s="37">
        <v>0</v>
      </c>
      <c r="U25" s="37">
        <v>0</v>
      </c>
      <c r="V25" s="37">
        <v>0</v>
      </c>
      <c r="W25" s="38"/>
      <c r="X25" s="39">
        <v>0</v>
      </c>
      <c r="Y25" s="9">
        <f>SUM(Z25:AD25)</f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  <c r="AI25" s="37">
        <v>0</v>
      </c>
      <c r="AJ25" s="37">
        <v>0</v>
      </c>
      <c r="AK25" s="47">
        <v>0</v>
      </c>
      <c r="AL25" s="116" t="s">
        <v>45</v>
      </c>
      <c r="AM25" s="88"/>
      <c r="AN25" s="193" t="str">
        <f t="shared" ref="AN25" si="14">B25</f>
        <v>拳銃部品として
の物品の不法所持</v>
      </c>
      <c r="AP25" s="16">
        <f t="shared" si="2"/>
        <v>0</v>
      </c>
      <c r="AQ25" s="16">
        <f t="shared" si="3"/>
        <v>0</v>
      </c>
      <c r="AR25" s="16">
        <f t="shared" si="4"/>
        <v>0</v>
      </c>
      <c r="AS25" s="16">
        <f t="shared" si="5"/>
        <v>0</v>
      </c>
    </row>
    <row r="26" spans="2:45" s="76" customFormat="1" ht="15" customHeight="1" x14ac:dyDescent="0.15">
      <c r="B26" s="193"/>
      <c r="C26" s="79"/>
      <c r="D26" s="115" t="s">
        <v>46</v>
      </c>
      <c r="E26" s="8">
        <f>F26+R26+X26+Y26+AE26+AF26+AG26+AH26+AI26+AJ26+AK26</f>
        <v>0</v>
      </c>
      <c r="F26" s="8">
        <f t="shared" si="7"/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46">
        <f>SUM(S26:V26)</f>
        <v>0</v>
      </c>
      <c r="S26" s="37">
        <v>0</v>
      </c>
      <c r="T26" s="37">
        <v>0</v>
      </c>
      <c r="U26" s="37">
        <v>0</v>
      </c>
      <c r="V26" s="37">
        <v>0</v>
      </c>
      <c r="W26" s="38"/>
      <c r="X26" s="39">
        <v>0</v>
      </c>
      <c r="Y26" s="9">
        <f>SUM(Z26:AD26)</f>
        <v>0</v>
      </c>
      <c r="Z26" s="37">
        <v>0</v>
      </c>
      <c r="AA26" s="37">
        <v>0</v>
      </c>
      <c r="AB26" s="37">
        <v>0</v>
      </c>
      <c r="AC26" s="37">
        <v>0</v>
      </c>
      <c r="AD26" s="37">
        <v>0</v>
      </c>
      <c r="AE26" s="37">
        <v>0</v>
      </c>
      <c r="AF26" s="37">
        <v>0</v>
      </c>
      <c r="AG26" s="37">
        <v>0</v>
      </c>
      <c r="AH26" s="37">
        <v>0</v>
      </c>
      <c r="AI26" s="37">
        <v>0</v>
      </c>
      <c r="AJ26" s="37">
        <v>0</v>
      </c>
      <c r="AK26" s="47">
        <v>0</v>
      </c>
      <c r="AL26" s="116" t="s">
        <v>46</v>
      </c>
      <c r="AM26" s="88"/>
      <c r="AN26" s="193"/>
      <c r="AP26" s="16">
        <f t="shared" si="2"/>
        <v>0</v>
      </c>
      <c r="AQ26" s="16">
        <f t="shared" si="3"/>
        <v>0</v>
      </c>
      <c r="AR26" s="16">
        <f t="shared" si="4"/>
        <v>0</v>
      </c>
      <c r="AS26" s="16">
        <f t="shared" si="5"/>
        <v>0</v>
      </c>
    </row>
    <row r="27" spans="2:45" s="76" customFormat="1" ht="15" customHeight="1" x14ac:dyDescent="0.15">
      <c r="B27" s="193"/>
      <c r="C27" s="79"/>
      <c r="D27" s="115" t="s">
        <v>82</v>
      </c>
      <c r="E27" s="8">
        <f>F27+R27+X27+Y27+AE27+AF27+AG27+AH27+AI27+AJ27+AK27</f>
        <v>2</v>
      </c>
      <c r="F27" s="8">
        <f t="shared" si="7"/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46">
        <f>SUM(S27:V27)</f>
        <v>2</v>
      </c>
      <c r="S27" s="37">
        <v>2</v>
      </c>
      <c r="T27" s="37">
        <v>0</v>
      </c>
      <c r="U27" s="37">
        <v>0</v>
      </c>
      <c r="V27" s="37">
        <v>0</v>
      </c>
      <c r="W27" s="38"/>
      <c r="X27" s="39">
        <v>0</v>
      </c>
      <c r="Y27" s="9">
        <f>SUM(Z27:AD27)</f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47">
        <v>0</v>
      </c>
      <c r="AL27" s="116" t="s">
        <v>82</v>
      </c>
      <c r="AM27" s="88"/>
      <c r="AN27" s="193"/>
      <c r="AP27" s="16">
        <f t="shared" si="2"/>
        <v>0</v>
      </c>
      <c r="AQ27" s="16">
        <f t="shared" si="3"/>
        <v>0</v>
      </c>
      <c r="AR27" s="16">
        <f t="shared" si="4"/>
        <v>0</v>
      </c>
      <c r="AS27" s="16">
        <f t="shared" si="5"/>
        <v>0</v>
      </c>
    </row>
    <row r="28" spans="2:45" s="76" customFormat="1" ht="15" customHeight="1" x14ac:dyDescent="0.15">
      <c r="B28" s="194" t="s">
        <v>88</v>
      </c>
      <c r="C28" s="88"/>
      <c r="D28" s="115" t="s">
        <v>45</v>
      </c>
      <c r="E28" s="8">
        <f t="shared" si="6"/>
        <v>51</v>
      </c>
      <c r="F28" s="8">
        <f t="shared" si="7"/>
        <v>51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51</v>
      </c>
      <c r="N28" s="37">
        <v>0</v>
      </c>
      <c r="O28" s="37">
        <v>0</v>
      </c>
      <c r="P28" s="37">
        <v>0</v>
      </c>
      <c r="Q28" s="37">
        <v>0</v>
      </c>
      <c r="R28" s="46">
        <f t="shared" si="8"/>
        <v>0</v>
      </c>
      <c r="S28" s="37">
        <v>0</v>
      </c>
      <c r="T28" s="37">
        <v>0</v>
      </c>
      <c r="U28" s="37">
        <v>0</v>
      </c>
      <c r="V28" s="37">
        <v>0</v>
      </c>
      <c r="W28" s="38"/>
      <c r="X28" s="39">
        <v>0</v>
      </c>
      <c r="Y28" s="9">
        <f t="shared" si="9"/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47">
        <v>0</v>
      </c>
      <c r="AL28" s="116" t="s">
        <v>45</v>
      </c>
      <c r="AM28" s="88"/>
      <c r="AN28" s="194" t="str">
        <f t="shared" ref="AN28" si="15">B28</f>
        <v>準空気銃の不法所持</v>
      </c>
      <c r="AP28" s="16">
        <f t="shared" si="2"/>
        <v>0</v>
      </c>
      <c r="AQ28" s="16">
        <f t="shared" si="3"/>
        <v>0</v>
      </c>
      <c r="AR28" s="16">
        <f t="shared" si="4"/>
        <v>0</v>
      </c>
      <c r="AS28" s="16">
        <f t="shared" si="5"/>
        <v>0</v>
      </c>
    </row>
    <row r="29" spans="2:45" s="76" customFormat="1" ht="15" customHeight="1" x14ac:dyDescent="0.15">
      <c r="B29" s="194"/>
      <c r="C29" s="117"/>
      <c r="D29" s="115" t="s">
        <v>46</v>
      </c>
      <c r="E29" s="8">
        <f t="shared" si="6"/>
        <v>33</v>
      </c>
      <c r="F29" s="8">
        <f t="shared" si="7"/>
        <v>33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33</v>
      </c>
      <c r="N29" s="37">
        <v>0</v>
      </c>
      <c r="O29" s="37">
        <v>0</v>
      </c>
      <c r="P29" s="37">
        <v>0</v>
      </c>
      <c r="Q29" s="37">
        <v>0</v>
      </c>
      <c r="R29" s="46">
        <f t="shared" si="8"/>
        <v>0</v>
      </c>
      <c r="S29" s="37">
        <v>0</v>
      </c>
      <c r="T29" s="37">
        <v>0</v>
      </c>
      <c r="U29" s="37">
        <v>0</v>
      </c>
      <c r="V29" s="37">
        <v>0</v>
      </c>
      <c r="W29" s="38"/>
      <c r="X29" s="39">
        <v>0</v>
      </c>
      <c r="Y29" s="9">
        <f t="shared" si="9"/>
        <v>0</v>
      </c>
      <c r="Z29" s="37">
        <v>0</v>
      </c>
      <c r="AA29" s="37">
        <v>0</v>
      </c>
      <c r="AB29" s="37">
        <v>0</v>
      </c>
      <c r="AC29" s="37">
        <v>0</v>
      </c>
      <c r="AD29" s="37">
        <v>0</v>
      </c>
      <c r="AE29" s="37">
        <v>0</v>
      </c>
      <c r="AF29" s="37">
        <v>0</v>
      </c>
      <c r="AG29" s="37">
        <v>0</v>
      </c>
      <c r="AH29" s="37">
        <v>0</v>
      </c>
      <c r="AI29" s="37">
        <v>0</v>
      </c>
      <c r="AJ29" s="37">
        <v>0</v>
      </c>
      <c r="AK29" s="47">
        <v>0</v>
      </c>
      <c r="AL29" s="116" t="s">
        <v>46</v>
      </c>
      <c r="AM29" s="88"/>
      <c r="AN29" s="194"/>
      <c r="AP29" s="16">
        <f t="shared" si="2"/>
        <v>0</v>
      </c>
      <c r="AQ29" s="16">
        <f t="shared" si="3"/>
        <v>0</v>
      </c>
      <c r="AR29" s="16">
        <f t="shared" si="4"/>
        <v>0</v>
      </c>
      <c r="AS29" s="16">
        <f t="shared" si="5"/>
        <v>0</v>
      </c>
    </row>
    <row r="30" spans="2:45" s="76" customFormat="1" ht="15" customHeight="1" x14ac:dyDescent="0.15">
      <c r="B30" s="194"/>
      <c r="C30" s="79"/>
      <c r="D30" s="115" t="s">
        <v>82</v>
      </c>
      <c r="E30" s="8">
        <f t="shared" si="6"/>
        <v>152</v>
      </c>
      <c r="F30" s="8">
        <f t="shared" si="7"/>
        <v>152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152</v>
      </c>
      <c r="N30" s="37">
        <v>0</v>
      </c>
      <c r="O30" s="37">
        <v>0</v>
      </c>
      <c r="P30" s="37">
        <v>0</v>
      </c>
      <c r="Q30" s="37">
        <v>0</v>
      </c>
      <c r="R30" s="46">
        <f t="shared" si="8"/>
        <v>0</v>
      </c>
      <c r="S30" s="37">
        <v>0</v>
      </c>
      <c r="T30" s="37">
        <v>0</v>
      </c>
      <c r="U30" s="37">
        <v>0</v>
      </c>
      <c r="V30" s="37">
        <v>0</v>
      </c>
      <c r="W30" s="38"/>
      <c r="X30" s="39">
        <v>0</v>
      </c>
      <c r="Y30" s="9">
        <f t="shared" si="9"/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47">
        <v>0</v>
      </c>
      <c r="AL30" s="116" t="s">
        <v>82</v>
      </c>
      <c r="AM30" s="88"/>
      <c r="AN30" s="194"/>
      <c r="AP30" s="16">
        <f t="shared" si="2"/>
        <v>0</v>
      </c>
      <c r="AQ30" s="16">
        <f t="shared" si="3"/>
        <v>0</v>
      </c>
      <c r="AR30" s="16">
        <f t="shared" si="4"/>
        <v>0</v>
      </c>
      <c r="AS30" s="16">
        <f t="shared" si="5"/>
        <v>0</v>
      </c>
    </row>
    <row r="31" spans="2:45" s="76" customFormat="1" ht="15" customHeight="1" x14ac:dyDescent="0.15">
      <c r="B31" s="192" t="s">
        <v>89</v>
      </c>
      <c r="C31" s="117"/>
      <c r="D31" s="115" t="s">
        <v>45</v>
      </c>
      <c r="E31" s="8">
        <f t="shared" si="6"/>
        <v>82</v>
      </c>
      <c r="F31" s="8">
        <f t="shared" si="7"/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46">
        <f t="shared" si="8"/>
        <v>0</v>
      </c>
      <c r="S31" s="37">
        <v>0</v>
      </c>
      <c r="T31" s="37">
        <v>0</v>
      </c>
      <c r="U31" s="37">
        <v>0</v>
      </c>
      <c r="V31" s="37">
        <v>0</v>
      </c>
      <c r="W31" s="38"/>
      <c r="X31" s="39">
        <v>0</v>
      </c>
      <c r="Y31" s="9">
        <f t="shared" si="9"/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82</v>
      </c>
      <c r="AI31" s="37">
        <v>0</v>
      </c>
      <c r="AJ31" s="37">
        <v>0</v>
      </c>
      <c r="AK31" s="47">
        <v>0</v>
      </c>
      <c r="AL31" s="116" t="s">
        <v>45</v>
      </c>
      <c r="AM31" s="88"/>
      <c r="AN31" s="192" t="str">
        <f t="shared" ref="AN31" si="16">B31</f>
        <v>模造拳銃の
不法所持</v>
      </c>
      <c r="AP31" s="16">
        <f t="shared" si="2"/>
        <v>0</v>
      </c>
      <c r="AQ31" s="16">
        <f t="shared" si="3"/>
        <v>0</v>
      </c>
      <c r="AR31" s="16">
        <f t="shared" si="4"/>
        <v>0</v>
      </c>
      <c r="AS31" s="16">
        <f t="shared" si="5"/>
        <v>0</v>
      </c>
    </row>
    <row r="32" spans="2:45" s="76" customFormat="1" ht="15" customHeight="1" x14ac:dyDescent="0.15">
      <c r="B32" s="192"/>
      <c r="C32" s="117"/>
      <c r="D32" s="115" t="s">
        <v>46</v>
      </c>
      <c r="E32" s="8">
        <f t="shared" si="6"/>
        <v>47</v>
      </c>
      <c r="F32" s="8">
        <f t="shared" si="7"/>
        <v>0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37">
        <v>0</v>
      </c>
      <c r="R32" s="46">
        <f t="shared" si="8"/>
        <v>0</v>
      </c>
      <c r="S32" s="37">
        <v>0</v>
      </c>
      <c r="T32" s="37">
        <v>0</v>
      </c>
      <c r="U32" s="37">
        <v>0</v>
      </c>
      <c r="V32" s="37">
        <v>0</v>
      </c>
      <c r="W32" s="38"/>
      <c r="X32" s="39">
        <v>0</v>
      </c>
      <c r="Y32" s="9">
        <f t="shared" si="9"/>
        <v>0</v>
      </c>
      <c r="Z32" s="37">
        <v>0</v>
      </c>
      <c r="AA32" s="37">
        <v>0</v>
      </c>
      <c r="AB32" s="37">
        <v>0</v>
      </c>
      <c r="AC32" s="37">
        <v>0</v>
      </c>
      <c r="AD32" s="37">
        <v>0</v>
      </c>
      <c r="AE32" s="37">
        <v>0</v>
      </c>
      <c r="AF32" s="37">
        <v>0</v>
      </c>
      <c r="AG32" s="37">
        <v>0</v>
      </c>
      <c r="AH32" s="37">
        <v>47</v>
      </c>
      <c r="AI32" s="37">
        <v>0</v>
      </c>
      <c r="AJ32" s="37">
        <v>0</v>
      </c>
      <c r="AK32" s="47">
        <v>0</v>
      </c>
      <c r="AL32" s="116" t="s">
        <v>46</v>
      </c>
      <c r="AM32" s="88"/>
      <c r="AN32" s="192"/>
      <c r="AP32" s="16">
        <f t="shared" si="2"/>
        <v>0</v>
      </c>
      <c r="AQ32" s="16">
        <f t="shared" si="3"/>
        <v>0</v>
      </c>
      <c r="AR32" s="16">
        <f t="shared" si="4"/>
        <v>0</v>
      </c>
      <c r="AS32" s="16">
        <f t="shared" si="5"/>
        <v>0</v>
      </c>
    </row>
    <row r="33" spans="2:45" s="76" customFormat="1" ht="15" customHeight="1" x14ac:dyDescent="0.15">
      <c r="B33" s="192"/>
      <c r="C33" s="79"/>
      <c r="D33" s="115" t="s">
        <v>82</v>
      </c>
      <c r="E33" s="8">
        <f t="shared" si="6"/>
        <v>450</v>
      </c>
      <c r="F33" s="8">
        <f t="shared" si="7"/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46">
        <f t="shared" si="8"/>
        <v>0</v>
      </c>
      <c r="S33" s="37">
        <v>0</v>
      </c>
      <c r="T33" s="37">
        <v>0</v>
      </c>
      <c r="U33" s="37">
        <v>0</v>
      </c>
      <c r="V33" s="37">
        <v>0</v>
      </c>
      <c r="W33" s="38"/>
      <c r="X33" s="39">
        <v>0</v>
      </c>
      <c r="Y33" s="9">
        <f t="shared" si="9"/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450</v>
      </c>
      <c r="AI33" s="37">
        <v>0</v>
      </c>
      <c r="AJ33" s="37">
        <v>0</v>
      </c>
      <c r="AK33" s="47">
        <v>0</v>
      </c>
      <c r="AL33" s="116" t="s">
        <v>82</v>
      </c>
      <c r="AM33" s="88"/>
      <c r="AN33" s="192"/>
      <c r="AP33" s="16">
        <f t="shared" si="2"/>
        <v>0</v>
      </c>
      <c r="AQ33" s="16">
        <f t="shared" si="3"/>
        <v>0</v>
      </c>
      <c r="AR33" s="16">
        <f t="shared" si="4"/>
        <v>0</v>
      </c>
      <c r="AS33" s="16">
        <f t="shared" si="5"/>
        <v>0</v>
      </c>
    </row>
    <row r="34" spans="2:45" s="76" customFormat="1" ht="15" customHeight="1" x14ac:dyDescent="0.15">
      <c r="B34" s="192" t="s">
        <v>90</v>
      </c>
      <c r="C34" s="117"/>
      <c r="D34" s="115" t="s">
        <v>45</v>
      </c>
      <c r="E34" s="8">
        <f t="shared" si="6"/>
        <v>0</v>
      </c>
      <c r="F34" s="8">
        <f t="shared" si="7"/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46">
        <f t="shared" si="8"/>
        <v>0</v>
      </c>
      <c r="S34" s="37">
        <v>0</v>
      </c>
      <c r="T34" s="37">
        <v>0</v>
      </c>
      <c r="U34" s="37">
        <v>0</v>
      </c>
      <c r="V34" s="37">
        <v>0</v>
      </c>
      <c r="W34" s="38"/>
      <c r="X34" s="39">
        <v>0</v>
      </c>
      <c r="Y34" s="9">
        <f t="shared" si="9"/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47">
        <v>0</v>
      </c>
      <c r="AL34" s="116" t="s">
        <v>45</v>
      </c>
      <c r="AM34" s="88"/>
      <c r="AN34" s="193" t="str">
        <f t="shared" ref="AN34" si="17">B34</f>
        <v>模擬銃器の
不法所持</v>
      </c>
      <c r="AP34" s="16">
        <f t="shared" si="2"/>
        <v>0</v>
      </c>
      <c r="AQ34" s="16">
        <f t="shared" si="3"/>
        <v>0</v>
      </c>
      <c r="AR34" s="16">
        <f t="shared" si="4"/>
        <v>0</v>
      </c>
      <c r="AS34" s="16">
        <f t="shared" si="5"/>
        <v>0</v>
      </c>
    </row>
    <row r="35" spans="2:45" s="76" customFormat="1" ht="15" customHeight="1" x14ac:dyDescent="0.15">
      <c r="B35" s="193"/>
      <c r="C35" s="88"/>
      <c r="D35" s="115" t="s">
        <v>46</v>
      </c>
      <c r="E35" s="8">
        <f t="shared" si="6"/>
        <v>0</v>
      </c>
      <c r="F35" s="8">
        <f t="shared" si="7"/>
        <v>0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7">
        <v>0</v>
      </c>
      <c r="Q35" s="37">
        <v>0</v>
      </c>
      <c r="R35" s="46">
        <f t="shared" si="8"/>
        <v>0</v>
      </c>
      <c r="S35" s="37">
        <v>0</v>
      </c>
      <c r="T35" s="37">
        <v>0</v>
      </c>
      <c r="U35" s="37">
        <v>0</v>
      </c>
      <c r="V35" s="37">
        <v>0</v>
      </c>
      <c r="W35" s="38"/>
      <c r="X35" s="39">
        <v>0</v>
      </c>
      <c r="Y35" s="9">
        <f t="shared" si="9"/>
        <v>0</v>
      </c>
      <c r="Z35" s="37">
        <v>0</v>
      </c>
      <c r="AA35" s="37">
        <v>0</v>
      </c>
      <c r="AB35" s="37">
        <v>0</v>
      </c>
      <c r="AC35" s="37">
        <v>0</v>
      </c>
      <c r="AD35" s="37">
        <v>0</v>
      </c>
      <c r="AE35" s="37">
        <v>0</v>
      </c>
      <c r="AF35" s="37">
        <v>0</v>
      </c>
      <c r="AG35" s="37">
        <v>0</v>
      </c>
      <c r="AH35" s="37">
        <v>0</v>
      </c>
      <c r="AI35" s="37">
        <v>0</v>
      </c>
      <c r="AJ35" s="37">
        <v>0</v>
      </c>
      <c r="AK35" s="47">
        <v>0</v>
      </c>
      <c r="AL35" s="116" t="s">
        <v>46</v>
      </c>
      <c r="AM35" s="88"/>
      <c r="AN35" s="193"/>
      <c r="AP35" s="16">
        <f t="shared" si="2"/>
        <v>0</v>
      </c>
      <c r="AQ35" s="16">
        <f t="shared" si="3"/>
        <v>0</v>
      </c>
      <c r="AR35" s="16">
        <f t="shared" si="4"/>
        <v>0</v>
      </c>
      <c r="AS35" s="16">
        <f t="shared" si="5"/>
        <v>0</v>
      </c>
    </row>
    <row r="36" spans="2:45" s="76" customFormat="1" ht="15" customHeight="1" x14ac:dyDescent="0.15">
      <c r="B36" s="193"/>
      <c r="C36" s="79"/>
      <c r="D36" s="115" t="s">
        <v>82</v>
      </c>
      <c r="E36" s="8">
        <f t="shared" si="6"/>
        <v>0</v>
      </c>
      <c r="F36" s="8">
        <f t="shared" si="7"/>
        <v>0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37">
        <v>0</v>
      </c>
      <c r="P36" s="37">
        <v>0</v>
      </c>
      <c r="Q36" s="37">
        <v>0</v>
      </c>
      <c r="R36" s="46">
        <f t="shared" si="8"/>
        <v>0</v>
      </c>
      <c r="S36" s="37">
        <v>0</v>
      </c>
      <c r="T36" s="37">
        <v>0</v>
      </c>
      <c r="U36" s="37">
        <v>0</v>
      </c>
      <c r="V36" s="37">
        <v>0</v>
      </c>
      <c r="W36" s="38"/>
      <c r="X36" s="39">
        <v>0</v>
      </c>
      <c r="Y36" s="9">
        <f t="shared" si="9"/>
        <v>0</v>
      </c>
      <c r="Z36" s="37">
        <v>0</v>
      </c>
      <c r="AA36" s="37">
        <v>0</v>
      </c>
      <c r="AB36" s="37">
        <v>0</v>
      </c>
      <c r="AC36" s="37">
        <v>0</v>
      </c>
      <c r="AD36" s="37">
        <v>0</v>
      </c>
      <c r="AE36" s="37">
        <v>0</v>
      </c>
      <c r="AF36" s="37">
        <v>0</v>
      </c>
      <c r="AG36" s="37">
        <v>0</v>
      </c>
      <c r="AH36" s="37">
        <v>0</v>
      </c>
      <c r="AI36" s="37">
        <v>0</v>
      </c>
      <c r="AJ36" s="37">
        <v>0</v>
      </c>
      <c r="AK36" s="47">
        <v>0</v>
      </c>
      <c r="AL36" s="116" t="s">
        <v>82</v>
      </c>
      <c r="AM36" s="88"/>
      <c r="AN36" s="193"/>
      <c r="AP36" s="16">
        <f t="shared" si="2"/>
        <v>0</v>
      </c>
      <c r="AQ36" s="16">
        <f t="shared" si="3"/>
        <v>0</v>
      </c>
      <c r="AR36" s="16">
        <f t="shared" si="4"/>
        <v>0</v>
      </c>
      <c r="AS36" s="16">
        <f t="shared" si="5"/>
        <v>0</v>
      </c>
    </row>
    <row r="37" spans="2:45" s="76" customFormat="1" ht="15" customHeight="1" x14ac:dyDescent="0.15">
      <c r="B37" s="192" t="s">
        <v>91</v>
      </c>
      <c r="C37" s="117"/>
      <c r="D37" s="115" t="s">
        <v>45</v>
      </c>
      <c r="E37" s="8">
        <f t="shared" si="6"/>
        <v>5</v>
      </c>
      <c r="F37" s="8">
        <f t="shared" si="7"/>
        <v>5</v>
      </c>
      <c r="G37" s="37">
        <v>5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37">
        <v>0</v>
      </c>
      <c r="O37" s="37">
        <v>0</v>
      </c>
      <c r="P37" s="37">
        <v>0</v>
      </c>
      <c r="Q37" s="37">
        <v>0</v>
      </c>
      <c r="R37" s="46">
        <f t="shared" si="8"/>
        <v>0</v>
      </c>
      <c r="S37" s="37">
        <v>0</v>
      </c>
      <c r="T37" s="37">
        <v>0</v>
      </c>
      <c r="U37" s="37">
        <v>0</v>
      </c>
      <c r="V37" s="37">
        <v>0</v>
      </c>
      <c r="W37" s="38"/>
      <c r="X37" s="39">
        <v>0</v>
      </c>
      <c r="Y37" s="9">
        <f t="shared" si="9"/>
        <v>0</v>
      </c>
      <c r="Z37" s="37">
        <v>0</v>
      </c>
      <c r="AA37" s="37">
        <v>0</v>
      </c>
      <c r="AB37" s="37">
        <v>0</v>
      </c>
      <c r="AC37" s="37">
        <v>0</v>
      </c>
      <c r="AD37" s="37">
        <v>0</v>
      </c>
      <c r="AE37" s="37">
        <v>0</v>
      </c>
      <c r="AF37" s="37">
        <v>0</v>
      </c>
      <c r="AG37" s="37">
        <v>0</v>
      </c>
      <c r="AH37" s="37">
        <v>0</v>
      </c>
      <c r="AI37" s="37">
        <v>0</v>
      </c>
      <c r="AJ37" s="37">
        <v>0</v>
      </c>
      <c r="AK37" s="47">
        <v>0</v>
      </c>
      <c r="AL37" s="116" t="s">
        <v>45</v>
      </c>
      <c r="AM37" s="88"/>
      <c r="AN37" s="193" t="str">
        <f t="shared" ref="AN37" si="18">B37</f>
        <v>拳銃等
単純譲渡等</v>
      </c>
      <c r="AP37" s="16">
        <f t="shared" si="2"/>
        <v>0</v>
      </c>
      <c r="AQ37" s="16">
        <f t="shared" si="3"/>
        <v>0</v>
      </c>
      <c r="AR37" s="16">
        <f t="shared" si="4"/>
        <v>0</v>
      </c>
      <c r="AS37" s="16">
        <f t="shared" si="5"/>
        <v>0</v>
      </c>
    </row>
    <row r="38" spans="2:45" s="76" customFormat="1" ht="15" customHeight="1" x14ac:dyDescent="0.15">
      <c r="B38" s="193"/>
      <c r="C38" s="117"/>
      <c r="D38" s="115" t="s">
        <v>46</v>
      </c>
      <c r="E38" s="8">
        <f t="shared" si="6"/>
        <v>5</v>
      </c>
      <c r="F38" s="8">
        <f t="shared" si="7"/>
        <v>5</v>
      </c>
      <c r="G38" s="37">
        <v>5</v>
      </c>
      <c r="H38" s="37">
        <v>0</v>
      </c>
      <c r="I38" s="37">
        <v>0</v>
      </c>
      <c r="J38" s="37">
        <v>0</v>
      </c>
      <c r="K38" s="37">
        <v>0</v>
      </c>
      <c r="L38" s="37">
        <v>0</v>
      </c>
      <c r="M38" s="37">
        <v>0</v>
      </c>
      <c r="N38" s="37">
        <v>0</v>
      </c>
      <c r="O38" s="37">
        <v>0</v>
      </c>
      <c r="P38" s="37">
        <v>0</v>
      </c>
      <c r="Q38" s="37">
        <v>0</v>
      </c>
      <c r="R38" s="46">
        <f t="shared" si="8"/>
        <v>0</v>
      </c>
      <c r="S38" s="37">
        <v>0</v>
      </c>
      <c r="T38" s="37">
        <v>0</v>
      </c>
      <c r="U38" s="37">
        <v>0</v>
      </c>
      <c r="V38" s="37">
        <v>0</v>
      </c>
      <c r="W38" s="38"/>
      <c r="X38" s="39">
        <v>0</v>
      </c>
      <c r="Y38" s="9">
        <f t="shared" si="9"/>
        <v>0</v>
      </c>
      <c r="Z38" s="37">
        <v>0</v>
      </c>
      <c r="AA38" s="37">
        <v>0</v>
      </c>
      <c r="AB38" s="37">
        <v>0</v>
      </c>
      <c r="AC38" s="37">
        <v>0</v>
      </c>
      <c r="AD38" s="37">
        <v>0</v>
      </c>
      <c r="AE38" s="37">
        <v>0</v>
      </c>
      <c r="AF38" s="37">
        <v>0</v>
      </c>
      <c r="AG38" s="37">
        <v>0</v>
      </c>
      <c r="AH38" s="37">
        <v>0</v>
      </c>
      <c r="AI38" s="37">
        <v>0</v>
      </c>
      <c r="AJ38" s="37">
        <v>0</v>
      </c>
      <c r="AK38" s="47">
        <v>0</v>
      </c>
      <c r="AL38" s="116" t="s">
        <v>46</v>
      </c>
      <c r="AM38" s="88"/>
      <c r="AN38" s="193"/>
      <c r="AP38" s="16">
        <f t="shared" si="2"/>
        <v>0</v>
      </c>
      <c r="AQ38" s="16">
        <f t="shared" si="3"/>
        <v>0</v>
      </c>
      <c r="AR38" s="16">
        <f t="shared" si="4"/>
        <v>0</v>
      </c>
      <c r="AS38" s="16">
        <f t="shared" si="5"/>
        <v>0</v>
      </c>
    </row>
    <row r="39" spans="2:45" s="76" customFormat="1" ht="15" customHeight="1" x14ac:dyDescent="0.15">
      <c r="B39" s="193"/>
      <c r="C39" s="79"/>
      <c r="D39" s="115" t="s">
        <v>82</v>
      </c>
      <c r="E39" s="8">
        <f t="shared" si="6"/>
        <v>0</v>
      </c>
      <c r="F39" s="8">
        <f t="shared" si="7"/>
        <v>0</v>
      </c>
      <c r="G39" s="37">
        <v>0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37">
        <v>0</v>
      </c>
      <c r="P39" s="37">
        <v>0</v>
      </c>
      <c r="Q39" s="37">
        <v>0</v>
      </c>
      <c r="R39" s="46">
        <f t="shared" si="8"/>
        <v>0</v>
      </c>
      <c r="S39" s="37">
        <v>0</v>
      </c>
      <c r="T39" s="37">
        <v>0</v>
      </c>
      <c r="U39" s="37">
        <v>0</v>
      </c>
      <c r="V39" s="37">
        <v>0</v>
      </c>
      <c r="W39" s="38"/>
      <c r="X39" s="39">
        <v>0</v>
      </c>
      <c r="Y39" s="9">
        <f t="shared" si="9"/>
        <v>0</v>
      </c>
      <c r="Z39" s="37">
        <v>0</v>
      </c>
      <c r="AA39" s="37">
        <v>0</v>
      </c>
      <c r="AB39" s="37">
        <v>0</v>
      </c>
      <c r="AC39" s="37">
        <v>0</v>
      </c>
      <c r="AD39" s="37">
        <v>0</v>
      </c>
      <c r="AE39" s="37">
        <v>0</v>
      </c>
      <c r="AF39" s="37">
        <v>0</v>
      </c>
      <c r="AG39" s="37">
        <v>0</v>
      </c>
      <c r="AH39" s="37">
        <v>0</v>
      </c>
      <c r="AI39" s="37">
        <v>0</v>
      </c>
      <c r="AJ39" s="37">
        <v>0</v>
      </c>
      <c r="AK39" s="47">
        <v>0</v>
      </c>
      <c r="AL39" s="116" t="s">
        <v>82</v>
      </c>
      <c r="AM39" s="88"/>
      <c r="AN39" s="193"/>
      <c r="AP39" s="16">
        <f t="shared" si="2"/>
        <v>0</v>
      </c>
      <c r="AQ39" s="16">
        <f t="shared" si="3"/>
        <v>0</v>
      </c>
      <c r="AR39" s="16">
        <f t="shared" si="4"/>
        <v>0</v>
      </c>
      <c r="AS39" s="16">
        <f t="shared" si="5"/>
        <v>0</v>
      </c>
    </row>
    <row r="40" spans="2:45" s="76" customFormat="1" ht="15" customHeight="1" x14ac:dyDescent="0.15">
      <c r="B40" s="192" t="s">
        <v>92</v>
      </c>
      <c r="C40" s="117"/>
      <c r="D40" s="115" t="s">
        <v>45</v>
      </c>
      <c r="E40" s="8">
        <f t="shared" si="6"/>
        <v>2</v>
      </c>
      <c r="F40" s="8">
        <f t="shared" si="7"/>
        <v>2</v>
      </c>
      <c r="G40" s="37">
        <v>0</v>
      </c>
      <c r="H40" s="37">
        <v>0</v>
      </c>
      <c r="I40" s="37">
        <v>2</v>
      </c>
      <c r="J40" s="37">
        <v>0</v>
      </c>
      <c r="K40" s="37">
        <v>0</v>
      </c>
      <c r="L40" s="37">
        <v>0</v>
      </c>
      <c r="M40" s="37">
        <v>0</v>
      </c>
      <c r="N40" s="37">
        <v>0</v>
      </c>
      <c r="O40" s="37">
        <v>0</v>
      </c>
      <c r="P40" s="37">
        <v>0</v>
      </c>
      <c r="Q40" s="37">
        <v>0</v>
      </c>
      <c r="R40" s="46">
        <f t="shared" si="8"/>
        <v>0</v>
      </c>
      <c r="S40" s="37">
        <v>0</v>
      </c>
      <c r="T40" s="37">
        <v>0</v>
      </c>
      <c r="U40" s="37">
        <v>0</v>
      </c>
      <c r="V40" s="37">
        <v>0</v>
      </c>
      <c r="W40" s="38"/>
      <c r="X40" s="39">
        <v>0</v>
      </c>
      <c r="Y40" s="9">
        <f t="shared" si="9"/>
        <v>0</v>
      </c>
      <c r="Z40" s="37">
        <v>0</v>
      </c>
      <c r="AA40" s="37">
        <v>0</v>
      </c>
      <c r="AB40" s="37">
        <v>0</v>
      </c>
      <c r="AC40" s="37">
        <v>0</v>
      </c>
      <c r="AD40" s="37">
        <v>0</v>
      </c>
      <c r="AE40" s="37">
        <v>0</v>
      </c>
      <c r="AF40" s="37">
        <v>0</v>
      </c>
      <c r="AG40" s="37">
        <v>0</v>
      </c>
      <c r="AH40" s="37">
        <v>0</v>
      </c>
      <c r="AI40" s="37">
        <v>0</v>
      </c>
      <c r="AJ40" s="37">
        <v>0</v>
      </c>
      <c r="AK40" s="47">
        <v>0</v>
      </c>
      <c r="AL40" s="116" t="s">
        <v>45</v>
      </c>
      <c r="AM40" s="88"/>
      <c r="AN40" s="193" t="str">
        <f t="shared" ref="AN40" si="19">B40</f>
        <v>拳銃等
営利譲渡等</v>
      </c>
      <c r="AP40" s="16">
        <f t="shared" si="2"/>
        <v>0</v>
      </c>
      <c r="AQ40" s="16">
        <f t="shared" si="3"/>
        <v>0</v>
      </c>
      <c r="AR40" s="16">
        <f t="shared" si="4"/>
        <v>0</v>
      </c>
      <c r="AS40" s="16">
        <f t="shared" si="5"/>
        <v>0</v>
      </c>
    </row>
    <row r="41" spans="2:45" s="76" customFormat="1" ht="15" customHeight="1" x14ac:dyDescent="0.15">
      <c r="B41" s="193"/>
      <c r="C41" s="117"/>
      <c r="D41" s="115" t="s">
        <v>46</v>
      </c>
      <c r="E41" s="8">
        <f t="shared" si="6"/>
        <v>0</v>
      </c>
      <c r="F41" s="8">
        <f t="shared" si="7"/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37">
        <v>0</v>
      </c>
      <c r="P41" s="37">
        <v>0</v>
      </c>
      <c r="Q41" s="37">
        <v>0</v>
      </c>
      <c r="R41" s="46">
        <f t="shared" si="8"/>
        <v>0</v>
      </c>
      <c r="S41" s="37">
        <v>0</v>
      </c>
      <c r="T41" s="37">
        <v>0</v>
      </c>
      <c r="U41" s="37">
        <v>0</v>
      </c>
      <c r="V41" s="37">
        <v>0</v>
      </c>
      <c r="W41" s="38"/>
      <c r="X41" s="39">
        <v>0</v>
      </c>
      <c r="Y41" s="9">
        <f t="shared" si="9"/>
        <v>0</v>
      </c>
      <c r="Z41" s="37">
        <v>0</v>
      </c>
      <c r="AA41" s="37">
        <v>0</v>
      </c>
      <c r="AB41" s="37">
        <v>0</v>
      </c>
      <c r="AC41" s="37">
        <v>0</v>
      </c>
      <c r="AD41" s="37">
        <v>0</v>
      </c>
      <c r="AE41" s="37">
        <v>0</v>
      </c>
      <c r="AF41" s="37">
        <v>0</v>
      </c>
      <c r="AG41" s="37">
        <v>0</v>
      </c>
      <c r="AH41" s="37">
        <v>0</v>
      </c>
      <c r="AI41" s="37">
        <v>0</v>
      </c>
      <c r="AJ41" s="37">
        <v>0</v>
      </c>
      <c r="AK41" s="47">
        <v>0</v>
      </c>
      <c r="AL41" s="116" t="s">
        <v>46</v>
      </c>
      <c r="AM41" s="88"/>
      <c r="AN41" s="193"/>
      <c r="AP41" s="16">
        <f t="shared" si="2"/>
        <v>0</v>
      </c>
      <c r="AQ41" s="16">
        <f t="shared" si="3"/>
        <v>0</v>
      </c>
      <c r="AR41" s="16">
        <f t="shared" si="4"/>
        <v>0</v>
      </c>
      <c r="AS41" s="16">
        <f t="shared" si="5"/>
        <v>0</v>
      </c>
    </row>
    <row r="42" spans="2:45" s="76" customFormat="1" ht="15" customHeight="1" x14ac:dyDescent="0.15">
      <c r="B42" s="193"/>
      <c r="C42" s="79"/>
      <c r="D42" s="115" t="s">
        <v>82</v>
      </c>
      <c r="E42" s="8">
        <f t="shared" si="6"/>
        <v>0</v>
      </c>
      <c r="F42" s="8">
        <f t="shared" si="7"/>
        <v>0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v>0</v>
      </c>
      <c r="O42" s="37">
        <v>0</v>
      </c>
      <c r="P42" s="37">
        <v>0</v>
      </c>
      <c r="Q42" s="37">
        <v>0</v>
      </c>
      <c r="R42" s="46">
        <f t="shared" si="8"/>
        <v>0</v>
      </c>
      <c r="S42" s="37">
        <v>0</v>
      </c>
      <c r="T42" s="37">
        <v>0</v>
      </c>
      <c r="U42" s="37">
        <v>0</v>
      </c>
      <c r="V42" s="37">
        <v>0</v>
      </c>
      <c r="W42" s="38"/>
      <c r="X42" s="39">
        <v>0</v>
      </c>
      <c r="Y42" s="9">
        <f t="shared" si="9"/>
        <v>0</v>
      </c>
      <c r="Z42" s="37">
        <v>0</v>
      </c>
      <c r="AA42" s="37">
        <v>0</v>
      </c>
      <c r="AB42" s="37">
        <v>0</v>
      </c>
      <c r="AC42" s="37">
        <v>0</v>
      </c>
      <c r="AD42" s="37">
        <v>0</v>
      </c>
      <c r="AE42" s="37">
        <v>0</v>
      </c>
      <c r="AF42" s="37">
        <v>0</v>
      </c>
      <c r="AG42" s="37">
        <v>0</v>
      </c>
      <c r="AH42" s="37">
        <v>0</v>
      </c>
      <c r="AI42" s="37">
        <v>0</v>
      </c>
      <c r="AJ42" s="37">
        <v>0</v>
      </c>
      <c r="AK42" s="47">
        <v>0</v>
      </c>
      <c r="AL42" s="116" t="s">
        <v>82</v>
      </c>
      <c r="AM42" s="88"/>
      <c r="AN42" s="193"/>
      <c r="AP42" s="16">
        <f t="shared" si="2"/>
        <v>0</v>
      </c>
      <c r="AQ42" s="16">
        <f t="shared" si="3"/>
        <v>0</v>
      </c>
      <c r="AR42" s="16">
        <f t="shared" si="4"/>
        <v>0</v>
      </c>
      <c r="AS42" s="16">
        <f t="shared" si="5"/>
        <v>0</v>
      </c>
    </row>
    <row r="43" spans="2:45" s="76" customFormat="1" ht="15" customHeight="1" x14ac:dyDescent="0.15">
      <c r="B43" s="192" t="s">
        <v>93</v>
      </c>
      <c r="C43" s="117"/>
      <c r="D43" s="115" t="s">
        <v>45</v>
      </c>
      <c r="E43" s="8">
        <f t="shared" si="6"/>
        <v>0</v>
      </c>
      <c r="F43" s="8">
        <f t="shared" si="7"/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46">
        <f t="shared" si="8"/>
        <v>0</v>
      </c>
      <c r="S43" s="37">
        <v>0</v>
      </c>
      <c r="T43" s="37">
        <v>0</v>
      </c>
      <c r="U43" s="37">
        <v>0</v>
      </c>
      <c r="V43" s="37">
        <v>0</v>
      </c>
      <c r="W43" s="38"/>
      <c r="X43" s="39">
        <v>0</v>
      </c>
      <c r="Y43" s="9">
        <f t="shared" si="9"/>
        <v>0</v>
      </c>
      <c r="Z43" s="37">
        <v>0</v>
      </c>
      <c r="AA43" s="37">
        <v>0</v>
      </c>
      <c r="AB43" s="37">
        <v>0</v>
      </c>
      <c r="AC43" s="37">
        <v>0</v>
      </c>
      <c r="AD43" s="37">
        <v>0</v>
      </c>
      <c r="AE43" s="37">
        <v>0</v>
      </c>
      <c r="AF43" s="37">
        <v>0</v>
      </c>
      <c r="AG43" s="37">
        <v>0</v>
      </c>
      <c r="AH43" s="37">
        <v>0</v>
      </c>
      <c r="AI43" s="37">
        <v>0</v>
      </c>
      <c r="AJ43" s="37">
        <v>0</v>
      </c>
      <c r="AK43" s="47">
        <v>0</v>
      </c>
      <c r="AL43" s="116" t="s">
        <v>45</v>
      </c>
      <c r="AM43" s="88"/>
      <c r="AN43" s="193" t="str">
        <f t="shared" ref="AN43" si="20">B43</f>
        <v>拳銃部品
譲渡等</v>
      </c>
      <c r="AP43" s="16">
        <f t="shared" si="2"/>
        <v>0</v>
      </c>
      <c r="AQ43" s="16">
        <f t="shared" si="3"/>
        <v>0</v>
      </c>
      <c r="AR43" s="16">
        <f t="shared" si="4"/>
        <v>0</v>
      </c>
      <c r="AS43" s="16">
        <f t="shared" si="5"/>
        <v>0</v>
      </c>
    </row>
    <row r="44" spans="2:45" s="76" customFormat="1" ht="15" customHeight="1" x14ac:dyDescent="0.15">
      <c r="B44" s="193"/>
      <c r="C44" s="117"/>
      <c r="D44" s="115" t="s">
        <v>46</v>
      </c>
      <c r="E44" s="8">
        <f t="shared" si="6"/>
        <v>0</v>
      </c>
      <c r="F44" s="8">
        <f t="shared" si="7"/>
        <v>0</v>
      </c>
      <c r="G44" s="37">
        <v>0</v>
      </c>
      <c r="H44" s="37">
        <v>0</v>
      </c>
      <c r="I44" s="37">
        <v>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37">
        <v>0</v>
      </c>
      <c r="P44" s="37">
        <v>0</v>
      </c>
      <c r="Q44" s="37">
        <v>0</v>
      </c>
      <c r="R44" s="46">
        <f t="shared" si="8"/>
        <v>0</v>
      </c>
      <c r="S44" s="37">
        <v>0</v>
      </c>
      <c r="T44" s="37">
        <v>0</v>
      </c>
      <c r="U44" s="37">
        <v>0</v>
      </c>
      <c r="V44" s="37">
        <v>0</v>
      </c>
      <c r="W44" s="38"/>
      <c r="X44" s="39">
        <v>0</v>
      </c>
      <c r="Y44" s="9">
        <f t="shared" si="9"/>
        <v>0</v>
      </c>
      <c r="Z44" s="37">
        <v>0</v>
      </c>
      <c r="AA44" s="37">
        <v>0</v>
      </c>
      <c r="AB44" s="37">
        <v>0</v>
      </c>
      <c r="AC44" s="37">
        <v>0</v>
      </c>
      <c r="AD44" s="37">
        <v>0</v>
      </c>
      <c r="AE44" s="37">
        <v>0</v>
      </c>
      <c r="AF44" s="37">
        <v>0</v>
      </c>
      <c r="AG44" s="37">
        <v>0</v>
      </c>
      <c r="AH44" s="37">
        <v>0</v>
      </c>
      <c r="AI44" s="37">
        <v>0</v>
      </c>
      <c r="AJ44" s="37">
        <v>0</v>
      </c>
      <c r="AK44" s="47">
        <v>0</v>
      </c>
      <c r="AL44" s="116" t="s">
        <v>46</v>
      </c>
      <c r="AM44" s="88"/>
      <c r="AN44" s="193"/>
      <c r="AP44" s="16">
        <f t="shared" si="2"/>
        <v>0</v>
      </c>
      <c r="AQ44" s="16">
        <f t="shared" si="3"/>
        <v>0</v>
      </c>
      <c r="AR44" s="16">
        <f t="shared" si="4"/>
        <v>0</v>
      </c>
      <c r="AS44" s="16">
        <f t="shared" si="5"/>
        <v>0</v>
      </c>
    </row>
    <row r="45" spans="2:45" s="76" customFormat="1" ht="15" customHeight="1" x14ac:dyDescent="0.15">
      <c r="B45" s="193"/>
      <c r="C45" s="88"/>
      <c r="D45" s="115" t="s">
        <v>82</v>
      </c>
      <c r="E45" s="8">
        <f t="shared" si="6"/>
        <v>0</v>
      </c>
      <c r="F45" s="8">
        <f t="shared" si="7"/>
        <v>0</v>
      </c>
      <c r="G45" s="37">
        <v>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37">
        <v>0</v>
      </c>
      <c r="P45" s="37">
        <v>0</v>
      </c>
      <c r="Q45" s="37">
        <v>0</v>
      </c>
      <c r="R45" s="46">
        <f t="shared" si="8"/>
        <v>0</v>
      </c>
      <c r="S45" s="37">
        <v>0</v>
      </c>
      <c r="T45" s="37">
        <v>0</v>
      </c>
      <c r="U45" s="37">
        <v>0</v>
      </c>
      <c r="V45" s="37">
        <v>0</v>
      </c>
      <c r="W45" s="38"/>
      <c r="X45" s="39">
        <v>0</v>
      </c>
      <c r="Y45" s="9">
        <f t="shared" si="9"/>
        <v>0</v>
      </c>
      <c r="Z45" s="37">
        <v>0</v>
      </c>
      <c r="AA45" s="37">
        <v>0</v>
      </c>
      <c r="AB45" s="37">
        <v>0</v>
      </c>
      <c r="AC45" s="37">
        <v>0</v>
      </c>
      <c r="AD45" s="37">
        <v>0</v>
      </c>
      <c r="AE45" s="37">
        <v>0</v>
      </c>
      <c r="AF45" s="37">
        <v>0</v>
      </c>
      <c r="AG45" s="37">
        <v>0</v>
      </c>
      <c r="AH45" s="37">
        <v>0</v>
      </c>
      <c r="AI45" s="37">
        <v>0</v>
      </c>
      <c r="AJ45" s="37">
        <v>0</v>
      </c>
      <c r="AK45" s="47">
        <v>0</v>
      </c>
      <c r="AL45" s="116" t="s">
        <v>82</v>
      </c>
      <c r="AM45" s="88"/>
      <c r="AN45" s="193"/>
      <c r="AP45" s="16">
        <f t="shared" si="2"/>
        <v>0</v>
      </c>
      <c r="AQ45" s="16">
        <f t="shared" si="3"/>
        <v>0</v>
      </c>
      <c r="AR45" s="16">
        <f t="shared" si="4"/>
        <v>0</v>
      </c>
      <c r="AS45" s="16">
        <f t="shared" si="5"/>
        <v>0</v>
      </c>
    </row>
    <row r="46" spans="2:45" s="76" customFormat="1" ht="15" customHeight="1" x14ac:dyDescent="0.15">
      <c r="B46" s="192" t="s">
        <v>94</v>
      </c>
      <c r="C46" s="117"/>
      <c r="D46" s="115" t="s">
        <v>45</v>
      </c>
      <c r="E46" s="8">
        <f t="shared" si="6"/>
        <v>0</v>
      </c>
      <c r="F46" s="8">
        <f t="shared" si="7"/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37">
        <v>0</v>
      </c>
      <c r="P46" s="37">
        <v>0</v>
      </c>
      <c r="Q46" s="37">
        <v>0</v>
      </c>
      <c r="R46" s="46">
        <f t="shared" si="8"/>
        <v>0</v>
      </c>
      <c r="S46" s="37">
        <v>0</v>
      </c>
      <c r="T46" s="37">
        <v>0</v>
      </c>
      <c r="U46" s="37">
        <v>0</v>
      </c>
      <c r="V46" s="37">
        <v>0</v>
      </c>
      <c r="W46" s="38"/>
      <c r="X46" s="39">
        <v>0</v>
      </c>
      <c r="Y46" s="9">
        <f t="shared" si="9"/>
        <v>0</v>
      </c>
      <c r="Z46" s="37">
        <v>0</v>
      </c>
      <c r="AA46" s="37">
        <v>0</v>
      </c>
      <c r="AB46" s="37">
        <v>0</v>
      </c>
      <c r="AC46" s="37">
        <v>0</v>
      </c>
      <c r="AD46" s="37">
        <v>0</v>
      </c>
      <c r="AE46" s="37">
        <v>0</v>
      </c>
      <c r="AF46" s="37">
        <v>0</v>
      </c>
      <c r="AG46" s="37">
        <v>0</v>
      </c>
      <c r="AH46" s="37">
        <v>0</v>
      </c>
      <c r="AI46" s="37">
        <v>0</v>
      </c>
      <c r="AJ46" s="37">
        <v>0</v>
      </c>
      <c r="AK46" s="47">
        <v>0</v>
      </c>
      <c r="AL46" s="116" t="s">
        <v>45</v>
      </c>
      <c r="AM46" s="88"/>
      <c r="AN46" s="193" t="str">
        <f t="shared" ref="AN46" si="21">B46</f>
        <v>拳銃実包
単純譲渡</v>
      </c>
      <c r="AP46" s="16">
        <f t="shared" si="2"/>
        <v>0</v>
      </c>
      <c r="AQ46" s="16">
        <f t="shared" si="3"/>
        <v>0</v>
      </c>
      <c r="AR46" s="16">
        <f t="shared" si="4"/>
        <v>0</v>
      </c>
      <c r="AS46" s="16">
        <f t="shared" si="5"/>
        <v>0</v>
      </c>
    </row>
    <row r="47" spans="2:45" s="76" customFormat="1" ht="15" customHeight="1" x14ac:dyDescent="0.15">
      <c r="B47" s="193"/>
      <c r="C47" s="117"/>
      <c r="D47" s="115" t="s">
        <v>46</v>
      </c>
      <c r="E47" s="8">
        <f t="shared" si="6"/>
        <v>0</v>
      </c>
      <c r="F47" s="8">
        <f t="shared" si="7"/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7">
        <v>0</v>
      </c>
      <c r="P47" s="37">
        <v>0</v>
      </c>
      <c r="Q47" s="37">
        <v>0</v>
      </c>
      <c r="R47" s="46">
        <f t="shared" si="8"/>
        <v>0</v>
      </c>
      <c r="S47" s="37">
        <v>0</v>
      </c>
      <c r="T47" s="37">
        <v>0</v>
      </c>
      <c r="U47" s="37">
        <v>0</v>
      </c>
      <c r="V47" s="37">
        <v>0</v>
      </c>
      <c r="W47" s="38"/>
      <c r="X47" s="39">
        <v>0</v>
      </c>
      <c r="Y47" s="9">
        <f t="shared" si="9"/>
        <v>0</v>
      </c>
      <c r="Z47" s="37">
        <v>0</v>
      </c>
      <c r="AA47" s="37">
        <v>0</v>
      </c>
      <c r="AB47" s="37">
        <v>0</v>
      </c>
      <c r="AC47" s="37">
        <v>0</v>
      </c>
      <c r="AD47" s="37">
        <v>0</v>
      </c>
      <c r="AE47" s="37">
        <v>0</v>
      </c>
      <c r="AF47" s="37">
        <v>0</v>
      </c>
      <c r="AG47" s="37">
        <v>0</v>
      </c>
      <c r="AH47" s="37">
        <v>0</v>
      </c>
      <c r="AI47" s="37">
        <v>0</v>
      </c>
      <c r="AJ47" s="37">
        <v>0</v>
      </c>
      <c r="AK47" s="47">
        <v>0</v>
      </c>
      <c r="AL47" s="116" t="s">
        <v>46</v>
      </c>
      <c r="AM47" s="88"/>
      <c r="AN47" s="193"/>
      <c r="AP47" s="16">
        <f t="shared" si="2"/>
        <v>0</v>
      </c>
      <c r="AQ47" s="16">
        <f t="shared" si="3"/>
        <v>0</v>
      </c>
      <c r="AR47" s="16">
        <f t="shared" si="4"/>
        <v>0</v>
      </c>
      <c r="AS47" s="16">
        <f t="shared" si="5"/>
        <v>0</v>
      </c>
    </row>
    <row r="48" spans="2:45" s="76" customFormat="1" ht="15" customHeight="1" x14ac:dyDescent="0.15">
      <c r="B48" s="193"/>
      <c r="C48" s="79"/>
      <c r="D48" s="115" t="s">
        <v>82</v>
      </c>
      <c r="E48" s="8">
        <f t="shared" si="6"/>
        <v>16</v>
      </c>
      <c r="F48" s="8">
        <f t="shared" si="7"/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37">
        <v>0</v>
      </c>
      <c r="P48" s="37">
        <v>0</v>
      </c>
      <c r="Q48" s="37">
        <v>0</v>
      </c>
      <c r="R48" s="46">
        <f t="shared" si="8"/>
        <v>0</v>
      </c>
      <c r="S48" s="37">
        <v>0</v>
      </c>
      <c r="T48" s="37">
        <v>0</v>
      </c>
      <c r="U48" s="37">
        <v>0</v>
      </c>
      <c r="V48" s="37">
        <v>0</v>
      </c>
      <c r="W48" s="38"/>
      <c r="X48" s="39">
        <v>16</v>
      </c>
      <c r="Y48" s="9">
        <f t="shared" si="9"/>
        <v>0</v>
      </c>
      <c r="Z48" s="37">
        <v>0</v>
      </c>
      <c r="AA48" s="37">
        <v>0</v>
      </c>
      <c r="AB48" s="37">
        <v>0</v>
      </c>
      <c r="AC48" s="37">
        <v>0</v>
      </c>
      <c r="AD48" s="37">
        <v>0</v>
      </c>
      <c r="AE48" s="37">
        <v>0</v>
      </c>
      <c r="AF48" s="37">
        <v>0</v>
      </c>
      <c r="AG48" s="37">
        <v>0</v>
      </c>
      <c r="AH48" s="37">
        <v>0</v>
      </c>
      <c r="AI48" s="37">
        <v>0</v>
      </c>
      <c r="AJ48" s="37">
        <v>0</v>
      </c>
      <c r="AK48" s="47">
        <v>0</v>
      </c>
      <c r="AL48" s="116" t="s">
        <v>82</v>
      </c>
      <c r="AM48" s="88"/>
      <c r="AN48" s="193"/>
      <c r="AP48" s="16">
        <f t="shared" si="2"/>
        <v>0</v>
      </c>
      <c r="AQ48" s="16">
        <f t="shared" si="3"/>
        <v>0</v>
      </c>
      <c r="AR48" s="16">
        <f t="shared" si="4"/>
        <v>0</v>
      </c>
      <c r="AS48" s="16">
        <f t="shared" si="5"/>
        <v>0</v>
      </c>
    </row>
    <row r="49" spans="2:45" s="76" customFormat="1" ht="15" customHeight="1" x14ac:dyDescent="0.15">
      <c r="B49" s="192" t="s">
        <v>95</v>
      </c>
      <c r="C49" s="117"/>
      <c r="D49" s="115" t="s">
        <v>45</v>
      </c>
      <c r="E49" s="8">
        <f t="shared" si="6"/>
        <v>0</v>
      </c>
      <c r="F49" s="8">
        <f t="shared" si="7"/>
        <v>0</v>
      </c>
      <c r="G49" s="37">
        <v>0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37">
        <v>0</v>
      </c>
      <c r="P49" s="37">
        <v>0</v>
      </c>
      <c r="Q49" s="37">
        <v>0</v>
      </c>
      <c r="R49" s="46">
        <f t="shared" si="8"/>
        <v>0</v>
      </c>
      <c r="S49" s="37">
        <v>0</v>
      </c>
      <c r="T49" s="37">
        <v>0</v>
      </c>
      <c r="U49" s="37">
        <v>0</v>
      </c>
      <c r="V49" s="37">
        <v>0</v>
      </c>
      <c r="W49" s="38"/>
      <c r="X49" s="39">
        <v>0</v>
      </c>
      <c r="Y49" s="9">
        <f t="shared" si="9"/>
        <v>0</v>
      </c>
      <c r="Z49" s="37">
        <v>0</v>
      </c>
      <c r="AA49" s="37">
        <v>0</v>
      </c>
      <c r="AB49" s="37">
        <v>0</v>
      </c>
      <c r="AC49" s="37">
        <v>0</v>
      </c>
      <c r="AD49" s="37">
        <v>0</v>
      </c>
      <c r="AE49" s="37">
        <v>0</v>
      </c>
      <c r="AF49" s="37">
        <v>0</v>
      </c>
      <c r="AG49" s="37">
        <v>0</v>
      </c>
      <c r="AH49" s="37">
        <v>0</v>
      </c>
      <c r="AI49" s="37">
        <v>0</v>
      </c>
      <c r="AJ49" s="37">
        <v>0</v>
      </c>
      <c r="AK49" s="47">
        <v>0</v>
      </c>
      <c r="AL49" s="116" t="s">
        <v>45</v>
      </c>
      <c r="AM49" s="88"/>
      <c r="AN49" s="193" t="str">
        <f t="shared" ref="AN49" si="22">B49</f>
        <v>拳銃実包
営利譲渡</v>
      </c>
      <c r="AP49" s="16">
        <f t="shared" si="2"/>
        <v>0</v>
      </c>
      <c r="AQ49" s="16">
        <f t="shared" si="3"/>
        <v>0</v>
      </c>
      <c r="AR49" s="16">
        <f t="shared" si="4"/>
        <v>0</v>
      </c>
      <c r="AS49" s="16">
        <f t="shared" si="5"/>
        <v>0</v>
      </c>
    </row>
    <row r="50" spans="2:45" s="76" customFormat="1" ht="15" customHeight="1" x14ac:dyDescent="0.15">
      <c r="B50" s="193"/>
      <c r="C50" s="117"/>
      <c r="D50" s="115" t="s">
        <v>46</v>
      </c>
      <c r="E50" s="8">
        <f t="shared" si="6"/>
        <v>0</v>
      </c>
      <c r="F50" s="8">
        <f t="shared" si="7"/>
        <v>0</v>
      </c>
      <c r="G50" s="37">
        <v>0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37">
        <v>0</v>
      </c>
      <c r="P50" s="37">
        <v>0</v>
      </c>
      <c r="Q50" s="37">
        <v>0</v>
      </c>
      <c r="R50" s="46">
        <f t="shared" si="8"/>
        <v>0</v>
      </c>
      <c r="S50" s="37">
        <v>0</v>
      </c>
      <c r="T50" s="37">
        <v>0</v>
      </c>
      <c r="U50" s="37">
        <v>0</v>
      </c>
      <c r="V50" s="37">
        <v>0</v>
      </c>
      <c r="W50" s="38"/>
      <c r="X50" s="39">
        <v>0</v>
      </c>
      <c r="Y50" s="9">
        <f t="shared" si="9"/>
        <v>0</v>
      </c>
      <c r="Z50" s="37">
        <v>0</v>
      </c>
      <c r="AA50" s="37">
        <v>0</v>
      </c>
      <c r="AB50" s="37">
        <v>0</v>
      </c>
      <c r="AC50" s="37">
        <v>0</v>
      </c>
      <c r="AD50" s="37">
        <v>0</v>
      </c>
      <c r="AE50" s="37">
        <v>0</v>
      </c>
      <c r="AF50" s="37">
        <v>0</v>
      </c>
      <c r="AG50" s="37">
        <v>0</v>
      </c>
      <c r="AH50" s="37">
        <v>0</v>
      </c>
      <c r="AI50" s="37">
        <v>0</v>
      </c>
      <c r="AJ50" s="37">
        <v>0</v>
      </c>
      <c r="AK50" s="47">
        <v>0</v>
      </c>
      <c r="AL50" s="116" t="s">
        <v>46</v>
      </c>
      <c r="AM50" s="88"/>
      <c r="AN50" s="193"/>
      <c r="AP50" s="16">
        <f t="shared" si="2"/>
        <v>0</v>
      </c>
      <c r="AQ50" s="16">
        <f t="shared" si="3"/>
        <v>0</v>
      </c>
      <c r="AR50" s="16">
        <f t="shared" si="4"/>
        <v>0</v>
      </c>
      <c r="AS50" s="16">
        <f t="shared" si="5"/>
        <v>0</v>
      </c>
    </row>
    <row r="51" spans="2:45" s="76" customFormat="1" ht="15" customHeight="1" x14ac:dyDescent="0.15">
      <c r="B51" s="193"/>
      <c r="C51" s="79"/>
      <c r="D51" s="88" t="s">
        <v>82</v>
      </c>
      <c r="E51" s="8">
        <f t="shared" si="6"/>
        <v>0</v>
      </c>
      <c r="F51" s="8">
        <f t="shared" si="7"/>
        <v>0</v>
      </c>
      <c r="G51" s="37">
        <v>0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  <c r="O51" s="37">
        <v>0</v>
      </c>
      <c r="P51" s="37">
        <v>0</v>
      </c>
      <c r="Q51" s="37">
        <v>0</v>
      </c>
      <c r="R51" s="46">
        <f t="shared" si="8"/>
        <v>0</v>
      </c>
      <c r="S51" s="37">
        <v>0</v>
      </c>
      <c r="T51" s="37">
        <v>0</v>
      </c>
      <c r="U51" s="37">
        <v>0</v>
      </c>
      <c r="V51" s="37">
        <v>0</v>
      </c>
      <c r="W51" s="38"/>
      <c r="X51" s="39">
        <v>0</v>
      </c>
      <c r="Y51" s="9">
        <f t="shared" si="9"/>
        <v>0</v>
      </c>
      <c r="Z51" s="37">
        <v>0</v>
      </c>
      <c r="AA51" s="37">
        <v>0</v>
      </c>
      <c r="AB51" s="37">
        <v>0</v>
      </c>
      <c r="AC51" s="37">
        <v>0</v>
      </c>
      <c r="AD51" s="37">
        <v>0</v>
      </c>
      <c r="AE51" s="37">
        <v>0</v>
      </c>
      <c r="AF51" s="37">
        <v>0</v>
      </c>
      <c r="AG51" s="37">
        <v>0</v>
      </c>
      <c r="AH51" s="37">
        <v>0</v>
      </c>
      <c r="AI51" s="37">
        <v>0</v>
      </c>
      <c r="AJ51" s="37">
        <v>0</v>
      </c>
      <c r="AK51" s="47">
        <v>0</v>
      </c>
      <c r="AL51" s="116" t="s">
        <v>82</v>
      </c>
      <c r="AM51" s="88"/>
      <c r="AN51" s="193"/>
      <c r="AP51" s="16">
        <f t="shared" si="2"/>
        <v>0</v>
      </c>
      <c r="AQ51" s="16">
        <f t="shared" si="3"/>
        <v>0</v>
      </c>
      <c r="AR51" s="16">
        <f t="shared" si="4"/>
        <v>0</v>
      </c>
      <c r="AS51" s="16">
        <f t="shared" si="5"/>
        <v>0</v>
      </c>
    </row>
    <row r="52" spans="2:45" s="76" customFormat="1" ht="15" customHeight="1" x14ac:dyDescent="0.15">
      <c r="B52" s="192" t="s">
        <v>96</v>
      </c>
      <c r="C52" s="117"/>
      <c r="D52" s="88" t="s">
        <v>45</v>
      </c>
      <c r="E52" s="8">
        <f t="shared" si="6"/>
        <v>0</v>
      </c>
      <c r="F52" s="8">
        <f t="shared" si="7"/>
        <v>0</v>
      </c>
      <c r="G52" s="37">
        <v>0</v>
      </c>
      <c r="H52" s="37">
        <v>0</v>
      </c>
      <c r="I52" s="37">
        <v>0</v>
      </c>
      <c r="J52" s="37">
        <v>0</v>
      </c>
      <c r="K52" s="37">
        <v>0</v>
      </c>
      <c r="L52" s="37">
        <v>0</v>
      </c>
      <c r="M52" s="37">
        <v>0</v>
      </c>
      <c r="N52" s="37">
        <v>0</v>
      </c>
      <c r="O52" s="37">
        <v>0</v>
      </c>
      <c r="P52" s="37">
        <v>0</v>
      </c>
      <c r="Q52" s="37">
        <v>0</v>
      </c>
      <c r="R52" s="46">
        <f t="shared" si="8"/>
        <v>0</v>
      </c>
      <c r="S52" s="37">
        <v>0</v>
      </c>
      <c r="T52" s="37">
        <v>0</v>
      </c>
      <c r="U52" s="37">
        <v>0</v>
      </c>
      <c r="V52" s="37">
        <v>0</v>
      </c>
      <c r="W52" s="38"/>
      <c r="X52" s="39">
        <v>0</v>
      </c>
      <c r="Y52" s="9">
        <f t="shared" si="9"/>
        <v>0</v>
      </c>
      <c r="Z52" s="37">
        <v>0</v>
      </c>
      <c r="AA52" s="37">
        <v>0</v>
      </c>
      <c r="AB52" s="37">
        <v>0</v>
      </c>
      <c r="AC52" s="37">
        <v>0</v>
      </c>
      <c r="AD52" s="37">
        <v>0</v>
      </c>
      <c r="AE52" s="37">
        <v>0</v>
      </c>
      <c r="AF52" s="37">
        <v>0</v>
      </c>
      <c r="AG52" s="37">
        <v>0</v>
      </c>
      <c r="AH52" s="37">
        <v>0</v>
      </c>
      <c r="AI52" s="37">
        <v>0</v>
      </c>
      <c r="AJ52" s="37">
        <v>0</v>
      </c>
      <c r="AK52" s="47">
        <v>0</v>
      </c>
      <c r="AL52" s="116" t="s">
        <v>45</v>
      </c>
      <c r="AM52" s="88"/>
      <c r="AN52" s="193" t="str">
        <f t="shared" ref="AN52" si="23">B52</f>
        <v>拳銃等
単純譲受等</v>
      </c>
      <c r="AP52" s="16">
        <f t="shared" si="2"/>
        <v>0</v>
      </c>
      <c r="AQ52" s="16">
        <f t="shared" si="3"/>
        <v>0</v>
      </c>
      <c r="AR52" s="16">
        <f t="shared" si="4"/>
        <v>0</v>
      </c>
      <c r="AS52" s="16">
        <f t="shared" si="5"/>
        <v>0</v>
      </c>
    </row>
    <row r="53" spans="2:45" s="76" customFormat="1" ht="15" customHeight="1" x14ac:dyDescent="0.15">
      <c r="B53" s="193"/>
      <c r="C53" s="117"/>
      <c r="D53" s="88" t="s">
        <v>46</v>
      </c>
      <c r="E53" s="8">
        <f t="shared" si="6"/>
        <v>6</v>
      </c>
      <c r="F53" s="8">
        <f t="shared" si="7"/>
        <v>6</v>
      </c>
      <c r="G53" s="37">
        <v>6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7">
        <v>0</v>
      </c>
      <c r="N53" s="37">
        <v>0</v>
      </c>
      <c r="O53" s="37">
        <v>0</v>
      </c>
      <c r="P53" s="37">
        <v>0</v>
      </c>
      <c r="Q53" s="37">
        <v>0</v>
      </c>
      <c r="R53" s="46">
        <f t="shared" si="8"/>
        <v>0</v>
      </c>
      <c r="S53" s="37">
        <v>0</v>
      </c>
      <c r="T53" s="37">
        <v>0</v>
      </c>
      <c r="U53" s="37">
        <v>0</v>
      </c>
      <c r="V53" s="37">
        <v>0</v>
      </c>
      <c r="W53" s="38"/>
      <c r="X53" s="39">
        <v>0</v>
      </c>
      <c r="Y53" s="9">
        <f t="shared" si="9"/>
        <v>0</v>
      </c>
      <c r="Z53" s="37">
        <v>0</v>
      </c>
      <c r="AA53" s="37">
        <v>0</v>
      </c>
      <c r="AB53" s="37">
        <v>0</v>
      </c>
      <c r="AC53" s="37">
        <v>0</v>
      </c>
      <c r="AD53" s="37">
        <v>0</v>
      </c>
      <c r="AE53" s="37">
        <v>0</v>
      </c>
      <c r="AF53" s="37">
        <v>0</v>
      </c>
      <c r="AG53" s="37">
        <v>0</v>
      </c>
      <c r="AH53" s="37">
        <v>0</v>
      </c>
      <c r="AI53" s="37">
        <v>0</v>
      </c>
      <c r="AJ53" s="37">
        <v>0</v>
      </c>
      <c r="AK53" s="47">
        <v>0</v>
      </c>
      <c r="AL53" s="116" t="s">
        <v>46</v>
      </c>
      <c r="AM53" s="88"/>
      <c r="AN53" s="193"/>
      <c r="AP53" s="16">
        <f t="shared" si="2"/>
        <v>0</v>
      </c>
      <c r="AQ53" s="16">
        <f t="shared" si="3"/>
        <v>0</v>
      </c>
      <c r="AR53" s="16">
        <f t="shared" si="4"/>
        <v>0</v>
      </c>
      <c r="AS53" s="16">
        <f t="shared" si="5"/>
        <v>0</v>
      </c>
    </row>
    <row r="54" spans="2:45" s="76" customFormat="1" ht="15" customHeight="1" x14ac:dyDescent="0.15">
      <c r="B54" s="193"/>
      <c r="C54" s="79"/>
      <c r="D54" s="88" t="s">
        <v>82</v>
      </c>
      <c r="E54" s="8">
        <f t="shared" si="6"/>
        <v>0</v>
      </c>
      <c r="F54" s="8">
        <f t="shared" si="7"/>
        <v>0</v>
      </c>
      <c r="G54" s="37">
        <v>0</v>
      </c>
      <c r="H54" s="37">
        <v>0</v>
      </c>
      <c r="I54" s="37">
        <v>0</v>
      </c>
      <c r="J54" s="37">
        <v>0</v>
      </c>
      <c r="K54" s="37">
        <v>0</v>
      </c>
      <c r="L54" s="37">
        <v>0</v>
      </c>
      <c r="M54" s="37">
        <v>0</v>
      </c>
      <c r="N54" s="37">
        <v>0</v>
      </c>
      <c r="O54" s="37">
        <v>0</v>
      </c>
      <c r="P54" s="37">
        <v>0</v>
      </c>
      <c r="Q54" s="37">
        <v>0</v>
      </c>
      <c r="R54" s="46">
        <f t="shared" si="8"/>
        <v>0</v>
      </c>
      <c r="S54" s="37">
        <v>0</v>
      </c>
      <c r="T54" s="37">
        <v>0</v>
      </c>
      <c r="U54" s="37">
        <v>0</v>
      </c>
      <c r="V54" s="37">
        <v>0</v>
      </c>
      <c r="W54" s="38"/>
      <c r="X54" s="39">
        <v>0</v>
      </c>
      <c r="Y54" s="9">
        <f t="shared" si="9"/>
        <v>0</v>
      </c>
      <c r="Z54" s="37">
        <v>0</v>
      </c>
      <c r="AA54" s="37">
        <v>0</v>
      </c>
      <c r="AB54" s="37">
        <v>0</v>
      </c>
      <c r="AC54" s="37">
        <v>0</v>
      </c>
      <c r="AD54" s="37">
        <v>0</v>
      </c>
      <c r="AE54" s="37">
        <v>0</v>
      </c>
      <c r="AF54" s="37">
        <v>0</v>
      </c>
      <c r="AG54" s="37">
        <v>0</v>
      </c>
      <c r="AH54" s="37">
        <v>0</v>
      </c>
      <c r="AI54" s="37">
        <v>0</v>
      </c>
      <c r="AJ54" s="37">
        <v>0</v>
      </c>
      <c r="AK54" s="47">
        <v>0</v>
      </c>
      <c r="AL54" s="116" t="s">
        <v>82</v>
      </c>
      <c r="AM54" s="88"/>
      <c r="AN54" s="193"/>
      <c r="AP54" s="16">
        <f t="shared" si="2"/>
        <v>0</v>
      </c>
      <c r="AQ54" s="16">
        <f t="shared" si="3"/>
        <v>0</v>
      </c>
      <c r="AR54" s="16">
        <f t="shared" si="4"/>
        <v>0</v>
      </c>
      <c r="AS54" s="16">
        <f t="shared" si="5"/>
        <v>0</v>
      </c>
    </row>
    <row r="55" spans="2:45" s="76" customFormat="1" ht="15" customHeight="1" x14ac:dyDescent="0.15">
      <c r="B55" s="192" t="s">
        <v>97</v>
      </c>
      <c r="C55" s="117"/>
      <c r="D55" s="88" t="s">
        <v>45</v>
      </c>
      <c r="E55" s="8">
        <f t="shared" si="6"/>
        <v>0</v>
      </c>
      <c r="F55" s="8">
        <f t="shared" si="7"/>
        <v>0</v>
      </c>
      <c r="G55" s="37">
        <v>0</v>
      </c>
      <c r="H55" s="37">
        <v>0</v>
      </c>
      <c r="I55" s="37">
        <v>0</v>
      </c>
      <c r="J55" s="37">
        <v>0</v>
      </c>
      <c r="K55" s="37">
        <v>0</v>
      </c>
      <c r="L55" s="37">
        <v>0</v>
      </c>
      <c r="M55" s="37">
        <v>0</v>
      </c>
      <c r="N55" s="37">
        <v>0</v>
      </c>
      <c r="O55" s="37">
        <v>0</v>
      </c>
      <c r="P55" s="37">
        <v>0</v>
      </c>
      <c r="Q55" s="37">
        <v>0</v>
      </c>
      <c r="R55" s="46">
        <f t="shared" si="8"/>
        <v>0</v>
      </c>
      <c r="S55" s="37">
        <v>0</v>
      </c>
      <c r="T55" s="37">
        <v>0</v>
      </c>
      <c r="U55" s="37">
        <v>0</v>
      </c>
      <c r="V55" s="37">
        <v>0</v>
      </c>
      <c r="W55" s="38"/>
      <c r="X55" s="39">
        <v>0</v>
      </c>
      <c r="Y55" s="9">
        <f t="shared" si="9"/>
        <v>0</v>
      </c>
      <c r="Z55" s="37">
        <v>0</v>
      </c>
      <c r="AA55" s="37">
        <v>0</v>
      </c>
      <c r="AB55" s="37">
        <v>0</v>
      </c>
      <c r="AC55" s="37">
        <v>0</v>
      </c>
      <c r="AD55" s="37">
        <v>0</v>
      </c>
      <c r="AE55" s="37">
        <v>0</v>
      </c>
      <c r="AF55" s="37">
        <v>0</v>
      </c>
      <c r="AG55" s="37">
        <v>0</v>
      </c>
      <c r="AH55" s="37">
        <v>0</v>
      </c>
      <c r="AI55" s="37">
        <v>0</v>
      </c>
      <c r="AJ55" s="37">
        <v>0</v>
      </c>
      <c r="AK55" s="47">
        <v>0</v>
      </c>
      <c r="AL55" s="116" t="s">
        <v>45</v>
      </c>
      <c r="AM55" s="88"/>
      <c r="AN55" s="193" t="str">
        <f t="shared" ref="AN55" si="24">B55</f>
        <v>拳銃等
営利譲受等</v>
      </c>
      <c r="AP55" s="16">
        <f t="shared" si="2"/>
        <v>0</v>
      </c>
      <c r="AQ55" s="16">
        <f t="shared" si="3"/>
        <v>0</v>
      </c>
      <c r="AR55" s="16">
        <f t="shared" si="4"/>
        <v>0</v>
      </c>
      <c r="AS55" s="16">
        <f t="shared" si="5"/>
        <v>0</v>
      </c>
    </row>
    <row r="56" spans="2:45" s="76" customFormat="1" ht="15" customHeight="1" x14ac:dyDescent="0.15">
      <c r="B56" s="193"/>
      <c r="C56" s="117"/>
      <c r="D56" s="88" t="s">
        <v>46</v>
      </c>
      <c r="E56" s="8">
        <f t="shared" si="6"/>
        <v>0</v>
      </c>
      <c r="F56" s="8">
        <f t="shared" si="7"/>
        <v>0</v>
      </c>
      <c r="G56" s="37">
        <v>0</v>
      </c>
      <c r="H56" s="37">
        <v>0</v>
      </c>
      <c r="I56" s="37">
        <v>0</v>
      </c>
      <c r="J56" s="47">
        <v>0</v>
      </c>
      <c r="K56" s="37">
        <v>0</v>
      </c>
      <c r="L56" s="37">
        <v>0</v>
      </c>
      <c r="M56" s="37">
        <v>0</v>
      </c>
      <c r="N56" s="37">
        <v>0</v>
      </c>
      <c r="O56" s="37">
        <v>0</v>
      </c>
      <c r="P56" s="37">
        <v>0</v>
      </c>
      <c r="Q56" s="37">
        <v>0</v>
      </c>
      <c r="R56" s="46">
        <f t="shared" si="8"/>
        <v>0</v>
      </c>
      <c r="S56" s="37">
        <v>0</v>
      </c>
      <c r="T56" s="37">
        <v>0</v>
      </c>
      <c r="U56" s="37">
        <v>0</v>
      </c>
      <c r="V56" s="37">
        <v>0</v>
      </c>
      <c r="W56" s="38"/>
      <c r="X56" s="39">
        <v>0</v>
      </c>
      <c r="Y56" s="9">
        <f t="shared" si="9"/>
        <v>0</v>
      </c>
      <c r="Z56" s="37">
        <v>0</v>
      </c>
      <c r="AA56" s="37">
        <v>0</v>
      </c>
      <c r="AB56" s="37">
        <v>0</v>
      </c>
      <c r="AC56" s="37">
        <v>0</v>
      </c>
      <c r="AD56" s="37">
        <v>0</v>
      </c>
      <c r="AE56" s="37">
        <v>0</v>
      </c>
      <c r="AF56" s="37">
        <v>0</v>
      </c>
      <c r="AG56" s="37">
        <v>0</v>
      </c>
      <c r="AH56" s="37">
        <v>0</v>
      </c>
      <c r="AI56" s="37">
        <v>0</v>
      </c>
      <c r="AJ56" s="37">
        <v>0</v>
      </c>
      <c r="AK56" s="47">
        <v>0</v>
      </c>
      <c r="AL56" s="116" t="s">
        <v>46</v>
      </c>
      <c r="AM56" s="88"/>
      <c r="AN56" s="193"/>
      <c r="AP56" s="16">
        <f t="shared" si="2"/>
        <v>0</v>
      </c>
      <c r="AQ56" s="16">
        <f t="shared" si="3"/>
        <v>0</v>
      </c>
      <c r="AR56" s="16">
        <f t="shared" si="4"/>
        <v>0</v>
      </c>
      <c r="AS56" s="16">
        <f t="shared" si="5"/>
        <v>0</v>
      </c>
    </row>
    <row r="57" spans="2:45" s="76" customFormat="1" ht="15" customHeight="1" thickBot="1" x14ac:dyDescent="0.2">
      <c r="B57" s="195"/>
      <c r="C57" s="77"/>
      <c r="D57" s="93" t="s">
        <v>82</v>
      </c>
      <c r="E57" s="48">
        <f t="shared" si="6"/>
        <v>0</v>
      </c>
      <c r="F57" s="40">
        <f t="shared" si="7"/>
        <v>0</v>
      </c>
      <c r="G57" s="42">
        <v>0</v>
      </c>
      <c r="H57" s="42">
        <v>0</v>
      </c>
      <c r="I57" s="42">
        <v>0</v>
      </c>
      <c r="J57" s="43">
        <v>0</v>
      </c>
      <c r="K57" s="42">
        <v>0</v>
      </c>
      <c r="L57" s="42">
        <v>0</v>
      </c>
      <c r="M57" s="42">
        <v>0</v>
      </c>
      <c r="N57" s="42">
        <v>0</v>
      </c>
      <c r="O57" s="42">
        <v>0</v>
      </c>
      <c r="P57" s="42">
        <v>0</v>
      </c>
      <c r="Q57" s="42">
        <v>0</v>
      </c>
      <c r="R57" s="49">
        <f t="shared" si="8"/>
        <v>0</v>
      </c>
      <c r="S57" s="42">
        <v>0</v>
      </c>
      <c r="T57" s="42">
        <v>0</v>
      </c>
      <c r="U57" s="42">
        <v>0</v>
      </c>
      <c r="V57" s="42">
        <v>0</v>
      </c>
      <c r="W57" s="38"/>
      <c r="X57" s="45">
        <v>0</v>
      </c>
      <c r="Y57" s="41">
        <f t="shared" si="9"/>
        <v>0</v>
      </c>
      <c r="Z57" s="42">
        <v>0</v>
      </c>
      <c r="AA57" s="42">
        <v>0</v>
      </c>
      <c r="AB57" s="42">
        <v>0</v>
      </c>
      <c r="AC57" s="42">
        <v>0</v>
      </c>
      <c r="AD57" s="42">
        <v>0</v>
      </c>
      <c r="AE57" s="42">
        <v>0</v>
      </c>
      <c r="AF57" s="42">
        <v>0</v>
      </c>
      <c r="AG57" s="42">
        <v>0</v>
      </c>
      <c r="AH57" s="42">
        <v>0</v>
      </c>
      <c r="AI57" s="42">
        <v>0</v>
      </c>
      <c r="AJ57" s="42">
        <v>0</v>
      </c>
      <c r="AK57" s="43">
        <v>0</v>
      </c>
      <c r="AL57" s="118" t="s">
        <v>82</v>
      </c>
      <c r="AM57" s="93"/>
      <c r="AN57" s="195"/>
      <c r="AP57" s="16">
        <f t="shared" si="2"/>
        <v>0</v>
      </c>
      <c r="AQ57" s="16">
        <f t="shared" si="3"/>
        <v>0</v>
      </c>
      <c r="AR57" s="16">
        <f t="shared" si="4"/>
        <v>0</v>
      </c>
      <c r="AS57" s="16">
        <f t="shared" si="5"/>
        <v>0</v>
      </c>
    </row>
    <row r="58" spans="2:45" ht="15" customHeight="1" x14ac:dyDescent="0.15">
      <c r="B58" s="119"/>
      <c r="C58" s="119"/>
      <c r="D58" s="120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75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20"/>
      <c r="AM58" s="120"/>
      <c r="AN58" s="119"/>
      <c r="AP58" s="16"/>
      <c r="AQ58" s="16"/>
      <c r="AR58" s="16"/>
      <c r="AS58" s="16"/>
    </row>
    <row r="59" spans="2:45" ht="15" customHeight="1" x14ac:dyDescent="0.15">
      <c r="B59" s="74"/>
      <c r="C59" s="74"/>
      <c r="D59" s="121" t="s">
        <v>45</v>
      </c>
      <c r="E59" s="122">
        <f>E10+E13+E16+E19+E22+E28+E31+E34+E37+E40+E43+E46+E49+E52+E55+E25</f>
        <v>374</v>
      </c>
      <c r="F59" s="122">
        <f t="shared" ref="F59:V61" si="25">F10+F13+F16+F19+F22+F28+F31+F34+F37+F40+F43+F46+F49+F52+F55+F25</f>
        <v>98</v>
      </c>
      <c r="G59" s="122">
        <f t="shared" si="25"/>
        <v>5</v>
      </c>
      <c r="H59" s="122">
        <f t="shared" si="25"/>
        <v>1</v>
      </c>
      <c r="I59" s="122">
        <f t="shared" si="25"/>
        <v>2</v>
      </c>
      <c r="J59" s="122">
        <f t="shared" si="25"/>
        <v>0</v>
      </c>
      <c r="K59" s="122">
        <f t="shared" si="25"/>
        <v>0</v>
      </c>
      <c r="L59" s="122">
        <f t="shared" si="25"/>
        <v>17</v>
      </c>
      <c r="M59" s="122">
        <f t="shared" si="25"/>
        <v>52</v>
      </c>
      <c r="N59" s="122">
        <f t="shared" si="25"/>
        <v>0</v>
      </c>
      <c r="O59" s="122">
        <f t="shared" si="25"/>
        <v>0</v>
      </c>
      <c r="P59" s="122">
        <f t="shared" si="25"/>
        <v>9</v>
      </c>
      <c r="Q59" s="122">
        <f t="shared" si="25"/>
        <v>12</v>
      </c>
      <c r="R59" s="122">
        <f t="shared" si="25"/>
        <v>3</v>
      </c>
      <c r="S59" s="122">
        <f t="shared" si="25"/>
        <v>2</v>
      </c>
      <c r="T59" s="122">
        <f t="shared" si="25"/>
        <v>1</v>
      </c>
      <c r="U59" s="122">
        <f t="shared" si="25"/>
        <v>0</v>
      </c>
      <c r="V59" s="122">
        <f t="shared" si="25"/>
        <v>0</v>
      </c>
      <c r="W59" s="75"/>
      <c r="X59" s="122">
        <f>X10+X13+X16+X19+X22+X28+X31+X34+X37+X40+X43+X46+X49+X52+X55+X25</f>
        <v>17</v>
      </c>
      <c r="Y59" s="122">
        <f t="shared" ref="Y59:AK59" si="26">Y10+Y13+Y16+Y19+Y22+Y28+Y31+Y34+Y37+Y40+Y43+Y46+Y49+Y52+Y55+Y25</f>
        <v>174</v>
      </c>
      <c r="Z59" s="122">
        <f t="shared" si="26"/>
        <v>87</v>
      </c>
      <c r="AA59" s="122">
        <f t="shared" si="26"/>
        <v>26</v>
      </c>
      <c r="AB59" s="122">
        <f t="shared" si="26"/>
        <v>5</v>
      </c>
      <c r="AC59" s="122">
        <f t="shared" si="26"/>
        <v>6</v>
      </c>
      <c r="AD59" s="122">
        <f t="shared" si="26"/>
        <v>50</v>
      </c>
      <c r="AE59" s="122">
        <f t="shared" si="26"/>
        <v>0</v>
      </c>
      <c r="AF59" s="122">
        <f t="shared" si="26"/>
        <v>0</v>
      </c>
      <c r="AG59" s="122">
        <f t="shared" si="26"/>
        <v>0</v>
      </c>
      <c r="AH59" s="122">
        <f t="shared" si="26"/>
        <v>82</v>
      </c>
      <c r="AI59" s="122">
        <f t="shared" si="26"/>
        <v>0</v>
      </c>
      <c r="AJ59" s="122">
        <f t="shared" si="26"/>
        <v>0</v>
      </c>
      <c r="AK59" s="122">
        <f t="shared" si="26"/>
        <v>0</v>
      </c>
      <c r="AL59" s="123"/>
      <c r="AM59" s="124"/>
      <c r="AN59" s="124"/>
      <c r="AP59" s="16"/>
      <c r="AQ59" s="16"/>
      <c r="AR59" s="16"/>
      <c r="AS59" s="16"/>
    </row>
    <row r="60" spans="2:45" x14ac:dyDescent="0.15">
      <c r="B60" s="74"/>
      <c r="C60" s="74"/>
      <c r="D60" s="121" t="s">
        <v>46</v>
      </c>
      <c r="E60" s="122">
        <f t="shared" ref="E60:U61" si="27">E11+E14+E17+E20+E23+E29+E32+E35+E38+E41+E44+E47+E50+E53+E56+E26</f>
        <v>267</v>
      </c>
      <c r="F60" s="122">
        <f t="shared" si="27"/>
        <v>76</v>
      </c>
      <c r="G60" s="122">
        <f t="shared" si="27"/>
        <v>11</v>
      </c>
      <c r="H60" s="122">
        <f t="shared" si="27"/>
        <v>0</v>
      </c>
      <c r="I60" s="122">
        <f t="shared" si="27"/>
        <v>0</v>
      </c>
      <c r="J60" s="122">
        <f t="shared" si="27"/>
        <v>0</v>
      </c>
      <c r="K60" s="122">
        <f t="shared" si="27"/>
        <v>0</v>
      </c>
      <c r="L60" s="122">
        <f t="shared" si="27"/>
        <v>14</v>
      </c>
      <c r="M60" s="122">
        <f t="shared" si="27"/>
        <v>34</v>
      </c>
      <c r="N60" s="122">
        <f t="shared" si="27"/>
        <v>0</v>
      </c>
      <c r="O60" s="122">
        <f t="shared" si="27"/>
        <v>0</v>
      </c>
      <c r="P60" s="122">
        <f t="shared" si="27"/>
        <v>8</v>
      </c>
      <c r="Q60" s="122">
        <f t="shared" si="25"/>
        <v>9</v>
      </c>
      <c r="R60" s="122">
        <f t="shared" si="27"/>
        <v>2</v>
      </c>
      <c r="S60" s="122">
        <f t="shared" si="27"/>
        <v>2</v>
      </c>
      <c r="T60" s="122">
        <f t="shared" si="27"/>
        <v>0</v>
      </c>
      <c r="U60" s="122">
        <f t="shared" si="27"/>
        <v>0</v>
      </c>
      <c r="V60" s="122">
        <f t="shared" si="25"/>
        <v>0</v>
      </c>
      <c r="W60" s="75"/>
      <c r="X60" s="122">
        <f t="shared" ref="X60:AK61" si="28">X11+X14+X17+X20+X23+X29+X32+X35+X38+X41+X44+X47+X50+X53+X56+X26</f>
        <v>14</v>
      </c>
      <c r="Y60" s="122">
        <f t="shared" si="28"/>
        <v>128</v>
      </c>
      <c r="Z60" s="122">
        <f t="shared" si="28"/>
        <v>75</v>
      </c>
      <c r="AA60" s="122">
        <f t="shared" si="28"/>
        <v>16</v>
      </c>
      <c r="AB60" s="122">
        <f t="shared" si="28"/>
        <v>4</v>
      </c>
      <c r="AC60" s="122">
        <f t="shared" si="28"/>
        <v>5</v>
      </c>
      <c r="AD60" s="122">
        <f t="shared" si="28"/>
        <v>28</v>
      </c>
      <c r="AE60" s="122">
        <f t="shared" si="28"/>
        <v>0</v>
      </c>
      <c r="AF60" s="122">
        <f t="shared" si="28"/>
        <v>0</v>
      </c>
      <c r="AG60" s="122">
        <f t="shared" si="28"/>
        <v>0</v>
      </c>
      <c r="AH60" s="122">
        <f t="shared" si="28"/>
        <v>47</v>
      </c>
      <c r="AI60" s="122">
        <f t="shared" si="28"/>
        <v>0</v>
      </c>
      <c r="AJ60" s="122">
        <f t="shared" si="28"/>
        <v>0</v>
      </c>
      <c r="AK60" s="122">
        <f t="shared" si="28"/>
        <v>0</v>
      </c>
      <c r="AL60" s="123"/>
      <c r="AM60" s="124"/>
      <c r="AN60" s="124"/>
    </row>
    <row r="61" spans="2:45" x14ac:dyDescent="0.15">
      <c r="B61" s="74"/>
      <c r="C61" s="74"/>
      <c r="D61" s="121" t="s">
        <v>52</v>
      </c>
      <c r="E61" s="122">
        <f t="shared" si="27"/>
        <v>2986</v>
      </c>
      <c r="F61" s="122">
        <f t="shared" si="25"/>
        <v>196</v>
      </c>
      <c r="G61" s="122">
        <f t="shared" si="25"/>
        <v>3</v>
      </c>
      <c r="H61" s="122">
        <f t="shared" si="25"/>
        <v>0</v>
      </c>
      <c r="I61" s="122">
        <f t="shared" si="25"/>
        <v>0</v>
      </c>
      <c r="J61" s="122">
        <f t="shared" si="25"/>
        <v>0</v>
      </c>
      <c r="K61" s="122">
        <f t="shared" si="25"/>
        <v>0</v>
      </c>
      <c r="L61" s="122">
        <f t="shared" si="25"/>
        <v>22</v>
      </c>
      <c r="M61" s="122">
        <f t="shared" si="25"/>
        <v>153</v>
      </c>
      <c r="N61" s="122">
        <f t="shared" si="25"/>
        <v>0</v>
      </c>
      <c r="O61" s="122">
        <f t="shared" si="25"/>
        <v>0</v>
      </c>
      <c r="P61" s="122">
        <f t="shared" si="25"/>
        <v>6</v>
      </c>
      <c r="Q61" s="122">
        <f t="shared" si="25"/>
        <v>12</v>
      </c>
      <c r="R61" s="122">
        <f t="shared" si="25"/>
        <v>4</v>
      </c>
      <c r="S61" s="122">
        <f t="shared" si="25"/>
        <v>2</v>
      </c>
      <c r="T61" s="122">
        <f t="shared" si="25"/>
        <v>2</v>
      </c>
      <c r="U61" s="122">
        <f t="shared" si="25"/>
        <v>0</v>
      </c>
      <c r="V61" s="122">
        <f t="shared" si="25"/>
        <v>0</v>
      </c>
      <c r="W61" s="75"/>
      <c r="X61" s="122">
        <f t="shared" si="28"/>
        <v>2124</v>
      </c>
      <c r="Y61" s="122">
        <f t="shared" si="28"/>
        <v>212</v>
      </c>
      <c r="Z61" s="122">
        <f t="shared" si="28"/>
        <v>81</v>
      </c>
      <c r="AA61" s="122">
        <f t="shared" si="28"/>
        <v>45</v>
      </c>
      <c r="AB61" s="122">
        <f t="shared" si="28"/>
        <v>6</v>
      </c>
      <c r="AC61" s="122">
        <f t="shared" si="28"/>
        <v>6</v>
      </c>
      <c r="AD61" s="122">
        <f t="shared" si="28"/>
        <v>74</v>
      </c>
      <c r="AE61" s="122">
        <f t="shared" si="28"/>
        <v>0</v>
      </c>
      <c r="AF61" s="122">
        <f t="shared" si="28"/>
        <v>0</v>
      </c>
      <c r="AG61" s="122">
        <f t="shared" si="28"/>
        <v>0</v>
      </c>
      <c r="AH61" s="122">
        <f t="shared" si="28"/>
        <v>450</v>
      </c>
      <c r="AI61" s="122">
        <f t="shared" si="28"/>
        <v>0</v>
      </c>
      <c r="AJ61" s="122">
        <f t="shared" si="28"/>
        <v>0</v>
      </c>
      <c r="AK61" s="122">
        <f t="shared" si="28"/>
        <v>0</v>
      </c>
      <c r="AL61" s="123"/>
      <c r="AM61" s="124"/>
      <c r="AN61" s="124"/>
    </row>
    <row r="62" spans="2:45" x14ac:dyDescent="0.15"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5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</row>
    <row r="63" spans="2:45" x14ac:dyDescent="0.15"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5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</row>
    <row r="64" spans="2:45" x14ac:dyDescent="0.15"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5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</row>
    <row r="65" spans="2:40" x14ac:dyDescent="0.15"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5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</row>
    <row r="66" spans="2:40" x14ac:dyDescent="0.15"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5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</row>
    <row r="67" spans="2:40" x14ac:dyDescent="0.15"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5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  <c r="AN67" s="74"/>
    </row>
    <row r="68" spans="2:40" x14ac:dyDescent="0.15"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5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</row>
  </sheetData>
  <mergeCells count="70">
    <mergeCell ref="B49:B51"/>
    <mergeCell ref="AN49:AN51"/>
    <mergeCell ref="B52:B54"/>
    <mergeCell ref="AN52:AN54"/>
    <mergeCell ref="B55:B57"/>
    <mergeCell ref="AN55:AN57"/>
    <mergeCell ref="B40:B42"/>
    <mergeCell ref="AN40:AN42"/>
    <mergeCell ref="B43:B45"/>
    <mergeCell ref="AN43:AN45"/>
    <mergeCell ref="B46:B48"/>
    <mergeCell ref="AN46:AN48"/>
    <mergeCell ref="B31:B33"/>
    <mergeCell ref="AN31:AN33"/>
    <mergeCell ref="B34:B36"/>
    <mergeCell ref="AN34:AN36"/>
    <mergeCell ref="B37:B39"/>
    <mergeCell ref="AN37:AN39"/>
    <mergeCell ref="B22:B24"/>
    <mergeCell ref="AN22:AN24"/>
    <mergeCell ref="B25:B27"/>
    <mergeCell ref="AN25:AN27"/>
    <mergeCell ref="B28:B30"/>
    <mergeCell ref="AN28:AN30"/>
    <mergeCell ref="B13:B15"/>
    <mergeCell ref="AN13:AN15"/>
    <mergeCell ref="B16:B18"/>
    <mergeCell ref="AN16:AN18"/>
    <mergeCell ref="B19:B21"/>
    <mergeCell ref="AN19:AN21"/>
    <mergeCell ref="R5:R6"/>
    <mergeCell ref="F5:F6"/>
    <mergeCell ref="G5:H5"/>
    <mergeCell ref="I5:I6"/>
    <mergeCell ref="J5:J6"/>
    <mergeCell ref="K5:K6"/>
    <mergeCell ref="B10:B12"/>
    <mergeCell ref="M5:M6"/>
    <mergeCell ref="N5:N6"/>
    <mergeCell ref="O5:O6"/>
    <mergeCell ref="P5:P6"/>
    <mergeCell ref="AN10:AN12"/>
    <mergeCell ref="S5:S6"/>
    <mergeCell ref="T5:T6"/>
    <mergeCell ref="U5:U6"/>
    <mergeCell ref="V5:V6"/>
    <mergeCell ref="Y5:Y6"/>
    <mergeCell ref="Z5:Z6"/>
    <mergeCell ref="AK4:AK6"/>
    <mergeCell ref="AL4:AN6"/>
    <mergeCell ref="AA5:AA6"/>
    <mergeCell ref="AB5:AB6"/>
    <mergeCell ref="AC5:AC6"/>
    <mergeCell ref="AD5:AD6"/>
    <mergeCell ref="E2:U2"/>
    <mergeCell ref="Y2:AJ2"/>
    <mergeCell ref="B4:D6"/>
    <mergeCell ref="E4:E6"/>
    <mergeCell ref="F4:Q4"/>
    <mergeCell ref="R4:V4"/>
    <mergeCell ref="X4:X6"/>
    <mergeCell ref="Y4:AD4"/>
    <mergeCell ref="AE4:AE6"/>
    <mergeCell ref="AF4:AF6"/>
    <mergeCell ref="L5:L6"/>
    <mergeCell ref="AG4:AG6"/>
    <mergeCell ref="AH4:AH6"/>
    <mergeCell ref="AI4:AI6"/>
    <mergeCell ref="AJ4:AJ6"/>
    <mergeCell ref="Q5:Q6"/>
  </mergeCells>
  <phoneticPr fontId="1"/>
  <printOptions horizontalCentered="1"/>
  <pageMargins left="0.39370078740157483" right="0.39370078740157483" top="0.59055118110236227" bottom="0.23622047244094491" header="0.31496062992125984" footer="0.19685039370078741"/>
  <pageSetup paperSize="9" scale="90" orientation="portrait" horizontalDpi="300" verticalDpi="300" r:id="rId1"/>
  <headerFooter alignWithMargins="0"/>
  <colBreaks count="1" manualBreakCount="1">
    <brk id="22" min="1" max="5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40CDE-9FA4-48B9-AFC4-176311589233}">
  <dimension ref="B1:AS70"/>
  <sheetViews>
    <sheetView view="pageBreakPreview" zoomScaleNormal="100" zoomScaleSheetLayoutView="100" workbookViewId="0">
      <pane xSplit="3" ySplit="6" topLeftCell="D7" activePane="bottomRight" state="frozen"/>
      <selection activeCell="G7" sqref="G7"/>
      <selection pane="topRight" activeCell="G7" sqref="G7"/>
      <selection pane="bottomLeft" activeCell="G7" sqref="G7"/>
      <selection pane="bottomRight" activeCell="E10" sqref="E10"/>
    </sheetView>
  </sheetViews>
  <sheetFormatPr defaultColWidth="9.109375" defaultRowHeight="12" x14ac:dyDescent="0.15"/>
  <cols>
    <col min="1" max="1" width="2.6640625" style="73" customWidth="1"/>
    <col min="2" max="2" width="17.6640625" style="73" customWidth="1"/>
    <col min="3" max="3" width="1.6640625" style="73" customWidth="1"/>
    <col min="4" max="4" width="9" style="73" customWidth="1"/>
    <col min="5" max="6" width="8.33203125" style="73" customWidth="1"/>
    <col min="7" max="17" width="4.5546875" style="73" customWidth="1"/>
    <col min="18" max="22" width="3.88671875" style="73" customWidth="1"/>
    <col min="23" max="23" width="1.44140625" style="102" customWidth="1"/>
    <col min="24" max="24" width="5.33203125" style="73" customWidth="1"/>
    <col min="25" max="27" width="4.6640625" style="73" customWidth="1"/>
    <col min="28" max="32" width="5.33203125" style="73" customWidth="1"/>
    <col min="33" max="33" width="6.5546875" style="73" customWidth="1"/>
    <col min="34" max="37" width="5.109375" style="73" customWidth="1"/>
    <col min="38" max="38" width="9.6640625" style="73" bestFit="1" customWidth="1"/>
    <col min="39" max="39" width="1.6640625" style="73" customWidth="1"/>
    <col min="40" max="40" width="17.6640625" style="73" customWidth="1"/>
    <col min="41" max="16384" width="9.109375" style="73"/>
  </cols>
  <sheetData>
    <row r="1" spans="2:45" x14ac:dyDescent="0.15">
      <c r="B1" s="74" t="s">
        <v>98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5"/>
      <c r="X1" s="74" t="s">
        <v>99</v>
      </c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</row>
    <row r="2" spans="2:45" s="1" customFormat="1" ht="14.4" x14ac:dyDescent="0.15">
      <c r="B2" s="2"/>
      <c r="C2" s="2"/>
      <c r="D2" s="3"/>
      <c r="E2" s="145" t="s">
        <v>2</v>
      </c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3"/>
      <c r="W2" s="4"/>
      <c r="X2" s="2" t="s">
        <v>3</v>
      </c>
      <c r="Y2" s="145" t="s">
        <v>75</v>
      </c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3"/>
      <c r="AL2" s="3"/>
      <c r="AM2" s="3"/>
      <c r="AN2" s="3"/>
    </row>
    <row r="3" spans="2:45" s="76" customFormat="1" ht="12.6" thickBot="1" x14ac:dyDescent="0.2"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9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</row>
    <row r="4" spans="2:45" s="76" customFormat="1" x14ac:dyDescent="0.15">
      <c r="B4" s="147" t="s">
        <v>5</v>
      </c>
      <c r="C4" s="147"/>
      <c r="D4" s="148"/>
      <c r="E4" s="153" t="s">
        <v>6</v>
      </c>
      <c r="F4" s="156" t="s">
        <v>7</v>
      </c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8"/>
      <c r="R4" s="159" t="s">
        <v>44</v>
      </c>
      <c r="S4" s="160"/>
      <c r="T4" s="160"/>
      <c r="U4" s="160"/>
      <c r="V4" s="160"/>
      <c r="W4" s="80"/>
      <c r="X4" s="161" t="s">
        <v>76</v>
      </c>
      <c r="Y4" s="159" t="s">
        <v>10</v>
      </c>
      <c r="Z4" s="160"/>
      <c r="AA4" s="160"/>
      <c r="AB4" s="160"/>
      <c r="AC4" s="160"/>
      <c r="AD4" s="164"/>
      <c r="AE4" s="165" t="s">
        <v>11</v>
      </c>
      <c r="AF4" s="165" t="s">
        <v>12</v>
      </c>
      <c r="AG4" s="169" t="s">
        <v>13</v>
      </c>
      <c r="AH4" s="169" t="s">
        <v>77</v>
      </c>
      <c r="AI4" s="169" t="s">
        <v>15</v>
      </c>
      <c r="AJ4" s="169" t="s">
        <v>16</v>
      </c>
      <c r="AK4" s="169" t="s">
        <v>17</v>
      </c>
      <c r="AL4" s="175" t="s">
        <v>18</v>
      </c>
      <c r="AM4" s="176"/>
      <c r="AN4" s="176"/>
    </row>
    <row r="5" spans="2:45" s="76" customFormat="1" x14ac:dyDescent="0.15">
      <c r="B5" s="149"/>
      <c r="C5" s="149"/>
      <c r="D5" s="150"/>
      <c r="E5" s="154"/>
      <c r="F5" s="166" t="s">
        <v>19</v>
      </c>
      <c r="G5" s="182" t="s">
        <v>20</v>
      </c>
      <c r="H5" s="183"/>
      <c r="I5" s="181" t="s">
        <v>21</v>
      </c>
      <c r="J5" s="168" t="s">
        <v>22</v>
      </c>
      <c r="K5" s="168" t="s">
        <v>23</v>
      </c>
      <c r="L5" s="168" t="s">
        <v>24</v>
      </c>
      <c r="M5" s="168" t="s">
        <v>25</v>
      </c>
      <c r="N5" s="168" t="s">
        <v>26</v>
      </c>
      <c r="O5" s="181" t="s">
        <v>27</v>
      </c>
      <c r="P5" s="168" t="s">
        <v>28</v>
      </c>
      <c r="Q5" s="168" t="s">
        <v>78</v>
      </c>
      <c r="R5" s="166" t="s">
        <v>30</v>
      </c>
      <c r="S5" s="171" t="s">
        <v>31</v>
      </c>
      <c r="T5" s="168" t="s">
        <v>32</v>
      </c>
      <c r="U5" s="168" t="s">
        <v>33</v>
      </c>
      <c r="V5" s="173" t="s">
        <v>34</v>
      </c>
      <c r="W5" s="80"/>
      <c r="X5" s="162"/>
      <c r="Y5" s="166" t="s">
        <v>30</v>
      </c>
      <c r="Z5" s="168" t="s">
        <v>35</v>
      </c>
      <c r="AA5" s="168" t="s">
        <v>36</v>
      </c>
      <c r="AB5" s="181" t="s">
        <v>37</v>
      </c>
      <c r="AC5" s="168" t="s">
        <v>38</v>
      </c>
      <c r="AD5" s="168" t="s">
        <v>39</v>
      </c>
      <c r="AE5" s="166"/>
      <c r="AF5" s="166"/>
      <c r="AG5" s="166"/>
      <c r="AH5" s="166"/>
      <c r="AI5" s="166"/>
      <c r="AJ5" s="166"/>
      <c r="AK5" s="166"/>
      <c r="AL5" s="177"/>
      <c r="AM5" s="178"/>
      <c r="AN5" s="178"/>
    </row>
    <row r="6" spans="2:45" s="76" customFormat="1" ht="69.45" customHeight="1" x14ac:dyDescent="0.15">
      <c r="B6" s="151"/>
      <c r="C6" s="151"/>
      <c r="D6" s="152"/>
      <c r="E6" s="155"/>
      <c r="F6" s="167"/>
      <c r="G6" s="81" t="s">
        <v>79</v>
      </c>
      <c r="H6" s="81" t="s">
        <v>80</v>
      </c>
      <c r="I6" s="184"/>
      <c r="J6" s="167"/>
      <c r="K6" s="167"/>
      <c r="L6" s="167"/>
      <c r="M6" s="167"/>
      <c r="N6" s="167"/>
      <c r="O6" s="167"/>
      <c r="P6" s="167"/>
      <c r="Q6" s="167"/>
      <c r="R6" s="167"/>
      <c r="S6" s="172"/>
      <c r="T6" s="167"/>
      <c r="U6" s="167"/>
      <c r="V6" s="174"/>
      <c r="W6" s="80"/>
      <c r="X6" s="163"/>
      <c r="Y6" s="167"/>
      <c r="Z6" s="167"/>
      <c r="AA6" s="167"/>
      <c r="AB6" s="167"/>
      <c r="AC6" s="167"/>
      <c r="AD6" s="167"/>
      <c r="AE6" s="167"/>
      <c r="AF6" s="167"/>
      <c r="AG6" s="167"/>
      <c r="AH6" s="167"/>
      <c r="AI6" s="167"/>
      <c r="AJ6" s="167"/>
      <c r="AK6" s="167"/>
      <c r="AL6" s="179"/>
      <c r="AM6" s="180"/>
      <c r="AN6" s="180"/>
      <c r="AP6" s="82" t="s">
        <v>42</v>
      </c>
      <c r="AQ6" s="82" t="s">
        <v>43</v>
      </c>
      <c r="AR6" s="82" t="s">
        <v>44</v>
      </c>
      <c r="AS6" s="82" t="s">
        <v>10</v>
      </c>
    </row>
    <row r="7" spans="2:45" s="76" customFormat="1" hidden="1" x14ac:dyDescent="0.15">
      <c r="B7" s="86"/>
      <c r="C7" s="86"/>
      <c r="D7" s="125" t="s">
        <v>49</v>
      </c>
      <c r="E7" s="50">
        <f>SUM(E10,E13,E16,E19,E22,E25,E28,E31,E34,E37,E40,E43,E46,E49,E55,)</f>
        <v>36</v>
      </c>
      <c r="F7" s="51">
        <f>SUM(G7:P7)</f>
        <v>25</v>
      </c>
      <c r="G7" s="51">
        <f>SUM(G13,G16,G19,G22,G25,G28,G31,G34,G37,G40,G43,G46,G49,G52,G55,G58,G61,G64,G67)</f>
        <v>0</v>
      </c>
      <c r="H7" s="51">
        <f t="shared" ref="H7:AK9" si="0">SUM(H10,H13,H16,H19,H22,H25,H28,H31,H34,H37,H40,H43,H46,H49,H55,)</f>
        <v>0</v>
      </c>
      <c r="I7" s="51">
        <f t="shared" si="0"/>
        <v>0</v>
      </c>
      <c r="J7" s="51">
        <f t="shared" si="0"/>
        <v>2</v>
      </c>
      <c r="K7" s="51">
        <f t="shared" si="0"/>
        <v>13</v>
      </c>
      <c r="L7" s="51">
        <f t="shared" si="0"/>
        <v>10</v>
      </c>
      <c r="M7" s="51"/>
      <c r="N7" s="51">
        <f t="shared" si="0"/>
        <v>0</v>
      </c>
      <c r="O7" s="51">
        <f t="shared" si="0"/>
        <v>0</v>
      </c>
      <c r="P7" s="51">
        <f t="shared" si="0"/>
        <v>0</v>
      </c>
      <c r="Q7" s="51"/>
      <c r="R7" s="51">
        <f t="shared" si="0"/>
        <v>0</v>
      </c>
      <c r="S7" s="51">
        <f t="shared" si="0"/>
        <v>0</v>
      </c>
      <c r="T7" s="51">
        <f t="shared" si="0"/>
        <v>0</v>
      </c>
      <c r="U7" s="51">
        <f t="shared" si="0"/>
        <v>0</v>
      </c>
      <c r="V7" s="51">
        <f t="shared" si="0"/>
        <v>0</v>
      </c>
      <c r="W7" s="51"/>
      <c r="X7" s="51">
        <f t="shared" si="0"/>
        <v>0</v>
      </c>
      <c r="Y7" s="51">
        <f t="shared" si="0"/>
        <v>10</v>
      </c>
      <c r="Z7" s="51">
        <f t="shared" si="0"/>
        <v>10</v>
      </c>
      <c r="AA7" s="51">
        <f t="shared" si="0"/>
        <v>0</v>
      </c>
      <c r="AB7" s="51">
        <f t="shared" si="0"/>
        <v>0</v>
      </c>
      <c r="AC7" s="51">
        <f t="shared" si="0"/>
        <v>0</v>
      </c>
      <c r="AD7" s="51">
        <f t="shared" si="0"/>
        <v>0</v>
      </c>
      <c r="AE7" s="51">
        <f t="shared" si="0"/>
        <v>0</v>
      </c>
      <c r="AF7" s="51">
        <f t="shared" si="0"/>
        <v>0</v>
      </c>
      <c r="AG7" s="51">
        <f t="shared" si="0"/>
        <v>0</v>
      </c>
      <c r="AH7" s="51">
        <f t="shared" si="0"/>
        <v>0</v>
      </c>
      <c r="AI7" s="51">
        <f t="shared" si="0"/>
        <v>0</v>
      </c>
      <c r="AJ7" s="51">
        <f t="shared" si="0"/>
        <v>0</v>
      </c>
      <c r="AK7" s="52">
        <f t="shared" si="0"/>
        <v>0</v>
      </c>
      <c r="AL7" s="107"/>
      <c r="AM7" s="86"/>
      <c r="AN7" s="86"/>
      <c r="AP7" s="16">
        <f>SUM(F7,R7,X7,Y7,AE7:AK7)-E7</f>
        <v>-1</v>
      </c>
      <c r="AQ7" s="16">
        <f>SUM(G7:P7)-F7</f>
        <v>0</v>
      </c>
      <c r="AR7" s="16">
        <f>SUM(S7:V7)-R7</f>
        <v>0</v>
      </c>
      <c r="AS7" s="16">
        <f>SUM(Z7:AD7)-Y7</f>
        <v>0</v>
      </c>
    </row>
    <row r="8" spans="2:45" s="76" customFormat="1" ht="22.5" hidden="1" customHeight="1" x14ac:dyDescent="0.15">
      <c r="B8" s="86" t="s">
        <v>50</v>
      </c>
      <c r="C8" s="86"/>
      <c r="D8" s="125" t="s">
        <v>51</v>
      </c>
      <c r="E8" s="50">
        <f>SUM(E11,E14,E17,E20,E23,E26,E29,E32,E35,E38,E41,E44,E47,E50,E56,)</f>
        <v>31</v>
      </c>
      <c r="F8" s="51">
        <f t="shared" ref="F8:L9" si="1">SUM(F11,F14,F17,F20,F23,F26,F29,F32,F35,F38,F41,F44,F47,F50,F56,)</f>
        <v>23</v>
      </c>
      <c r="G8" s="51">
        <f t="shared" si="1"/>
        <v>0</v>
      </c>
      <c r="H8" s="51">
        <f t="shared" si="1"/>
        <v>0</v>
      </c>
      <c r="I8" s="51">
        <f t="shared" si="1"/>
        <v>0</v>
      </c>
      <c r="J8" s="51">
        <f t="shared" si="1"/>
        <v>2</v>
      </c>
      <c r="K8" s="51">
        <f t="shared" si="1"/>
        <v>10</v>
      </c>
      <c r="L8" s="51">
        <f t="shared" si="1"/>
        <v>10</v>
      </c>
      <c r="M8" s="51"/>
      <c r="N8" s="51">
        <f t="shared" si="0"/>
        <v>0</v>
      </c>
      <c r="O8" s="51">
        <f t="shared" si="0"/>
        <v>0</v>
      </c>
      <c r="P8" s="51">
        <f t="shared" si="0"/>
        <v>0</v>
      </c>
      <c r="Q8" s="51"/>
      <c r="R8" s="51">
        <f t="shared" si="0"/>
        <v>0</v>
      </c>
      <c r="S8" s="51">
        <f t="shared" si="0"/>
        <v>0</v>
      </c>
      <c r="T8" s="51">
        <f t="shared" si="0"/>
        <v>0</v>
      </c>
      <c r="U8" s="51">
        <f t="shared" si="0"/>
        <v>0</v>
      </c>
      <c r="V8" s="51">
        <f t="shared" si="0"/>
        <v>0</v>
      </c>
      <c r="W8" s="53"/>
      <c r="X8" s="53">
        <f t="shared" si="0"/>
        <v>0</v>
      </c>
      <c r="Y8" s="54">
        <f t="shared" si="0"/>
        <v>8</v>
      </c>
      <c r="Z8" s="51">
        <f t="shared" si="0"/>
        <v>8</v>
      </c>
      <c r="AA8" s="53">
        <f t="shared" si="0"/>
        <v>0</v>
      </c>
      <c r="AB8" s="53">
        <f t="shared" si="0"/>
        <v>0</v>
      </c>
      <c r="AC8" s="53">
        <f t="shared" si="0"/>
        <v>0</v>
      </c>
      <c r="AD8" s="53">
        <f t="shared" si="0"/>
        <v>0</v>
      </c>
      <c r="AE8" s="53">
        <f t="shared" si="0"/>
        <v>0</v>
      </c>
      <c r="AF8" s="53">
        <f t="shared" si="0"/>
        <v>0</v>
      </c>
      <c r="AG8" s="53">
        <f t="shared" si="0"/>
        <v>0</v>
      </c>
      <c r="AH8" s="53">
        <f t="shared" si="0"/>
        <v>0</v>
      </c>
      <c r="AI8" s="53">
        <f t="shared" si="0"/>
        <v>0</v>
      </c>
      <c r="AJ8" s="53">
        <f t="shared" si="0"/>
        <v>0</v>
      </c>
      <c r="AK8" s="55">
        <f t="shared" si="0"/>
        <v>0</v>
      </c>
      <c r="AL8" s="107"/>
      <c r="AM8" s="86"/>
      <c r="AN8" s="86"/>
      <c r="AP8" s="16">
        <f t="shared" ref="AP8:AP57" si="2">SUM(F8,R8,X8,Y8,AE8:AK8)-E8</f>
        <v>0</v>
      </c>
      <c r="AQ8" s="16">
        <f t="shared" ref="AQ8:AQ57" si="3">SUM(G8:P8)-F8</f>
        <v>-1</v>
      </c>
      <c r="AR8" s="16">
        <f t="shared" ref="AR8:AR57" si="4">SUM(S8:V8)-R8</f>
        <v>0</v>
      </c>
      <c r="AS8" s="16">
        <f t="shared" ref="AS8:AS57" si="5">SUM(Z8:AD8)-Y8</f>
        <v>0</v>
      </c>
    </row>
    <row r="9" spans="2:45" s="76" customFormat="1" ht="22.5" hidden="1" customHeight="1" x14ac:dyDescent="0.15">
      <c r="B9" s="86"/>
      <c r="C9" s="86"/>
      <c r="D9" s="125" t="s">
        <v>52</v>
      </c>
      <c r="E9" s="56">
        <f>SUM(E12,E15,E18,E21,E24,E27,E30,E33,E36,E39,E42,E45,E48,E51,E57,)</f>
        <v>24</v>
      </c>
      <c r="F9" s="57">
        <f t="shared" si="1"/>
        <v>19</v>
      </c>
      <c r="G9" s="57">
        <f t="shared" si="1"/>
        <v>0</v>
      </c>
      <c r="H9" s="57">
        <f t="shared" si="1"/>
        <v>0</v>
      </c>
      <c r="I9" s="57">
        <f t="shared" si="1"/>
        <v>0</v>
      </c>
      <c r="J9" s="57">
        <f t="shared" si="1"/>
        <v>0</v>
      </c>
      <c r="K9" s="57">
        <f t="shared" si="1"/>
        <v>3</v>
      </c>
      <c r="L9" s="57">
        <f t="shared" si="1"/>
        <v>6</v>
      </c>
      <c r="M9" s="57"/>
      <c r="N9" s="57">
        <f t="shared" si="0"/>
        <v>0</v>
      </c>
      <c r="O9" s="57">
        <f t="shared" si="0"/>
        <v>0</v>
      </c>
      <c r="P9" s="57">
        <f t="shared" si="0"/>
        <v>0</v>
      </c>
      <c r="Q9" s="57"/>
      <c r="R9" s="57">
        <f t="shared" si="0"/>
        <v>0</v>
      </c>
      <c r="S9" s="57">
        <f t="shared" si="0"/>
        <v>0</v>
      </c>
      <c r="T9" s="57">
        <f t="shared" si="0"/>
        <v>0</v>
      </c>
      <c r="U9" s="57">
        <f t="shared" si="0"/>
        <v>0</v>
      </c>
      <c r="V9" s="57">
        <f t="shared" si="0"/>
        <v>0</v>
      </c>
      <c r="W9" s="58"/>
      <c r="X9" s="58">
        <f t="shared" si="0"/>
        <v>0</v>
      </c>
      <c r="Y9" s="57">
        <f t="shared" si="0"/>
        <v>5</v>
      </c>
      <c r="Z9" s="57">
        <f t="shared" si="0"/>
        <v>5</v>
      </c>
      <c r="AA9" s="58">
        <f t="shared" si="0"/>
        <v>0</v>
      </c>
      <c r="AB9" s="58">
        <f t="shared" si="0"/>
        <v>0</v>
      </c>
      <c r="AC9" s="58">
        <f t="shared" si="0"/>
        <v>0</v>
      </c>
      <c r="AD9" s="58">
        <f t="shared" si="0"/>
        <v>0</v>
      </c>
      <c r="AE9" s="58">
        <f t="shared" si="0"/>
        <v>0</v>
      </c>
      <c r="AF9" s="58">
        <f t="shared" si="0"/>
        <v>0</v>
      </c>
      <c r="AG9" s="58">
        <f t="shared" si="0"/>
        <v>0</v>
      </c>
      <c r="AH9" s="58">
        <f t="shared" si="0"/>
        <v>0</v>
      </c>
      <c r="AI9" s="58">
        <f t="shared" si="0"/>
        <v>0</v>
      </c>
      <c r="AJ9" s="58">
        <f t="shared" si="0"/>
        <v>0</v>
      </c>
      <c r="AK9" s="59">
        <f t="shared" si="0"/>
        <v>0</v>
      </c>
      <c r="AL9" s="107"/>
      <c r="AM9" s="86"/>
      <c r="AN9" s="86"/>
      <c r="AP9" s="16">
        <f t="shared" si="2"/>
        <v>0</v>
      </c>
      <c r="AQ9" s="16">
        <f t="shared" si="3"/>
        <v>-10</v>
      </c>
      <c r="AR9" s="16">
        <f t="shared" si="4"/>
        <v>0</v>
      </c>
      <c r="AS9" s="16">
        <f t="shared" si="5"/>
        <v>0</v>
      </c>
    </row>
    <row r="10" spans="2:45" s="76" customFormat="1" ht="15" customHeight="1" x14ac:dyDescent="0.15">
      <c r="B10" s="192" t="s">
        <v>100</v>
      </c>
      <c r="C10" s="71"/>
      <c r="D10" s="7" t="s">
        <v>45</v>
      </c>
      <c r="E10" s="8">
        <f t="shared" ref="E10:E57" si="6">SUM(F10,R10,X10,Y10,AE10:AK10)</f>
        <v>0</v>
      </c>
      <c r="F10" s="8">
        <f>SUM(G10:Q10)</f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46">
        <f>SUM(S10:V10)</f>
        <v>0</v>
      </c>
      <c r="S10" s="37">
        <v>0</v>
      </c>
      <c r="T10" s="37">
        <v>0</v>
      </c>
      <c r="U10" s="37">
        <v>0</v>
      </c>
      <c r="V10" s="37">
        <v>0</v>
      </c>
      <c r="W10" s="38">
        <v>0</v>
      </c>
      <c r="X10" s="39">
        <v>0</v>
      </c>
      <c r="Y10" s="9">
        <f>SUM(Z10:AD10)</f>
        <v>0</v>
      </c>
      <c r="Z10" s="37">
        <v>0</v>
      </c>
      <c r="AA10" s="37">
        <v>0</v>
      </c>
      <c r="AB10" s="37">
        <v>0</v>
      </c>
      <c r="AC10" s="37">
        <v>0</v>
      </c>
      <c r="AD10" s="37">
        <v>0</v>
      </c>
      <c r="AE10" s="37">
        <v>0</v>
      </c>
      <c r="AF10" s="37">
        <v>0</v>
      </c>
      <c r="AG10" s="37">
        <v>0</v>
      </c>
      <c r="AH10" s="37">
        <v>0</v>
      </c>
      <c r="AI10" s="37">
        <v>0</v>
      </c>
      <c r="AJ10" s="37">
        <v>0</v>
      </c>
      <c r="AK10" s="47">
        <v>0</v>
      </c>
      <c r="AL10" s="116" t="s">
        <v>45</v>
      </c>
      <c r="AM10" s="88"/>
      <c r="AN10" s="192" t="str">
        <f>B10</f>
        <v>拳銃部品
譲受等</v>
      </c>
      <c r="AP10" s="16">
        <f t="shared" si="2"/>
        <v>0</v>
      </c>
      <c r="AQ10" s="16">
        <f t="shared" si="3"/>
        <v>0</v>
      </c>
      <c r="AR10" s="16">
        <f t="shared" si="4"/>
        <v>0</v>
      </c>
      <c r="AS10" s="16">
        <f t="shared" si="5"/>
        <v>0</v>
      </c>
    </row>
    <row r="11" spans="2:45" s="76" customFormat="1" ht="15" customHeight="1" x14ac:dyDescent="0.15">
      <c r="B11" s="193"/>
      <c r="C11" s="72"/>
      <c r="D11" s="7" t="s">
        <v>46</v>
      </c>
      <c r="E11" s="8">
        <f t="shared" si="6"/>
        <v>0</v>
      </c>
      <c r="F11" s="8">
        <f t="shared" ref="F11:F56" si="7">SUM(G11:Q11)</f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46">
        <f t="shared" ref="R11:R57" si="8">SUM(S11:V11)</f>
        <v>0</v>
      </c>
      <c r="S11" s="37">
        <v>0</v>
      </c>
      <c r="T11" s="37">
        <v>0</v>
      </c>
      <c r="U11" s="37">
        <v>0</v>
      </c>
      <c r="V11" s="37">
        <v>0</v>
      </c>
      <c r="W11" s="38">
        <v>0</v>
      </c>
      <c r="X11" s="39">
        <v>0</v>
      </c>
      <c r="Y11" s="9">
        <f t="shared" ref="Y11:Y57" si="9">SUM(Z11:AD11)</f>
        <v>0</v>
      </c>
      <c r="Z11" s="37">
        <v>0</v>
      </c>
      <c r="AA11" s="37">
        <v>0</v>
      </c>
      <c r="AB11" s="37">
        <v>0</v>
      </c>
      <c r="AC11" s="37">
        <v>0</v>
      </c>
      <c r="AD11" s="37">
        <v>0</v>
      </c>
      <c r="AE11" s="37">
        <v>0</v>
      </c>
      <c r="AF11" s="37">
        <v>0</v>
      </c>
      <c r="AG11" s="37">
        <v>0</v>
      </c>
      <c r="AH11" s="37">
        <v>0</v>
      </c>
      <c r="AI11" s="37">
        <v>0</v>
      </c>
      <c r="AJ11" s="37">
        <v>0</v>
      </c>
      <c r="AK11" s="47">
        <v>0</v>
      </c>
      <c r="AL11" s="116" t="s">
        <v>46</v>
      </c>
      <c r="AM11" s="88"/>
      <c r="AN11" s="193"/>
      <c r="AP11" s="16">
        <f t="shared" si="2"/>
        <v>0</v>
      </c>
      <c r="AQ11" s="16">
        <f t="shared" si="3"/>
        <v>0</v>
      </c>
      <c r="AR11" s="16">
        <f t="shared" si="4"/>
        <v>0</v>
      </c>
      <c r="AS11" s="16">
        <f t="shared" si="5"/>
        <v>0</v>
      </c>
    </row>
    <row r="12" spans="2:45" s="76" customFormat="1" ht="15" customHeight="1" x14ac:dyDescent="0.15">
      <c r="B12" s="193"/>
      <c r="C12" s="72"/>
      <c r="D12" s="7" t="s">
        <v>47</v>
      </c>
      <c r="E12" s="8">
        <f t="shared" si="6"/>
        <v>0</v>
      </c>
      <c r="F12" s="8">
        <f t="shared" si="7"/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46">
        <f t="shared" si="8"/>
        <v>0</v>
      </c>
      <c r="S12" s="37">
        <v>0</v>
      </c>
      <c r="T12" s="37">
        <v>0</v>
      </c>
      <c r="U12" s="37">
        <v>0</v>
      </c>
      <c r="V12" s="37">
        <v>0</v>
      </c>
      <c r="W12" s="38">
        <v>0</v>
      </c>
      <c r="X12" s="39">
        <v>0</v>
      </c>
      <c r="Y12" s="9">
        <f t="shared" si="9"/>
        <v>0</v>
      </c>
      <c r="Z12" s="37">
        <v>0</v>
      </c>
      <c r="AA12" s="37">
        <v>0</v>
      </c>
      <c r="AB12" s="37">
        <v>0</v>
      </c>
      <c r="AC12" s="37">
        <v>0</v>
      </c>
      <c r="AD12" s="37">
        <v>0</v>
      </c>
      <c r="AE12" s="37">
        <v>0</v>
      </c>
      <c r="AF12" s="37">
        <v>0</v>
      </c>
      <c r="AG12" s="37">
        <v>0</v>
      </c>
      <c r="AH12" s="37">
        <v>0</v>
      </c>
      <c r="AI12" s="37">
        <v>0</v>
      </c>
      <c r="AJ12" s="37">
        <v>0</v>
      </c>
      <c r="AK12" s="47">
        <v>0</v>
      </c>
      <c r="AL12" s="116" t="s">
        <v>82</v>
      </c>
      <c r="AM12" s="88"/>
      <c r="AN12" s="193"/>
      <c r="AP12" s="16">
        <f t="shared" si="2"/>
        <v>0</v>
      </c>
      <c r="AQ12" s="16">
        <f t="shared" si="3"/>
        <v>0</v>
      </c>
      <c r="AR12" s="16">
        <f t="shared" si="4"/>
        <v>0</v>
      </c>
      <c r="AS12" s="16">
        <f t="shared" si="5"/>
        <v>0</v>
      </c>
    </row>
    <row r="13" spans="2:45" s="76" customFormat="1" ht="15" customHeight="1" x14ac:dyDescent="0.15">
      <c r="B13" s="192" t="s">
        <v>101</v>
      </c>
      <c r="C13" s="71"/>
      <c r="D13" s="7" t="s">
        <v>45</v>
      </c>
      <c r="E13" s="8">
        <f t="shared" si="6"/>
        <v>0</v>
      </c>
      <c r="F13" s="8">
        <f t="shared" si="7"/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46">
        <f t="shared" si="8"/>
        <v>0</v>
      </c>
      <c r="S13" s="37">
        <v>0</v>
      </c>
      <c r="T13" s="37">
        <v>0</v>
      </c>
      <c r="U13" s="37">
        <v>0</v>
      </c>
      <c r="V13" s="37">
        <v>0</v>
      </c>
      <c r="W13" s="38">
        <v>0</v>
      </c>
      <c r="X13" s="39">
        <v>0</v>
      </c>
      <c r="Y13" s="9">
        <f t="shared" si="9"/>
        <v>0</v>
      </c>
      <c r="Z13" s="37">
        <v>0</v>
      </c>
      <c r="AA13" s="37">
        <v>0</v>
      </c>
      <c r="AB13" s="37">
        <v>0</v>
      </c>
      <c r="AC13" s="37">
        <v>0</v>
      </c>
      <c r="AD13" s="37">
        <v>0</v>
      </c>
      <c r="AE13" s="37">
        <v>0</v>
      </c>
      <c r="AF13" s="37">
        <v>0</v>
      </c>
      <c r="AG13" s="37">
        <v>0</v>
      </c>
      <c r="AH13" s="37">
        <v>0</v>
      </c>
      <c r="AI13" s="37">
        <v>0</v>
      </c>
      <c r="AJ13" s="37">
        <v>0</v>
      </c>
      <c r="AK13" s="47">
        <v>0</v>
      </c>
      <c r="AL13" s="116" t="s">
        <v>45</v>
      </c>
      <c r="AM13" s="88"/>
      <c r="AN13" s="192" t="str">
        <f t="shared" ref="AN13" si="10">B13</f>
        <v>拳銃実包
単純譲受</v>
      </c>
      <c r="AP13" s="16">
        <f t="shared" si="2"/>
        <v>0</v>
      </c>
      <c r="AQ13" s="16">
        <f t="shared" si="3"/>
        <v>0</v>
      </c>
      <c r="AR13" s="16">
        <f t="shared" si="4"/>
        <v>0</v>
      </c>
      <c r="AS13" s="16">
        <f t="shared" si="5"/>
        <v>0</v>
      </c>
    </row>
    <row r="14" spans="2:45" s="76" customFormat="1" ht="15" customHeight="1" x14ac:dyDescent="0.15">
      <c r="B14" s="191"/>
      <c r="C14" s="72"/>
      <c r="D14" s="7" t="s">
        <v>46</v>
      </c>
      <c r="E14" s="8">
        <f t="shared" si="6"/>
        <v>0</v>
      </c>
      <c r="F14" s="8">
        <f t="shared" si="7"/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46">
        <f t="shared" si="8"/>
        <v>0</v>
      </c>
      <c r="S14" s="37">
        <v>0</v>
      </c>
      <c r="T14" s="37">
        <v>0</v>
      </c>
      <c r="U14" s="37">
        <v>0</v>
      </c>
      <c r="V14" s="37">
        <v>0</v>
      </c>
      <c r="W14" s="38">
        <v>0</v>
      </c>
      <c r="X14" s="39">
        <v>0</v>
      </c>
      <c r="Y14" s="9">
        <f t="shared" si="9"/>
        <v>0</v>
      </c>
      <c r="Z14" s="37">
        <v>0</v>
      </c>
      <c r="AA14" s="37">
        <v>0</v>
      </c>
      <c r="AB14" s="37">
        <v>0</v>
      </c>
      <c r="AC14" s="37">
        <v>0</v>
      </c>
      <c r="AD14" s="37">
        <v>0</v>
      </c>
      <c r="AE14" s="37">
        <v>0</v>
      </c>
      <c r="AF14" s="37">
        <v>0</v>
      </c>
      <c r="AG14" s="37">
        <v>0</v>
      </c>
      <c r="AH14" s="37">
        <v>0</v>
      </c>
      <c r="AI14" s="37">
        <v>0</v>
      </c>
      <c r="AJ14" s="37">
        <v>0</v>
      </c>
      <c r="AK14" s="47">
        <v>0</v>
      </c>
      <c r="AL14" s="116" t="s">
        <v>46</v>
      </c>
      <c r="AM14" s="88"/>
      <c r="AN14" s="191"/>
      <c r="AP14" s="16">
        <f t="shared" si="2"/>
        <v>0</v>
      </c>
      <c r="AQ14" s="16">
        <f t="shared" si="3"/>
        <v>0</v>
      </c>
      <c r="AR14" s="16">
        <f t="shared" si="4"/>
        <v>0</v>
      </c>
      <c r="AS14" s="16">
        <f t="shared" si="5"/>
        <v>0</v>
      </c>
    </row>
    <row r="15" spans="2:45" s="76" customFormat="1" ht="15" customHeight="1" x14ac:dyDescent="0.15">
      <c r="B15" s="191"/>
      <c r="C15" s="72"/>
      <c r="D15" s="7" t="s">
        <v>47</v>
      </c>
      <c r="E15" s="8">
        <f t="shared" si="6"/>
        <v>0</v>
      </c>
      <c r="F15" s="8">
        <f t="shared" si="7"/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46">
        <f t="shared" si="8"/>
        <v>0</v>
      </c>
      <c r="S15" s="37">
        <v>0</v>
      </c>
      <c r="T15" s="37">
        <v>0</v>
      </c>
      <c r="U15" s="37">
        <v>0</v>
      </c>
      <c r="V15" s="37">
        <v>0</v>
      </c>
      <c r="W15" s="38">
        <v>0</v>
      </c>
      <c r="X15" s="39">
        <v>0</v>
      </c>
      <c r="Y15" s="9">
        <f t="shared" si="9"/>
        <v>0</v>
      </c>
      <c r="Z15" s="37">
        <v>0</v>
      </c>
      <c r="AA15" s="37">
        <v>0</v>
      </c>
      <c r="AB15" s="37">
        <v>0</v>
      </c>
      <c r="AC15" s="37">
        <v>0</v>
      </c>
      <c r="AD15" s="37">
        <v>0</v>
      </c>
      <c r="AE15" s="37">
        <v>0</v>
      </c>
      <c r="AF15" s="37">
        <v>0</v>
      </c>
      <c r="AG15" s="37">
        <v>0</v>
      </c>
      <c r="AH15" s="37">
        <v>0</v>
      </c>
      <c r="AI15" s="37">
        <v>0</v>
      </c>
      <c r="AJ15" s="37">
        <v>0</v>
      </c>
      <c r="AK15" s="47">
        <v>0</v>
      </c>
      <c r="AL15" s="116" t="s">
        <v>82</v>
      </c>
      <c r="AM15" s="88"/>
      <c r="AN15" s="191"/>
      <c r="AP15" s="16">
        <f t="shared" si="2"/>
        <v>0</v>
      </c>
      <c r="AQ15" s="16">
        <f t="shared" si="3"/>
        <v>0</v>
      </c>
      <c r="AR15" s="16">
        <f t="shared" si="4"/>
        <v>0</v>
      </c>
      <c r="AS15" s="16">
        <f t="shared" si="5"/>
        <v>0</v>
      </c>
    </row>
    <row r="16" spans="2:45" s="76" customFormat="1" ht="15" customHeight="1" x14ac:dyDescent="0.15">
      <c r="B16" s="192" t="s">
        <v>102</v>
      </c>
      <c r="C16" s="71"/>
      <c r="D16" s="7" t="s">
        <v>45</v>
      </c>
      <c r="E16" s="8">
        <f t="shared" si="6"/>
        <v>0</v>
      </c>
      <c r="F16" s="8">
        <f t="shared" si="7"/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46">
        <f t="shared" si="8"/>
        <v>0</v>
      </c>
      <c r="S16" s="37">
        <v>0</v>
      </c>
      <c r="T16" s="37">
        <v>0</v>
      </c>
      <c r="U16" s="37">
        <v>0</v>
      </c>
      <c r="V16" s="37">
        <v>0</v>
      </c>
      <c r="W16" s="38">
        <v>0</v>
      </c>
      <c r="X16" s="39">
        <v>0</v>
      </c>
      <c r="Y16" s="9">
        <f t="shared" si="9"/>
        <v>0</v>
      </c>
      <c r="Z16" s="37">
        <v>0</v>
      </c>
      <c r="AA16" s="37">
        <v>0</v>
      </c>
      <c r="AB16" s="37">
        <v>0</v>
      </c>
      <c r="AC16" s="37">
        <v>0</v>
      </c>
      <c r="AD16" s="37">
        <v>0</v>
      </c>
      <c r="AE16" s="37">
        <v>0</v>
      </c>
      <c r="AF16" s="37">
        <v>0</v>
      </c>
      <c r="AG16" s="37">
        <v>0</v>
      </c>
      <c r="AH16" s="37">
        <v>0</v>
      </c>
      <c r="AI16" s="37">
        <v>0</v>
      </c>
      <c r="AJ16" s="37">
        <v>0</v>
      </c>
      <c r="AK16" s="47">
        <v>0</v>
      </c>
      <c r="AL16" s="116" t="s">
        <v>45</v>
      </c>
      <c r="AM16" s="88"/>
      <c r="AN16" s="192" t="str">
        <f t="shared" ref="AN16" si="11">B16</f>
        <v>拳銃実包
営利譲受</v>
      </c>
      <c r="AP16" s="16">
        <f t="shared" si="2"/>
        <v>0</v>
      </c>
      <c r="AQ16" s="16">
        <f t="shared" si="3"/>
        <v>0</v>
      </c>
      <c r="AR16" s="16">
        <f t="shared" si="4"/>
        <v>0</v>
      </c>
      <c r="AS16" s="16">
        <f t="shared" si="5"/>
        <v>0</v>
      </c>
    </row>
    <row r="17" spans="2:45" s="76" customFormat="1" ht="15" customHeight="1" x14ac:dyDescent="0.15">
      <c r="B17" s="191"/>
      <c r="C17" s="72"/>
      <c r="D17" s="7" t="s">
        <v>46</v>
      </c>
      <c r="E17" s="8">
        <f t="shared" si="6"/>
        <v>0</v>
      </c>
      <c r="F17" s="8">
        <f t="shared" si="7"/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46">
        <f t="shared" si="8"/>
        <v>0</v>
      </c>
      <c r="S17" s="37">
        <v>0</v>
      </c>
      <c r="T17" s="37">
        <v>0</v>
      </c>
      <c r="U17" s="37">
        <v>0</v>
      </c>
      <c r="V17" s="37">
        <v>0</v>
      </c>
      <c r="W17" s="38">
        <v>0</v>
      </c>
      <c r="X17" s="39">
        <v>0</v>
      </c>
      <c r="Y17" s="9">
        <f t="shared" si="9"/>
        <v>0</v>
      </c>
      <c r="Z17" s="37">
        <v>0</v>
      </c>
      <c r="AA17" s="37">
        <v>0</v>
      </c>
      <c r="AB17" s="37">
        <v>0</v>
      </c>
      <c r="AC17" s="37">
        <v>0</v>
      </c>
      <c r="AD17" s="37">
        <v>0</v>
      </c>
      <c r="AE17" s="37">
        <v>0</v>
      </c>
      <c r="AF17" s="37">
        <v>0</v>
      </c>
      <c r="AG17" s="37">
        <v>0</v>
      </c>
      <c r="AH17" s="37">
        <v>0</v>
      </c>
      <c r="AI17" s="37">
        <v>0</v>
      </c>
      <c r="AJ17" s="37">
        <v>0</v>
      </c>
      <c r="AK17" s="47">
        <v>0</v>
      </c>
      <c r="AL17" s="116" t="s">
        <v>46</v>
      </c>
      <c r="AM17" s="88"/>
      <c r="AN17" s="191"/>
      <c r="AP17" s="16">
        <f t="shared" si="2"/>
        <v>0</v>
      </c>
      <c r="AQ17" s="16">
        <f t="shared" si="3"/>
        <v>0</v>
      </c>
      <c r="AR17" s="16">
        <f t="shared" si="4"/>
        <v>0</v>
      </c>
      <c r="AS17" s="16">
        <f t="shared" si="5"/>
        <v>0</v>
      </c>
    </row>
    <row r="18" spans="2:45" s="76" customFormat="1" ht="15" customHeight="1" x14ac:dyDescent="0.15">
      <c r="B18" s="191"/>
      <c r="C18" s="72"/>
      <c r="D18" s="7" t="s">
        <v>47</v>
      </c>
      <c r="E18" s="8">
        <f t="shared" si="6"/>
        <v>0</v>
      </c>
      <c r="F18" s="8">
        <f t="shared" si="7"/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46">
        <f t="shared" si="8"/>
        <v>0</v>
      </c>
      <c r="S18" s="37">
        <v>0</v>
      </c>
      <c r="T18" s="37">
        <v>0</v>
      </c>
      <c r="U18" s="37">
        <v>0</v>
      </c>
      <c r="V18" s="37">
        <v>0</v>
      </c>
      <c r="W18" s="38">
        <v>0</v>
      </c>
      <c r="X18" s="39">
        <v>0</v>
      </c>
      <c r="Y18" s="9">
        <f t="shared" si="9"/>
        <v>0</v>
      </c>
      <c r="Z18" s="37">
        <v>0</v>
      </c>
      <c r="AA18" s="37">
        <v>0</v>
      </c>
      <c r="AB18" s="37">
        <v>0</v>
      </c>
      <c r="AC18" s="37">
        <v>0</v>
      </c>
      <c r="AD18" s="37">
        <v>0</v>
      </c>
      <c r="AE18" s="37">
        <v>0</v>
      </c>
      <c r="AF18" s="37">
        <v>0</v>
      </c>
      <c r="AG18" s="37">
        <v>0</v>
      </c>
      <c r="AH18" s="37">
        <v>0</v>
      </c>
      <c r="AI18" s="37">
        <v>0</v>
      </c>
      <c r="AJ18" s="37">
        <v>0</v>
      </c>
      <c r="AK18" s="47">
        <v>0</v>
      </c>
      <c r="AL18" s="116" t="s">
        <v>82</v>
      </c>
      <c r="AM18" s="88"/>
      <c r="AN18" s="191"/>
      <c r="AP18" s="16">
        <f t="shared" si="2"/>
        <v>0</v>
      </c>
      <c r="AQ18" s="16">
        <f t="shared" si="3"/>
        <v>0</v>
      </c>
      <c r="AR18" s="16">
        <f t="shared" si="4"/>
        <v>0</v>
      </c>
      <c r="AS18" s="16">
        <f t="shared" si="5"/>
        <v>0</v>
      </c>
    </row>
    <row r="19" spans="2:45" s="76" customFormat="1" ht="15" customHeight="1" x14ac:dyDescent="0.15">
      <c r="B19" s="192" t="s">
        <v>103</v>
      </c>
      <c r="C19" s="71"/>
      <c r="D19" s="7" t="s">
        <v>45</v>
      </c>
      <c r="E19" s="8">
        <f t="shared" si="6"/>
        <v>0</v>
      </c>
      <c r="F19" s="8">
        <f t="shared" si="7"/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46">
        <f t="shared" si="8"/>
        <v>0</v>
      </c>
      <c r="S19" s="37">
        <v>0</v>
      </c>
      <c r="T19" s="37">
        <v>0</v>
      </c>
      <c r="U19" s="37">
        <v>0</v>
      </c>
      <c r="V19" s="37">
        <v>0</v>
      </c>
      <c r="W19" s="38">
        <v>0</v>
      </c>
      <c r="X19" s="39">
        <v>0</v>
      </c>
      <c r="Y19" s="9">
        <f t="shared" si="9"/>
        <v>0</v>
      </c>
      <c r="Z19" s="37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0</v>
      </c>
      <c r="AG19" s="37">
        <v>0</v>
      </c>
      <c r="AH19" s="37">
        <v>0</v>
      </c>
      <c r="AI19" s="37">
        <v>0</v>
      </c>
      <c r="AJ19" s="37">
        <v>0</v>
      </c>
      <c r="AK19" s="47">
        <v>0</v>
      </c>
      <c r="AL19" s="116" t="s">
        <v>45</v>
      </c>
      <c r="AM19" s="88"/>
      <c r="AN19" s="192" t="str">
        <f t="shared" ref="AN19" si="12">B19</f>
        <v>拳銃等
譲渡等の周旋</v>
      </c>
      <c r="AP19" s="16">
        <f t="shared" si="2"/>
        <v>0</v>
      </c>
      <c r="AQ19" s="16">
        <f t="shared" si="3"/>
        <v>0</v>
      </c>
      <c r="AR19" s="16">
        <f t="shared" si="4"/>
        <v>0</v>
      </c>
      <c r="AS19" s="16">
        <f t="shared" si="5"/>
        <v>0</v>
      </c>
    </row>
    <row r="20" spans="2:45" s="76" customFormat="1" ht="15" customHeight="1" x14ac:dyDescent="0.15">
      <c r="B20" s="191"/>
      <c r="C20" s="72"/>
      <c r="D20" s="7" t="s">
        <v>46</v>
      </c>
      <c r="E20" s="8">
        <f t="shared" si="6"/>
        <v>0</v>
      </c>
      <c r="F20" s="8">
        <f t="shared" si="7"/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46">
        <f t="shared" si="8"/>
        <v>0</v>
      </c>
      <c r="S20" s="37">
        <v>0</v>
      </c>
      <c r="T20" s="37">
        <v>0</v>
      </c>
      <c r="U20" s="37">
        <v>0</v>
      </c>
      <c r="V20" s="37">
        <v>0</v>
      </c>
      <c r="W20" s="38">
        <v>0</v>
      </c>
      <c r="X20" s="39">
        <v>0</v>
      </c>
      <c r="Y20" s="9">
        <f t="shared" si="9"/>
        <v>0</v>
      </c>
      <c r="Z20" s="37">
        <v>0</v>
      </c>
      <c r="AA20" s="37">
        <v>0</v>
      </c>
      <c r="AB20" s="37">
        <v>0</v>
      </c>
      <c r="AC20" s="37">
        <v>0</v>
      </c>
      <c r="AD20" s="37">
        <v>0</v>
      </c>
      <c r="AE20" s="37">
        <v>0</v>
      </c>
      <c r="AF20" s="37">
        <v>0</v>
      </c>
      <c r="AG20" s="37">
        <v>0</v>
      </c>
      <c r="AH20" s="37">
        <v>0</v>
      </c>
      <c r="AI20" s="37">
        <v>0</v>
      </c>
      <c r="AJ20" s="37">
        <v>0</v>
      </c>
      <c r="AK20" s="47">
        <v>0</v>
      </c>
      <c r="AL20" s="116" t="s">
        <v>46</v>
      </c>
      <c r="AM20" s="88"/>
      <c r="AN20" s="191"/>
      <c r="AP20" s="16">
        <f t="shared" si="2"/>
        <v>0</v>
      </c>
      <c r="AQ20" s="16">
        <f t="shared" si="3"/>
        <v>0</v>
      </c>
      <c r="AR20" s="16">
        <f t="shared" si="4"/>
        <v>0</v>
      </c>
      <c r="AS20" s="16">
        <f t="shared" si="5"/>
        <v>0</v>
      </c>
    </row>
    <row r="21" spans="2:45" s="76" customFormat="1" ht="15" customHeight="1" x14ac:dyDescent="0.15">
      <c r="B21" s="191"/>
      <c r="C21" s="72"/>
      <c r="D21" s="7" t="s">
        <v>47</v>
      </c>
      <c r="E21" s="8">
        <f t="shared" si="6"/>
        <v>0</v>
      </c>
      <c r="F21" s="8">
        <f t="shared" si="7"/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46">
        <f t="shared" si="8"/>
        <v>0</v>
      </c>
      <c r="S21" s="37">
        <v>0</v>
      </c>
      <c r="T21" s="37">
        <v>0</v>
      </c>
      <c r="U21" s="37">
        <v>0</v>
      </c>
      <c r="V21" s="37">
        <v>0</v>
      </c>
      <c r="W21" s="38">
        <v>0</v>
      </c>
      <c r="X21" s="39">
        <v>0</v>
      </c>
      <c r="Y21" s="9">
        <f t="shared" si="9"/>
        <v>0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47">
        <v>0</v>
      </c>
      <c r="AL21" s="116" t="s">
        <v>82</v>
      </c>
      <c r="AM21" s="88"/>
      <c r="AN21" s="191"/>
      <c r="AP21" s="16">
        <f t="shared" si="2"/>
        <v>0</v>
      </c>
      <c r="AQ21" s="16">
        <f t="shared" si="3"/>
        <v>0</v>
      </c>
      <c r="AR21" s="16">
        <f t="shared" si="4"/>
        <v>0</v>
      </c>
      <c r="AS21" s="16">
        <f t="shared" si="5"/>
        <v>0</v>
      </c>
    </row>
    <row r="22" spans="2:45" s="76" customFormat="1" ht="15" customHeight="1" x14ac:dyDescent="0.15">
      <c r="B22" s="192" t="s">
        <v>104</v>
      </c>
      <c r="C22" s="71"/>
      <c r="D22" s="7" t="s">
        <v>45</v>
      </c>
      <c r="E22" s="8">
        <f t="shared" si="6"/>
        <v>0</v>
      </c>
      <c r="F22" s="8">
        <f t="shared" si="7"/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46">
        <f t="shared" si="8"/>
        <v>0</v>
      </c>
      <c r="S22" s="37">
        <v>0</v>
      </c>
      <c r="T22" s="37">
        <v>0</v>
      </c>
      <c r="U22" s="37">
        <v>0</v>
      </c>
      <c r="V22" s="37">
        <v>0</v>
      </c>
      <c r="W22" s="38">
        <v>0</v>
      </c>
      <c r="X22" s="39">
        <v>0</v>
      </c>
      <c r="Y22" s="9">
        <f t="shared" si="9"/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47">
        <v>0</v>
      </c>
      <c r="AL22" s="116" t="s">
        <v>45</v>
      </c>
      <c r="AM22" s="88"/>
      <c r="AN22" s="192" t="str">
        <f t="shared" ref="AN22" si="13">B22</f>
        <v>拳銃等としての
物品の譲渡等</v>
      </c>
      <c r="AP22" s="16">
        <f t="shared" si="2"/>
        <v>0</v>
      </c>
      <c r="AQ22" s="16">
        <f t="shared" si="3"/>
        <v>0</v>
      </c>
      <c r="AR22" s="16">
        <f t="shared" si="4"/>
        <v>0</v>
      </c>
      <c r="AS22" s="16">
        <f t="shared" si="5"/>
        <v>0</v>
      </c>
    </row>
    <row r="23" spans="2:45" s="76" customFormat="1" ht="15" customHeight="1" x14ac:dyDescent="0.15">
      <c r="B23" s="191"/>
      <c r="C23" s="72"/>
      <c r="D23" s="7" t="s">
        <v>46</v>
      </c>
      <c r="E23" s="8">
        <f t="shared" si="6"/>
        <v>0</v>
      </c>
      <c r="F23" s="8">
        <f t="shared" si="7"/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46">
        <f t="shared" si="8"/>
        <v>0</v>
      </c>
      <c r="S23" s="37">
        <v>0</v>
      </c>
      <c r="T23" s="37">
        <v>0</v>
      </c>
      <c r="U23" s="37">
        <v>0</v>
      </c>
      <c r="V23" s="37">
        <v>0</v>
      </c>
      <c r="W23" s="38">
        <v>0</v>
      </c>
      <c r="X23" s="39">
        <v>0</v>
      </c>
      <c r="Y23" s="9">
        <f t="shared" si="9"/>
        <v>0</v>
      </c>
      <c r="Z23" s="37">
        <v>0</v>
      </c>
      <c r="AA23" s="37">
        <v>0</v>
      </c>
      <c r="AB23" s="37">
        <v>0</v>
      </c>
      <c r="AC23" s="37">
        <v>0</v>
      </c>
      <c r="AD23" s="37">
        <v>0</v>
      </c>
      <c r="AE23" s="37">
        <v>0</v>
      </c>
      <c r="AF23" s="37">
        <v>0</v>
      </c>
      <c r="AG23" s="37">
        <v>0</v>
      </c>
      <c r="AH23" s="37">
        <v>0</v>
      </c>
      <c r="AI23" s="37">
        <v>0</v>
      </c>
      <c r="AJ23" s="37">
        <v>0</v>
      </c>
      <c r="AK23" s="47">
        <v>0</v>
      </c>
      <c r="AL23" s="116" t="s">
        <v>46</v>
      </c>
      <c r="AM23" s="88"/>
      <c r="AN23" s="191"/>
      <c r="AP23" s="16">
        <f t="shared" si="2"/>
        <v>0</v>
      </c>
      <c r="AQ23" s="16">
        <f t="shared" si="3"/>
        <v>0</v>
      </c>
      <c r="AR23" s="16">
        <f t="shared" si="4"/>
        <v>0</v>
      </c>
      <c r="AS23" s="16">
        <f t="shared" si="5"/>
        <v>0</v>
      </c>
    </row>
    <row r="24" spans="2:45" s="76" customFormat="1" ht="15" customHeight="1" x14ac:dyDescent="0.15">
      <c r="B24" s="191"/>
      <c r="C24" s="72"/>
      <c r="D24" s="7" t="s">
        <v>47</v>
      </c>
      <c r="E24" s="8">
        <f>SUM(F24,R24,X24,Y24,AE24:AK24)</f>
        <v>0</v>
      </c>
      <c r="F24" s="8">
        <f t="shared" si="7"/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46">
        <f t="shared" si="8"/>
        <v>0</v>
      </c>
      <c r="S24" s="37">
        <v>0</v>
      </c>
      <c r="T24" s="37">
        <v>0</v>
      </c>
      <c r="U24" s="37">
        <v>0</v>
      </c>
      <c r="V24" s="37">
        <v>0</v>
      </c>
      <c r="W24" s="38">
        <v>0</v>
      </c>
      <c r="X24" s="39">
        <v>0</v>
      </c>
      <c r="Y24" s="9">
        <f t="shared" si="9"/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47">
        <v>0</v>
      </c>
      <c r="AL24" s="116" t="s">
        <v>82</v>
      </c>
      <c r="AM24" s="88"/>
      <c r="AN24" s="191"/>
      <c r="AP24" s="16">
        <f t="shared" si="2"/>
        <v>0</v>
      </c>
      <c r="AQ24" s="16">
        <f t="shared" si="3"/>
        <v>0</v>
      </c>
      <c r="AR24" s="16">
        <f t="shared" si="4"/>
        <v>0</v>
      </c>
      <c r="AS24" s="16">
        <f t="shared" si="5"/>
        <v>0</v>
      </c>
    </row>
    <row r="25" spans="2:45" s="76" customFormat="1" ht="15" customHeight="1" x14ac:dyDescent="0.15">
      <c r="B25" s="192" t="s">
        <v>105</v>
      </c>
      <c r="C25" s="71"/>
      <c r="D25" s="7" t="s">
        <v>45</v>
      </c>
      <c r="E25" s="8">
        <f t="shared" si="6"/>
        <v>0</v>
      </c>
      <c r="F25" s="8">
        <f t="shared" si="7"/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46">
        <f t="shared" si="8"/>
        <v>0</v>
      </c>
      <c r="S25" s="37">
        <v>0</v>
      </c>
      <c r="T25" s="37">
        <v>0</v>
      </c>
      <c r="U25" s="37">
        <v>0</v>
      </c>
      <c r="V25" s="37">
        <v>0</v>
      </c>
      <c r="W25" s="38">
        <v>0</v>
      </c>
      <c r="X25" s="39">
        <v>0</v>
      </c>
      <c r="Y25" s="9">
        <f t="shared" si="9"/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  <c r="AI25" s="37">
        <v>0</v>
      </c>
      <c r="AJ25" s="37">
        <v>0</v>
      </c>
      <c r="AK25" s="47">
        <v>0</v>
      </c>
      <c r="AL25" s="116" t="s">
        <v>45</v>
      </c>
      <c r="AM25" s="88"/>
      <c r="AN25" s="192" t="str">
        <f t="shared" ref="AN25" si="14">B25</f>
        <v>拳銃実包としての
物品の譲渡</v>
      </c>
      <c r="AP25" s="16">
        <f t="shared" si="2"/>
        <v>0</v>
      </c>
      <c r="AQ25" s="16">
        <f t="shared" si="3"/>
        <v>0</v>
      </c>
      <c r="AR25" s="16">
        <f t="shared" si="4"/>
        <v>0</v>
      </c>
      <c r="AS25" s="16">
        <f t="shared" si="5"/>
        <v>0</v>
      </c>
    </row>
    <row r="26" spans="2:45" s="76" customFormat="1" ht="15" customHeight="1" x14ac:dyDescent="0.15">
      <c r="B26" s="191"/>
      <c r="C26" s="72"/>
      <c r="D26" s="7" t="s">
        <v>46</v>
      </c>
      <c r="E26" s="8">
        <f t="shared" si="6"/>
        <v>0</v>
      </c>
      <c r="F26" s="8">
        <f t="shared" si="7"/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46">
        <f t="shared" si="8"/>
        <v>0</v>
      </c>
      <c r="S26" s="37">
        <v>0</v>
      </c>
      <c r="T26" s="37">
        <v>0</v>
      </c>
      <c r="U26" s="37">
        <v>0</v>
      </c>
      <c r="V26" s="37">
        <v>0</v>
      </c>
      <c r="W26" s="38">
        <v>0</v>
      </c>
      <c r="X26" s="39">
        <v>0</v>
      </c>
      <c r="Y26" s="9">
        <f t="shared" si="9"/>
        <v>0</v>
      </c>
      <c r="Z26" s="37">
        <v>0</v>
      </c>
      <c r="AA26" s="37">
        <v>0</v>
      </c>
      <c r="AB26" s="37">
        <v>0</v>
      </c>
      <c r="AC26" s="37">
        <v>0</v>
      </c>
      <c r="AD26" s="37">
        <v>0</v>
      </c>
      <c r="AE26" s="37">
        <v>0</v>
      </c>
      <c r="AF26" s="37">
        <v>0</v>
      </c>
      <c r="AG26" s="37">
        <v>0</v>
      </c>
      <c r="AH26" s="37">
        <v>0</v>
      </c>
      <c r="AI26" s="37">
        <v>0</v>
      </c>
      <c r="AJ26" s="37">
        <v>0</v>
      </c>
      <c r="AK26" s="47">
        <v>0</v>
      </c>
      <c r="AL26" s="116" t="s">
        <v>46</v>
      </c>
      <c r="AM26" s="88"/>
      <c r="AN26" s="191"/>
      <c r="AP26" s="16">
        <f t="shared" si="2"/>
        <v>0</v>
      </c>
      <c r="AQ26" s="16">
        <f t="shared" si="3"/>
        <v>0</v>
      </c>
      <c r="AR26" s="16">
        <f t="shared" si="4"/>
        <v>0</v>
      </c>
      <c r="AS26" s="16">
        <f t="shared" si="5"/>
        <v>0</v>
      </c>
    </row>
    <row r="27" spans="2:45" s="76" customFormat="1" ht="15" customHeight="1" x14ac:dyDescent="0.15">
      <c r="B27" s="191"/>
      <c r="C27" s="72"/>
      <c r="D27" s="7" t="s">
        <v>47</v>
      </c>
      <c r="E27" s="8">
        <f t="shared" si="6"/>
        <v>0</v>
      </c>
      <c r="F27" s="8">
        <f t="shared" si="7"/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46">
        <f t="shared" si="8"/>
        <v>0</v>
      </c>
      <c r="S27" s="37">
        <v>0</v>
      </c>
      <c r="T27" s="37">
        <v>0</v>
      </c>
      <c r="U27" s="37">
        <v>0</v>
      </c>
      <c r="V27" s="37">
        <v>0</v>
      </c>
      <c r="W27" s="38">
        <v>0</v>
      </c>
      <c r="X27" s="39">
        <v>0</v>
      </c>
      <c r="Y27" s="9">
        <f t="shared" si="9"/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47">
        <v>0</v>
      </c>
      <c r="AL27" s="116" t="s">
        <v>82</v>
      </c>
      <c r="AM27" s="88"/>
      <c r="AN27" s="191"/>
      <c r="AP27" s="16">
        <f t="shared" si="2"/>
        <v>0</v>
      </c>
      <c r="AQ27" s="16">
        <f t="shared" si="3"/>
        <v>0</v>
      </c>
      <c r="AR27" s="16">
        <f t="shared" si="4"/>
        <v>0</v>
      </c>
      <c r="AS27" s="16">
        <f t="shared" si="5"/>
        <v>0</v>
      </c>
    </row>
    <row r="28" spans="2:45" s="76" customFormat="1" ht="15" customHeight="1" x14ac:dyDescent="0.15">
      <c r="B28" s="192" t="s">
        <v>106</v>
      </c>
      <c r="C28" s="71"/>
      <c r="D28" s="7" t="s">
        <v>45</v>
      </c>
      <c r="E28" s="8">
        <f t="shared" si="6"/>
        <v>0</v>
      </c>
      <c r="F28" s="8">
        <f t="shared" si="7"/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46">
        <f t="shared" si="8"/>
        <v>0</v>
      </c>
      <c r="S28" s="37">
        <v>0</v>
      </c>
      <c r="T28" s="37">
        <v>0</v>
      </c>
      <c r="U28" s="37">
        <v>0</v>
      </c>
      <c r="V28" s="37">
        <v>0</v>
      </c>
      <c r="W28" s="38">
        <v>0</v>
      </c>
      <c r="X28" s="39">
        <v>0</v>
      </c>
      <c r="Y28" s="9">
        <f t="shared" si="9"/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47">
        <v>0</v>
      </c>
      <c r="AL28" s="116" t="s">
        <v>45</v>
      </c>
      <c r="AM28" s="88"/>
      <c r="AN28" s="192" t="str">
        <f t="shared" ref="AN28" si="15">B28</f>
        <v>拳銃部品としての
物品の譲渡等</v>
      </c>
      <c r="AP28" s="16">
        <f t="shared" si="2"/>
        <v>0</v>
      </c>
      <c r="AQ28" s="16">
        <f t="shared" si="3"/>
        <v>0</v>
      </c>
      <c r="AR28" s="16">
        <f t="shared" si="4"/>
        <v>0</v>
      </c>
      <c r="AS28" s="16">
        <f t="shared" si="5"/>
        <v>0</v>
      </c>
    </row>
    <row r="29" spans="2:45" s="76" customFormat="1" ht="15" customHeight="1" x14ac:dyDescent="0.15">
      <c r="B29" s="191"/>
      <c r="C29" s="72"/>
      <c r="D29" s="7" t="s">
        <v>46</v>
      </c>
      <c r="E29" s="8">
        <f t="shared" si="6"/>
        <v>0</v>
      </c>
      <c r="F29" s="8">
        <f t="shared" si="7"/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46">
        <f t="shared" si="8"/>
        <v>0</v>
      </c>
      <c r="S29" s="37">
        <v>0</v>
      </c>
      <c r="T29" s="37">
        <v>0</v>
      </c>
      <c r="U29" s="37">
        <v>0</v>
      </c>
      <c r="V29" s="37">
        <v>0</v>
      </c>
      <c r="W29" s="38">
        <v>0</v>
      </c>
      <c r="X29" s="39">
        <v>0</v>
      </c>
      <c r="Y29" s="9">
        <f t="shared" si="9"/>
        <v>0</v>
      </c>
      <c r="Z29" s="37">
        <v>0</v>
      </c>
      <c r="AA29" s="37">
        <v>0</v>
      </c>
      <c r="AB29" s="37">
        <v>0</v>
      </c>
      <c r="AC29" s="37">
        <v>0</v>
      </c>
      <c r="AD29" s="37">
        <v>0</v>
      </c>
      <c r="AE29" s="37">
        <v>0</v>
      </c>
      <c r="AF29" s="37">
        <v>0</v>
      </c>
      <c r="AG29" s="37">
        <v>0</v>
      </c>
      <c r="AH29" s="37">
        <v>0</v>
      </c>
      <c r="AI29" s="37">
        <v>0</v>
      </c>
      <c r="AJ29" s="37">
        <v>0</v>
      </c>
      <c r="AK29" s="47">
        <v>0</v>
      </c>
      <c r="AL29" s="116" t="s">
        <v>46</v>
      </c>
      <c r="AM29" s="88"/>
      <c r="AN29" s="191"/>
      <c r="AP29" s="16">
        <f t="shared" si="2"/>
        <v>0</v>
      </c>
      <c r="AQ29" s="16">
        <f t="shared" si="3"/>
        <v>0</v>
      </c>
      <c r="AR29" s="16">
        <f t="shared" si="4"/>
        <v>0</v>
      </c>
      <c r="AS29" s="16">
        <f t="shared" si="5"/>
        <v>0</v>
      </c>
    </row>
    <row r="30" spans="2:45" s="76" customFormat="1" ht="15" customHeight="1" x14ac:dyDescent="0.15">
      <c r="B30" s="191"/>
      <c r="C30" s="72"/>
      <c r="D30" s="7" t="s">
        <v>47</v>
      </c>
      <c r="E30" s="8">
        <f t="shared" si="6"/>
        <v>0</v>
      </c>
      <c r="F30" s="8">
        <f t="shared" si="7"/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46">
        <f t="shared" si="8"/>
        <v>0</v>
      </c>
      <c r="S30" s="37">
        <v>0</v>
      </c>
      <c r="T30" s="37">
        <v>0</v>
      </c>
      <c r="U30" s="37">
        <v>0</v>
      </c>
      <c r="V30" s="37">
        <v>0</v>
      </c>
      <c r="W30" s="38">
        <v>0</v>
      </c>
      <c r="X30" s="39">
        <v>0</v>
      </c>
      <c r="Y30" s="9">
        <f t="shared" si="9"/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47">
        <v>0</v>
      </c>
      <c r="AL30" s="116" t="s">
        <v>82</v>
      </c>
      <c r="AM30" s="88"/>
      <c r="AN30" s="191"/>
      <c r="AP30" s="16">
        <f t="shared" si="2"/>
        <v>0</v>
      </c>
      <c r="AQ30" s="16">
        <f t="shared" si="3"/>
        <v>0</v>
      </c>
      <c r="AR30" s="16">
        <f t="shared" si="4"/>
        <v>0</v>
      </c>
      <c r="AS30" s="16">
        <f t="shared" si="5"/>
        <v>0</v>
      </c>
    </row>
    <row r="31" spans="2:45" s="76" customFormat="1" ht="15" customHeight="1" x14ac:dyDescent="0.15">
      <c r="B31" s="192" t="s">
        <v>107</v>
      </c>
      <c r="C31" s="71"/>
      <c r="D31" s="7" t="s">
        <v>45</v>
      </c>
      <c r="E31" s="8">
        <f t="shared" si="6"/>
        <v>0</v>
      </c>
      <c r="F31" s="8">
        <f t="shared" si="7"/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46">
        <f t="shared" si="8"/>
        <v>0</v>
      </c>
      <c r="S31" s="37">
        <v>0</v>
      </c>
      <c r="T31" s="37">
        <v>0</v>
      </c>
      <c r="U31" s="37">
        <v>0</v>
      </c>
      <c r="V31" s="37">
        <v>0</v>
      </c>
      <c r="W31" s="38">
        <v>0</v>
      </c>
      <c r="X31" s="39">
        <v>0</v>
      </c>
      <c r="Y31" s="9">
        <f t="shared" si="9"/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  <c r="AK31" s="47">
        <v>0</v>
      </c>
      <c r="AL31" s="116" t="s">
        <v>45</v>
      </c>
      <c r="AM31" s="88"/>
      <c r="AN31" s="192" t="str">
        <f t="shared" ref="AN31" si="16">B31</f>
        <v>拳銃実包
譲渡等の周旋</v>
      </c>
      <c r="AP31" s="16">
        <f t="shared" si="2"/>
        <v>0</v>
      </c>
      <c r="AQ31" s="16">
        <f t="shared" si="3"/>
        <v>0</v>
      </c>
      <c r="AR31" s="16">
        <f t="shared" si="4"/>
        <v>0</v>
      </c>
      <c r="AS31" s="16">
        <f t="shared" si="5"/>
        <v>0</v>
      </c>
    </row>
    <row r="32" spans="2:45" s="76" customFormat="1" ht="15" customHeight="1" x14ac:dyDescent="0.15">
      <c r="B32" s="191"/>
      <c r="C32" s="60"/>
      <c r="D32" s="7" t="s">
        <v>46</v>
      </c>
      <c r="E32" s="8">
        <f t="shared" si="6"/>
        <v>0</v>
      </c>
      <c r="F32" s="8">
        <f t="shared" si="7"/>
        <v>0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37">
        <v>0</v>
      </c>
      <c r="R32" s="46">
        <f t="shared" si="8"/>
        <v>0</v>
      </c>
      <c r="S32" s="37">
        <v>0</v>
      </c>
      <c r="T32" s="37">
        <v>0</v>
      </c>
      <c r="U32" s="37">
        <v>0</v>
      </c>
      <c r="V32" s="37">
        <v>0</v>
      </c>
      <c r="W32" s="38">
        <v>0</v>
      </c>
      <c r="X32" s="39">
        <v>0</v>
      </c>
      <c r="Y32" s="9">
        <f t="shared" si="9"/>
        <v>0</v>
      </c>
      <c r="Z32" s="37">
        <v>0</v>
      </c>
      <c r="AA32" s="37">
        <v>0</v>
      </c>
      <c r="AB32" s="37">
        <v>0</v>
      </c>
      <c r="AC32" s="37">
        <v>0</v>
      </c>
      <c r="AD32" s="37">
        <v>0</v>
      </c>
      <c r="AE32" s="37">
        <v>0</v>
      </c>
      <c r="AF32" s="37">
        <v>0</v>
      </c>
      <c r="AG32" s="37">
        <v>0</v>
      </c>
      <c r="AH32" s="37">
        <v>0</v>
      </c>
      <c r="AI32" s="37">
        <v>0</v>
      </c>
      <c r="AJ32" s="37">
        <v>0</v>
      </c>
      <c r="AK32" s="47">
        <v>0</v>
      </c>
      <c r="AL32" s="116" t="s">
        <v>46</v>
      </c>
      <c r="AM32" s="88"/>
      <c r="AN32" s="191"/>
      <c r="AP32" s="16">
        <f t="shared" si="2"/>
        <v>0</v>
      </c>
      <c r="AQ32" s="16">
        <f t="shared" si="3"/>
        <v>0</v>
      </c>
      <c r="AR32" s="16">
        <f t="shared" si="4"/>
        <v>0</v>
      </c>
      <c r="AS32" s="16">
        <f t="shared" si="5"/>
        <v>0</v>
      </c>
    </row>
    <row r="33" spans="2:45" s="76" customFormat="1" ht="15" customHeight="1" x14ac:dyDescent="0.15">
      <c r="B33" s="191"/>
      <c r="C33" s="60"/>
      <c r="D33" s="7" t="s">
        <v>47</v>
      </c>
      <c r="E33" s="8">
        <f t="shared" si="6"/>
        <v>0</v>
      </c>
      <c r="F33" s="8">
        <f t="shared" si="7"/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46">
        <f t="shared" si="8"/>
        <v>0</v>
      </c>
      <c r="S33" s="37">
        <v>0</v>
      </c>
      <c r="T33" s="37">
        <v>0</v>
      </c>
      <c r="U33" s="37">
        <v>0</v>
      </c>
      <c r="V33" s="37">
        <v>0</v>
      </c>
      <c r="W33" s="38">
        <v>0</v>
      </c>
      <c r="X33" s="39">
        <v>0</v>
      </c>
      <c r="Y33" s="9">
        <f t="shared" si="9"/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47">
        <v>0</v>
      </c>
      <c r="AL33" s="116" t="s">
        <v>82</v>
      </c>
      <c r="AM33" s="88"/>
      <c r="AN33" s="191"/>
      <c r="AP33" s="16">
        <f t="shared" si="2"/>
        <v>0</v>
      </c>
      <c r="AQ33" s="16">
        <f t="shared" si="3"/>
        <v>0</v>
      </c>
      <c r="AR33" s="16">
        <f t="shared" si="4"/>
        <v>0</v>
      </c>
      <c r="AS33" s="16">
        <f t="shared" si="5"/>
        <v>0</v>
      </c>
    </row>
    <row r="34" spans="2:45" s="76" customFormat="1" ht="15" customHeight="1" x14ac:dyDescent="0.15">
      <c r="B34" s="192" t="s">
        <v>108</v>
      </c>
      <c r="C34" s="61"/>
      <c r="D34" s="7" t="s">
        <v>45</v>
      </c>
      <c r="E34" s="8">
        <f t="shared" si="6"/>
        <v>0</v>
      </c>
      <c r="F34" s="8">
        <f t="shared" si="7"/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46">
        <f t="shared" si="8"/>
        <v>0</v>
      </c>
      <c r="S34" s="37">
        <v>0</v>
      </c>
      <c r="T34" s="37">
        <v>0</v>
      </c>
      <c r="U34" s="37">
        <v>0</v>
      </c>
      <c r="V34" s="37">
        <v>0</v>
      </c>
      <c r="W34" s="38">
        <v>0</v>
      </c>
      <c r="X34" s="39">
        <v>0</v>
      </c>
      <c r="Y34" s="9">
        <f t="shared" si="9"/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47">
        <v>0</v>
      </c>
      <c r="AL34" s="116" t="s">
        <v>45</v>
      </c>
      <c r="AM34" s="88"/>
      <c r="AN34" s="192" t="str">
        <f t="shared" ref="AN34" si="17">B34</f>
        <v>拳銃部品
譲渡等の周旋</v>
      </c>
      <c r="AP34" s="16">
        <f t="shared" si="2"/>
        <v>0</v>
      </c>
      <c r="AQ34" s="16">
        <f t="shared" si="3"/>
        <v>0</v>
      </c>
      <c r="AR34" s="16">
        <f t="shared" si="4"/>
        <v>0</v>
      </c>
      <c r="AS34" s="16">
        <f t="shared" si="5"/>
        <v>0</v>
      </c>
    </row>
    <row r="35" spans="2:45" s="76" customFormat="1" ht="15" customHeight="1" x14ac:dyDescent="0.15">
      <c r="B35" s="196"/>
      <c r="C35" s="62"/>
      <c r="D35" s="7" t="s">
        <v>46</v>
      </c>
      <c r="E35" s="8">
        <f t="shared" si="6"/>
        <v>0</v>
      </c>
      <c r="F35" s="8">
        <f t="shared" si="7"/>
        <v>0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7">
        <v>0</v>
      </c>
      <c r="Q35" s="37">
        <v>0</v>
      </c>
      <c r="R35" s="46">
        <f t="shared" si="8"/>
        <v>0</v>
      </c>
      <c r="S35" s="37">
        <v>0</v>
      </c>
      <c r="T35" s="37">
        <v>0</v>
      </c>
      <c r="U35" s="37">
        <v>0</v>
      </c>
      <c r="V35" s="37">
        <v>0</v>
      </c>
      <c r="W35" s="38">
        <v>0</v>
      </c>
      <c r="X35" s="39">
        <v>0</v>
      </c>
      <c r="Y35" s="9">
        <f t="shared" si="9"/>
        <v>0</v>
      </c>
      <c r="Z35" s="37">
        <v>0</v>
      </c>
      <c r="AA35" s="37">
        <v>0</v>
      </c>
      <c r="AB35" s="37">
        <v>0</v>
      </c>
      <c r="AC35" s="37">
        <v>0</v>
      </c>
      <c r="AD35" s="37">
        <v>0</v>
      </c>
      <c r="AE35" s="37">
        <v>0</v>
      </c>
      <c r="AF35" s="37">
        <v>0</v>
      </c>
      <c r="AG35" s="37">
        <v>0</v>
      </c>
      <c r="AH35" s="37">
        <v>0</v>
      </c>
      <c r="AI35" s="37">
        <v>0</v>
      </c>
      <c r="AJ35" s="37">
        <v>0</v>
      </c>
      <c r="AK35" s="47">
        <v>0</v>
      </c>
      <c r="AL35" s="116" t="s">
        <v>46</v>
      </c>
      <c r="AM35" s="88"/>
      <c r="AN35" s="196"/>
      <c r="AP35" s="16">
        <f t="shared" si="2"/>
        <v>0</v>
      </c>
      <c r="AQ35" s="16">
        <f t="shared" si="3"/>
        <v>0</v>
      </c>
      <c r="AR35" s="16">
        <f t="shared" si="4"/>
        <v>0</v>
      </c>
      <c r="AS35" s="16">
        <f t="shared" si="5"/>
        <v>0</v>
      </c>
    </row>
    <row r="36" spans="2:45" s="76" customFormat="1" ht="15" customHeight="1" x14ac:dyDescent="0.15">
      <c r="B36" s="196"/>
      <c r="C36" s="62"/>
      <c r="D36" s="7" t="s">
        <v>47</v>
      </c>
      <c r="E36" s="8">
        <f t="shared" si="6"/>
        <v>0</v>
      </c>
      <c r="F36" s="8">
        <f t="shared" si="7"/>
        <v>0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37">
        <v>0</v>
      </c>
      <c r="P36" s="37">
        <v>0</v>
      </c>
      <c r="Q36" s="37">
        <v>0</v>
      </c>
      <c r="R36" s="46">
        <f t="shared" si="8"/>
        <v>0</v>
      </c>
      <c r="S36" s="37">
        <v>0</v>
      </c>
      <c r="T36" s="37">
        <v>0</v>
      </c>
      <c r="U36" s="37">
        <v>0</v>
      </c>
      <c r="V36" s="37">
        <v>0</v>
      </c>
      <c r="W36" s="38">
        <v>0</v>
      </c>
      <c r="X36" s="39">
        <v>0</v>
      </c>
      <c r="Y36" s="9">
        <f t="shared" si="9"/>
        <v>0</v>
      </c>
      <c r="Z36" s="37">
        <v>0</v>
      </c>
      <c r="AA36" s="37">
        <v>0</v>
      </c>
      <c r="AB36" s="37">
        <v>0</v>
      </c>
      <c r="AC36" s="37">
        <v>0</v>
      </c>
      <c r="AD36" s="37">
        <v>0</v>
      </c>
      <c r="AE36" s="37">
        <v>0</v>
      </c>
      <c r="AF36" s="37">
        <v>0</v>
      </c>
      <c r="AG36" s="37">
        <v>0</v>
      </c>
      <c r="AH36" s="37">
        <v>0</v>
      </c>
      <c r="AI36" s="37">
        <v>0</v>
      </c>
      <c r="AJ36" s="37">
        <v>0</v>
      </c>
      <c r="AK36" s="47">
        <v>0</v>
      </c>
      <c r="AL36" s="116" t="s">
        <v>82</v>
      </c>
      <c r="AM36" s="88"/>
      <c r="AN36" s="196"/>
      <c r="AP36" s="16">
        <f t="shared" si="2"/>
        <v>0</v>
      </c>
      <c r="AQ36" s="16">
        <f t="shared" si="3"/>
        <v>0</v>
      </c>
      <c r="AR36" s="16">
        <f t="shared" si="4"/>
        <v>0</v>
      </c>
      <c r="AS36" s="16">
        <f t="shared" si="5"/>
        <v>0</v>
      </c>
    </row>
    <row r="37" spans="2:45" s="76" customFormat="1" ht="15" customHeight="1" x14ac:dyDescent="0.15">
      <c r="B37" s="192" t="s">
        <v>109</v>
      </c>
      <c r="C37" s="72"/>
      <c r="D37" s="7" t="s">
        <v>45</v>
      </c>
      <c r="E37" s="8">
        <f t="shared" si="6"/>
        <v>1</v>
      </c>
      <c r="F37" s="8">
        <f t="shared" si="7"/>
        <v>0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37">
        <v>0</v>
      </c>
      <c r="O37" s="37">
        <v>0</v>
      </c>
      <c r="P37" s="37">
        <v>0</v>
      </c>
      <c r="Q37" s="37">
        <v>0</v>
      </c>
      <c r="R37" s="46">
        <f t="shared" si="8"/>
        <v>0</v>
      </c>
      <c r="S37" s="37">
        <v>0</v>
      </c>
      <c r="T37" s="37">
        <v>0</v>
      </c>
      <c r="U37" s="37">
        <v>0</v>
      </c>
      <c r="V37" s="37">
        <v>0</v>
      </c>
      <c r="W37" s="38">
        <v>0</v>
      </c>
      <c r="X37" s="39">
        <v>0</v>
      </c>
      <c r="Y37" s="9">
        <f t="shared" si="9"/>
        <v>1</v>
      </c>
      <c r="Z37" s="37">
        <v>1</v>
      </c>
      <c r="AA37" s="37">
        <v>0</v>
      </c>
      <c r="AB37" s="37">
        <v>0</v>
      </c>
      <c r="AC37" s="37">
        <v>0</v>
      </c>
      <c r="AD37" s="37">
        <v>0</v>
      </c>
      <c r="AE37" s="37">
        <v>0</v>
      </c>
      <c r="AF37" s="37">
        <v>0</v>
      </c>
      <c r="AG37" s="37">
        <v>0</v>
      </c>
      <c r="AH37" s="37">
        <v>0</v>
      </c>
      <c r="AI37" s="37">
        <v>0</v>
      </c>
      <c r="AJ37" s="37">
        <v>0</v>
      </c>
      <c r="AK37" s="47">
        <v>0</v>
      </c>
      <c r="AL37" s="116" t="s">
        <v>45</v>
      </c>
      <c r="AM37" s="88"/>
      <c r="AN37" s="192" t="str">
        <f t="shared" ref="AN37" si="18">B37</f>
        <v>譲渡等における
登録証の添付
義務違反等</v>
      </c>
      <c r="AP37" s="16">
        <f t="shared" si="2"/>
        <v>0</v>
      </c>
      <c r="AQ37" s="16">
        <f t="shared" si="3"/>
        <v>0</v>
      </c>
      <c r="AR37" s="16">
        <f t="shared" si="4"/>
        <v>0</v>
      </c>
      <c r="AS37" s="16">
        <f t="shared" si="5"/>
        <v>0</v>
      </c>
    </row>
    <row r="38" spans="2:45" s="76" customFormat="1" ht="15" customHeight="1" x14ac:dyDescent="0.15">
      <c r="B38" s="191"/>
      <c r="C38" s="60"/>
      <c r="D38" s="7" t="s">
        <v>46</v>
      </c>
      <c r="E38" s="8">
        <f t="shared" si="6"/>
        <v>1</v>
      </c>
      <c r="F38" s="8">
        <f t="shared" si="7"/>
        <v>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7">
        <v>0</v>
      </c>
      <c r="M38" s="37">
        <v>0</v>
      </c>
      <c r="N38" s="37">
        <v>0</v>
      </c>
      <c r="O38" s="37">
        <v>0</v>
      </c>
      <c r="P38" s="37">
        <v>0</v>
      </c>
      <c r="Q38" s="37">
        <v>0</v>
      </c>
      <c r="R38" s="46">
        <f t="shared" si="8"/>
        <v>0</v>
      </c>
      <c r="S38" s="37">
        <v>0</v>
      </c>
      <c r="T38" s="37">
        <v>0</v>
      </c>
      <c r="U38" s="37">
        <v>0</v>
      </c>
      <c r="V38" s="37">
        <v>0</v>
      </c>
      <c r="W38" s="38">
        <v>0</v>
      </c>
      <c r="X38" s="39">
        <v>0</v>
      </c>
      <c r="Y38" s="9">
        <f t="shared" si="9"/>
        <v>1</v>
      </c>
      <c r="Z38" s="37">
        <v>1</v>
      </c>
      <c r="AA38" s="37">
        <v>0</v>
      </c>
      <c r="AB38" s="37">
        <v>0</v>
      </c>
      <c r="AC38" s="37">
        <v>0</v>
      </c>
      <c r="AD38" s="37">
        <v>0</v>
      </c>
      <c r="AE38" s="37">
        <v>0</v>
      </c>
      <c r="AF38" s="37">
        <v>0</v>
      </c>
      <c r="AG38" s="37">
        <v>0</v>
      </c>
      <c r="AH38" s="37">
        <v>0</v>
      </c>
      <c r="AI38" s="37">
        <v>0</v>
      </c>
      <c r="AJ38" s="37">
        <v>0</v>
      </c>
      <c r="AK38" s="47">
        <v>0</v>
      </c>
      <c r="AL38" s="116" t="s">
        <v>46</v>
      </c>
      <c r="AM38" s="88"/>
      <c r="AN38" s="191"/>
      <c r="AP38" s="16">
        <f t="shared" si="2"/>
        <v>0</v>
      </c>
      <c r="AQ38" s="16">
        <f t="shared" si="3"/>
        <v>0</v>
      </c>
      <c r="AR38" s="16">
        <f t="shared" si="4"/>
        <v>0</v>
      </c>
      <c r="AS38" s="16">
        <f t="shared" si="5"/>
        <v>0</v>
      </c>
    </row>
    <row r="39" spans="2:45" s="76" customFormat="1" ht="15" customHeight="1" x14ac:dyDescent="0.15">
      <c r="B39" s="191"/>
      <c r="C39" s="60"/>
      <c r="D39" s="7" t="s">
        <v>47</v>
      </c>
      <c r="E39" s="8">
        <f t="shared" si="6"/>
        <v>0</v>
      </c>
      <c r="F39" s="8">
        <f t="shared" si="7"/>
        <v>0</v>
      </c>
      <c r="G39" s="37">
        <v>0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37">
        <v>0</v>
      </c>
      <c r="P39" s="37">
        <v>0</v>
      </c>
      <c r="Q39" s="37">
        <v>0</v>
      </c>
      <c r="R39" s="46">
        <f t="shared" si="8"/>
        <v>0</v>
      </c>
      <c r="S39" s="37">
        <v>0</v>
      </c>
      <c r="T39" s="37">
        <v>0</v>
      </c>
      <c r="U39" s="37">
        <v>0</v>
      </c>
      <c r="V39" s="37">
        <v>0</v>
      </c>
      <c r="W39" s="38">
        <v>0</v>
      </c>
      <c r="X39" s="39">
        <v>0</v>
      </c>
      <c r="Y39" s="9">
        <f t="shared" si="9"/>
        <v>0</v>
      </c>
      <c r="Z39" s="37">
        <v>0</v>
      </c>
      <c r="AA39" s="37">
        <v>0</v>
      </c>
      <c r="AB39" s="37">
        <v>0</v>
      </c>
      <c r="AC39" s="37">
        <v>0</v>
      </c>
      <c r="AD39" s="37">
        <v>0</v>
      </c>
      <c r="AE39" s="37">
        <v>0</v>
      </c>
      <c r="AF39" s="37">
        <v>0</v>
      </c>
      <c r="AG39" s="37">
        <v>0</v>
      </c>
      <c r="AH39" s="37">
        <v>0</v>
      </c>
      <c r="AI39" s="37">
        <v>0</v>
      </c>
      <c r="AJ39" s="37">
        <v>0</v>
      </c>
      <c r="AK39" s="47">
        <v>0</v>
      </c>
      <c r="AL39" s="116" t="s">
        <v>82</v>
      </c>
      <c r="AM39" s="88"/>
      <c r="AN39" s="191"/>
      <c r="AP39" s="16">
        <f t="shared" si="2"/>
        <v>0</v>
      </c>
      <c r="AQ39" s="16">
        <f t="shared" si="3"/>
        <v>0</v>
      </c>
      <c r="AR39" s="16">
        <f t="shared" si="4"/>
        <v>0</v>
      </c>
      <c r="AS39" s="16">
        <f t="shared" si="5"/>
        <v>0</v>
      </c>
    </row>
    <row r="40" spans="2:45" s="76" customFormat="1" ht="15" customHeight="1" x14ac:dyDescent="0.15">
      <c r="B40" s="192" t="s">
        <v>110</v>
      </c>
      <c r="C40" s="60"/>
      <c r="D40" s="7" t="s">
        <v>45</v>
      </c>
      <c r="E40" s="8">
        <f t="shared" si="6"/>
        <v>2</v>
      </c>
      <c r="F40" s="8">
        <f t="shared" si="7"/>
        <v>2</v>
      </c>
      <c r="G40" s="37">
        <v>0</v>
      </c>
      <c r="H40" s="37">
        <v>0</v>
      </c>
      <c r="I40" s="37">
        <v>0</v>
      </c>
      <c r="J40" s="37">
        <v>0</v>
      </c>
      <c r="K40" s="37">
        <v>2</v>
      </c>
      <c r="L40" s="37">
        <v>0</v>
      </c>
      <c r="M40" s="37">
        <v>0</v>
      </c>
      <c r="N40" s="37">
        <v>0</v>
      </c>
      <c r="O40" s="37">
        <v>0</v>
      </c>
      <c r="P40" s="37">
        <v>0</v>
      </c>
      <c r="Q40" s="37">
        <v>0</v>
      </c>
      <c r="R40" s="46">
        <f t="shared" si="8"/>
        <v>0</v>
      </c>
      <c r="S40" s="37">
        <v>0</v>
      </c>
      <c r="T40" s="37">
        <v>0</v>
      </c>
      <c r="U40" s="37">
        <v>0</v>
      </c>
      <c r="V40" s="37">
        <v>0</v>
      </c>
      <c r="W40" s="38">
        <v>0</v>
      </c>
      <c r="X40" s="39">
        <v>0</v>
      </c>
      <c r="Y40" s="9">
        <f t="shared" si="9"/>
        <v>0</v>
      </c>
      <c r="Z40" s="37">
        <v>0</v>
      </c>
      <c r="AA40" s="37">
        <v>0</v>
      </c>
      <c r="AB40" s="37">
        <v>0</v>
      </c>
      <c r="AC40" s="37">
        <v>0</v>
      </c>
      <c r="AD40" s="37">
        <v>0</v>
      </c>
      <c r="AE40" s="37">
        <v>0</v>
      </c>
      <c r="AF40" s="37">
        <v>0</v>
      </c>
      <c r="AG40" s="37">
        <v>0</v>
      </c>
      <c r="AH40" s="37">
        <v>0</v>
      </c>
      <c r="AI40" s="37">
        <v>0</v>
      </c>
      <c r="AJ40" s="37">
        <v>0</v>
      </c>
      <c r="AK40" s="47">
        <v>0</v>
      </c>
      <c r="AL40" s="116" t="s">
        <v>45</v>
      </c>
      <c r="AM40" s="88"/>
      <c r="AN40" s="192" t="str">
        <f t="shared" ref="AN40" si="19">B40</f>
        <v>武器製造事業者等の
拳銃等以外の
譲渡の制限違反</v>
      </c>
      <c r="AP40" s="16">
        <f t="shared" si="2"/>
        <v>0</v>
      </c>
      <c r="AQ40" s="16">
        <f t="shared" si="3"/>
        <v>0</v>
      </c>
      <c r="AR40" s="16">
        <f t="shared" si="4"/>
        <v>0</v>
      </c>
      <c r="AS40" s="16">
        <f t="shared" si="5"/>
        <v>0</v>
      </c>
    </row>
    <row r="41" spans="2:45" s="76" customFormat="1" ht="15" customHeight="1" x14ac:dyDescent="0.15">
      <c r="B41" s="191"/>
      <c r="C41" s="60"/>
      <c r="D41" s="7" t="s">
        <v>46</v>
      </c>
      <c r="E41" s="8">
        <f t="shared" si="6"/>
        <v>2</v>
      </c>
      <c r="F41" s="8">
        <f t="shared" si="7"/>
        <v>2</v>
      </c>
      <c r="G41" s="37">
        <v>0</v>
      </c>
      <c r="H41" s="37">
        <v>0</v>
      </c>
      <c r="I41" s="37">
        <v>0</v>
      </c>
      <c r="J41" s="37">
        <v>0</v>
      </c>
      <c r="K41" s="37">
        <v>2</v>
      </c>
      <c r="L41" s="37">
        <v>0</v>
      </c>
      <c r="M41" s="37">
        <v>0</v>
      </c>
      <c r="N41" s="37">
        <v>0</v>
      </c>
      <c r="O41" s="37">
        <v>0</v>
      </c>
      <c r="P41" s="37">
        <v>0</v>
      </c>
      <c r="Q41" s="37">
        <v>0</v>
      </c>
      <c r="R41" s="46">
        <f t="shared" si="8"/>
        <v>0</v>
      </c>
      <c r="S41" s="37">
        <v>0</v>
      </c>
      <c r="T41" s="37">
        <v>0</v>
      </c>
      <c r="U41" s="37">
        <v>0</v>
      </c>
      <c r="V41" s="37">
        <v>0</v>
      </c>
      <c r="W41" s="38">
        <v>0</v>
      </c>
      <c r="X41" s="39">
        <v>0</v>
      </c>
      <c r="Y41" s="9">
        <f t="shared" si="9"/>
        <v>0</v>
      </c>
      <c r="Z41" s="37">
        <v>0</v>
      </c>
      <c r="AA41" s="37">
        <v>0</v>
      </c>
      <c r="AB41" s="37">
        <v>0</v>
      </c>
      <c r="AC41" s="37">
        <v>0</v>
      </c>
      <c r="AD41" s="37">
        <v>0</v>
      </c>
      <c r="AE41" s="37">
        <v>0</v>
      </c>
      <c r="AF41" s="37">
        <v>0</v>
      </c>
      <c r="AG41" s="37">
        <v>0</v>
      </c>
      <c r="AH41" s="37">
        <v>0</v>
      </c>
      <c r="AI41" s="37">
        <v>0</v>
      </c>
      <c r="AJ41" s="37">
        <v>0</v>
      </c>
      <c r="AK41" s="47">
        <v>0</v>
      </c>
      <c r="AL41" s="116" t="s">
        <v>46</v>
      </c>
      <c r="AM41" s="88"/>
      <c r="AN41" s="191"/>
      <c r="AP41" s="16">
        <f t="shared" si="2"/>
        <v>0</v>
      </c>
      <c r="AQ41" s="16">
        <f t="shared" si="3"/>
        <v>0</v>
      </c>
      <c r="AR41" s="16">
        <f t="shared" si="4"/>
        <v>0</v>
      </c>
      <c r="AS41" s="16">
        <f t="shared" si="5"/>
        <v>0</v>
      </c>
    </row>
    <row r="42" spans="2:45" s="76" customFormat="1" ht="15" customHeight="1" x14ac:dyDescent="0.15">
      <c r="B42" s="191"/>
      <c r="C42" s="72"/>
      <c r="D42" s="7" t="s">
        <v>47</v>
      </c>
      <c r="E42" s="8">
        <f t="shared" si="6"/>
        <v>0</v>
      </c>
      <c r="F42" s="8">
        <f t="shared" si="7"/>
        <v>0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v>0</v>
      </c>
      <c r="O42" s="37">
        <v>0</v>
      </c>
      <c r="P42" s="37">
        <v>0</v>
      </c>
      <c r="Q42" s="37">
        <v>0</v>
      </c>
      <c r="R42" s="46">
        <f t="shared" si="8"/>
        <v>0</v>
      </c>
      <c r="S42" s="37">
        <v>0</v>
      </c>
      <c r="T42" s="37">
        <v>0</v>
      </c>
      <c r="U42" s="37">
        <v>0</v>
      </c>
      <c r="V42" s="37">
        <v>0</v>
      </c>
      <c r="W42" s="38">
        <v>0</v>
      </c>
      <c r="X42" s="39">
        <v>0</v>
      </c>
      <c r="Y42" s="9">
        <f t="shared" si="9"/>
        <v>0</v>
      </c>
      <c r="Z42" s="37">
        <v>0</v>
      </c>
      <c r="AA42" s="37">
        <v>0</v>
      </c>
      <c r="AB42" s="37">
        <v>0</v>
      </c>
      <c r="AC42" s="37">
        <v>0</v>
      </c>
      <c r="AD42" s="37">
        <v>0</v>
      </c>
      <c r="AE42" s="37">
        <v>0</v>
      </c>
      <c r="AF42" s="37">
        <v>0</v>
      </c>
      <c r="AG42" s="37">
        <v>0</v>
      </c>
      <c r="AH42" s="37">
        <v>0</v>
      </c>
      <c r="AI42" s="37">
        <v>0</v>
      </c>
      <c r="AJ42" s="37">
        <v>0</v>
      </c>
      <c r="AK42" s="47">
        <v>0</v>
      </c>
      <c r="AL42" s="116" t="s">
        <v>82</v>
      </c>
      <c r="AM42" s="88"/>
      <c r="AN42" s="191"/>
      <c r="AP42" s="16">
        <f t="shared" si="2"/>
        <v>0</v>
      </c>
      <c r="AQ42" s="16">
        <f t="shared" si="3"/>
        <v>0</v>
      </c>
      <c r="AR42" s="16">
        <f t="shared" si="4"/>
        <v>0</v>
      </c>
      <c r="AS42" s="16">
        <f t="shared" si="5"/>
        <v>0</v>
      </c>
    </row>
    <row r="43" spans="2:45" s="76" customFormat="1" ht="15" customHeight="1" x14ac:dyDescent="0.15">
      <c r="B43" s="193" t="s">
        <v>111</v>
      </c>
      <c r="C43" s="63"/>
      <c r="D43" s="7" t="s">
        <v>45</v>
      </c>
      <c r="E43" s="8">
        <f t="shared" si="6"/>
        <v>1</v>
      </c>
      <c r="F43" s="8">
        <f t="shared" si="7"/>
        <v>1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1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46">
        <f t="shared" si="8"/>
        <v>0</v>
      </c>
      <c r="S43" s="37">
        <v>0</v>
      </c>
      <c r="T43" s="37">
        <v>0</v>
      </c>
      <c r="U43" s="37">
        <v>0</v>
      </c>
      <c r="V43" s="37">
        <v>0</v>
      </c>
      <c r="W43" s="38">
        <v>0</v>
      </c>
      <c r="X43" s="39">
        <v>0</v>
      </c>
      <c r="Y43" s="9">
        <f t="shared" si="9"/>
        <v>0</v>
      </c>
      <c r="Z43" s="37">
        <v>0</v>
      </c>
      <c r="AA43" s="37">
        <v>0</v>
      </c>
      <c r="AB43" s="37">
        <v>0</v>
      </c>
      <c r="AC43" s="37">
        <v>0</v>
      </c>
      <c r="AD43" s="37">
        <v>0</v>
      </c>
      <c r="AE43" s="37">
        <v>0</v>
      </c>
      <c r="AF43" s="37">
        <v>0</v>
      </c>
      <c r="AG43" s="37">
        <v>0</v>
      </c>
      <c r="AH43" s="37">
        <v>0</v>
      </c>
      <c r="AI43" s="37">
        <v>0</v>
      </c>
      <c r="AJ43" s="37">
        <v>0</v>
      </c>
      <c r="AK43" s="47">
        <v>0</v>
      </c>
      <c r="AL43" s="116" t="s">
        <v>45</v>
      </c>
      <c r="AM43" s="88"/>
      <c r="AN43" s="193" t="str">
        <f t="shared" ref="AN43" si="20">B43</f>
        <v>所持許可者等の
拳銃等以外の
譲渡等の制限違反</v>
      </c>
      <c r="AP43" s="16">
        <f t="shared" si="2"/>
        <v>0</v>
      </c>
      <c r="AQ43" s="16">
        <f t="shared" si="3"/>
        <v>0</v>
      </c>
      <c r="AR43" s="16">
        <f t="shared" si="4"/>
        <v>0</v>
      </c>
      <c r="AS43" s="16">
        <f t="shared" si="5"/>
        <v>0</v>
      </c>
    </row>
    <row r="44" spans="2:45" s="76" customFormat="1" ht="15" customHeight="1" x14ac:dyDescent="0.15">
      <c r="B44" s="196"/>
      <c r="C44" s="60"/>
      <c r="D44" s="7" t="s">
        <v>46</v>
      </c>
      <c r="E44" s="8">
        <f t="shared" si="6"/>
        <v>1</v>
      </c>
      <c r="F44" s="8">
        <f t="shared" si="7"/>
        <v>1</v>
      </c>
      <c r="G44" s="37">
        <v>0</v>
      </c>
      <c r="H44" s="37">
        <v>0</v>
      </c>
      <c r="I44" s="37">
        <v>0</v>
      </c>
      <c r="J44" s="37">
        <v>0</v>
      </c>
      <c r="K44" s="37">
        <v>0</v>
      </c>
      <c r="L44" s="37">
        <v>1</v>
      </c>
      <c r="M44" s="37">
        <v>0</v>
      </c>
      <c r="N44" s="37">
        <v>0</v>
      </c>
      <c r="O44" s="37">
        <v>0</v>
      </c>
      <c r="P44" s="37">
        <v>0</v>
      </c>
      <c r="Q44" s="37">
        <v>0</v>
      </c>
      <c r="R44" s="46">
        <f t="shared" si="8"/>
        <v>0</v>
      </c>
      <c r="S44" s="37">
        <v>0</v>
      </c>
      <c r="T44" s="37">
        <v>0</v>
      </c>
      <c r="U44" s="37">
        <v>0</v>
      </c>
      <c r="V44" s="37">
        <v>0</v>
      </c>
      <c r="W44" s="38">
        <v>0</v>
      </c>
      <c r="X44" s="39">
        <v>0</v>
      </c>
      <c r="Y44" s="9">
        <f t="shared" si="9"/>
        <v>0</v>
      </c>
      <c r="Z44" s="37">
        <v>0</v>
      </c>
      <c r="AA44" s="37">
        <v>0</v>
      </c>
      <c r="AB44" s="37">
        <v>0</v>
      </c>
      <c r="AC44" s="37">
        <v>0</v>
      </c>
      <c r="AD44" s="37">
        <v>0</v>
      </c>
      <c r="AE44" s="37">
        <v>0</v>
      </c>
      <c r="AF44" s="37">
        <v>0</v>
      </c>
      <c r="AG44" s="37">
        <v>0</v>
      </c>
      <c r="AH44" s="37">
        <v>0</v>
      </c>
      <c r="AI44" s="37">
        <v>0</v>
      </c>
      <c r="AJ44" s="37">
        <v>0</v>
      </c>
      <c r="AK44" s="47">
        <v>0</v>
      </c>
      <c r="AL44" s="116" t="s">
        <v>46</v>
      </c>
      <c r="AM44" s="88"/>
      <c r="AN44" s="196"/>
      <c r="AP44" s="16">
        <f t="shared" si="2"/>
        <v>0</v>
      </c>
      <c r="AQ44" s="16">
        <f t="shared" si="3"/>
        <v>0</v>
      </c>
      <c r="AR44" s="16">
        <f t="shared" si="4"/>
        <v>0</v>
      </c>
      <c r="AS44" s="16">
        <f t="shared" si="5"/>
        <v>0</v>
      </c>
    </row>
    <row r="45" spans="2:45" s="76" customFormat="1" ht="15" customHeight="1" x14ac:dyDescent="0.15">
      <c r="B45" s="196"/>
      <c r="C45" s="60"/>
      <c r="D45" s="7" t="s">
        <v>47</v>
      </c>
      <c r="E45" s="8">
        <f t="shared" si="6"/>
        <v>1</v>
      </c>
      <c r="F45" s="8">
        <f t="shared" si="7"/>
        <v>0</v>
      </c>
      <c r="G45" s="37">
        <v>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37">
        <v>0</v>
      </c>
      <c r="P45" s="37">
        <v>0</v>
      </c>
      <c r="Q45" s="37">
        <v>0</v>
      </c>
      <c r="R45" s="46">
        <f t="shared" si="8"/>
        <v>0</v>
      </c>
      <c r="S45" s="37">
        <v>0</v>
      </c>
      <c r="T45" s="37">
        <v>0</v>
      </c>
      <c r="U45" s="37">
        <v>0</v>
      </c>
      <c r="V45" s="37">
        <v>0</v>
      </c>
      <c r="W45" s="38">
        <v>0</v>
      </c>
      <c r="X45" s="39">
        <v>0</v>
      </c>
      <c r="Y45" s="9">
        <f t="shared" si="9"/>
        <v>1</v>
      </c>
      <c r="Z45" s="37">
        <v>1</v>
      </c>
      <c r="AA45" s="37">
        <v>0</v>
      </c>
      <c r="AB45" s="37">
        <v>0</v>
      </c>
      <c r="AC45" s="37">
        <v>0</v>
      </c>
      <c r="AD45" s="37">
        <v>0</v>
      </c>
      <c r="AE45" s="37">
        <v>0</v>
      </c>
      <c r="AF45" s="37">
        <v>0</v>
      </c>
      <c r="AG45" s="37">
        <v>0</v>
      </c>
      <c r="AH45" s="37">
        <v>0</v>
      </c>
      <c r="AI45" s="37">
        <v>0</v>
      </c>
      <c r="AJ45" s="37">
        <v>0</v>
      </c>
      <c r="AK45" s="47">
        <v>0</v>
      </c>
      <c r="AL45" s="116" t="s">
        <v>82</v>
      </c>
      <c r="AM45" s="88"/>
      <c r="AN45" s="196"/>
      <c r="AP45" s="16">
        <f t="shared" si="2"/>
        <v>0</v>
      </c>
      <c r="AQ45" s="16">
        <f t="shared" si="3"/>
        <v>0</v>
      </c>
      <c r="AR45" s="16">
        <f t="shared" si="4"/>
        <v>0</v>
      </c>
      <c r="AS45" s="16">
        <f t="shared" si="5"/>
        <v>0</v>
      </c>
    </row>
    <row r="46" spans="2:45" s="76" customFormat="1" ht="15" customHeight="1" x14ac:dyDescent="0.15">
      <c r="B46" s="193" t="s">
        <v>112</v>
      </c>
      <c r="C46" s="71"/>
      <c r="D46" s="7" t="s">
        <v>45</v>
      </c>
      <c r="E46" s="8">
        <f t="shared" si="6"/>
        <v>0</v>
      </c>
      <c r="F46" s="8">
        <f t="shared" si="7"/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37">
        <v>0</v>
      </c>
      <c r="P46" s="37">
        <v>0</v>
      </c>
      <c r="Q46" s="37">
        <v>0</v>
      </c>
      <c r="R46" s="46">
        <f t="shared" si="8"/>
        <v>0</v>
      </c>
      <c r="S46" s="37">
        <v>0</v>
      </c>
      <c r="T46" s="37">
        <v>0</v>
      </c>
      <c r="U46" s="37">
        <v>0</v>
      </c>
      <c r="V46" s="37">
        <v>0</v>
      </c>
      <c r="W46" s="38">
        <v>0</v>
      </c>
      <c r="X46" s="39">
        <v>0</v>
      </c>
      <c r="Y46" s="9">
        <f t="shared" si="9"/>
        <v>0</v>
      </c>
      <c r="Z46" s="37">
        <v>0</v>
      </c>
      <c r="AA46" s="37">
        <v>0</v>
      </c>
      <c r="AB46" s="37">
        <v>0</v>
      </c>
      <c r="AC46" s="37">
        <v>0</v>
      </c>
      <c r="AD46" s="37">
        <v>0</v>
      </c>
      <c r="AE46" s="37">
        <v>0</v>
      </c>
      <c r="AF46" s="37">
        <v>0</v>
      </c>
      <c r="AG46" s="37">
        <v>0</v>
      </c>
      <c r="AH46" s="37">
        <v>0</v>
      </c>
      <c r="AI46" s="37">
        <v>0</v>
      </c>
      <c r="AJ46" s="37">
        <v>0</v>
      </c>
      <c r="AK46" s="47">
        <v>0</v>
      </c>
      <c r="AL46" s="116" t="s">
        <v>45</v>
      </c>
      <c r="AM46" s="88"/>
      <c r="AN46" s="193" t="str">
        <f t="shared" ref="AN46" si="21">B46</f>
        <v>拳銃等の譲渡等
の制限違反</v>
      </c>
      <c r="AP46" s="16">
        <f t="shared" si="2"/>
        <v>0</v>
      </c>
      <c r="AQ46" s="16">
        <f t="shared" si="3"/>
        <v>0</v>
      </c>
      <c r="AR46" s="16">
        <f t="shared" si="4"/>
        <v>0</v>
      </c>
      <c r="AS46" s="16">
        <f t="shared" si="5"/>
        <v>0</v>
      </c>
    </row>
    <row r="47" spans="2:45" s="76" customFormat="1" ht="15" customHeight="1" x14ac:dyDescent="0.15">
      <c r="B47" s="196"/>
      <c r="C47" s="71"/>
      <c r="D47" s="7" t="s">
        <v>46</v>
      </c>
      <c r="E47" s="8">
        <f t="shared" si="6"/>
        <v>0</v>
      </c>
      <c r="F47" s="8">
        <f t="shared" si="7"/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7">
        <v>0</v>
      </c>
      <c r="P47" s="37">
        <v>0</v>
      </c>
      <c r="Q47" s="37">
        <v>0</v>
      </c>
      <c r="R47" s="46">
        <f t="shared" si="8"/>
        <v>0</v>
      </c>
      <c r="S47" s="37">
        <v>0</v>
      </c>
      <c r="T47" s="37">
        <v>0</v>
      </c>
      <c r="U47" s="37">
        <v>0</v>
      </c>
      <c r="V47" s="37">
        <v>0</v>
      </c>
      <c r="W47" s="38">
        <v>0</v>
      </c>
      <c r="X47" s="39">
        <v>0</v>
      </c>
      <c r="Y47" s="9">
        <f t="shared" si="9"/>
        <v>0</v>
      </c>
      <c r="Z47" s="37">
        <v>0</v>
      </c>
      <c r="AA47" s="37">
        <v>0</v>
      </c>
      <c r="AB47" s="37">
        <v>0</v>
      </c>
      <c r="AC47" s="37">
        <v>0</v>
      </c>
      <c r="AD47" s="37">
        <v>0</v>
      </c>
      <c r="AE47" s="37">
        <v>0</v>
      </c>
      <c r="AF47" s="37">
        <v>0</v>
      </c>
      <c r="AG47" s="37">
        <v>0</v>
      </c>
      <c r="AH47" s="37">
        <v>0</v>
      </c>
      <c r="AI47" s="37">
        <v>0</v>
      </c>
      <c r="AJ47" s="37">
        <v>0</v>
      </c>
      <c r="AK47" s="47">
        <v>0</v>
      </c>
      <c r="AL47" s="116" t="s">
        <v>46</v>
      </c>
      <c r="AM47" s="88"/>
      <c r="AN47" s="196"/>
      <c r="AP47" s="16">
        <f t="shared" si="2"/>
        <v>0</v>
      </c>
      <c r="AQ47" s="16">
        <f t="shared" si="3"/>
        <v>0</v>
      </c>
      <c r="AR47" s="16">
        <f t="shared" si="4"/>
        <v>0</v>
      </c>
      <c r="AS47" s="16">
        <f t="shared" si="5"/>
        <v>0</v>
      </c>
    </row>
    <row r="48" spans="2:45" s="76" customFormat="1" ht="15" customHeight="1" x14ac:dyDescent="0.15">
      <c r="B48" s="196"/>
      <c r="C48" s="71"/>
      <c r="D48" s="7" t="s">
        <v>47</v>
      </c>
      <c r="E48" s="8">
        <f t="shared" si="6"/>
        <v>0</v>
      </c>
      <c r="F48" s="8">
        <f t="shared" si="7"/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37">
        <v>0</v>
      </c>
      <c r="P48" s="37">
        <v>0</v>
      </c>
      <c r="Q48" s="37">
        <v>0</v>
      </c>
      <c r="R48" s="46">
        <f t="shared" si="8"/>
        <v>0</v>
      </c>
      <c r="S48" s="37">
        <v>0</v>
      </c>
      <c r="T48" s="37">
        <v>0</v>
      </c>
      <c r="U48" s="37">
        <v>0</v>
      </c>
      <c r="V48" s="37">
        <v>0</v>
      </c>
      <c r="W48" s="38">
        <v>0</v>
      </c>
      <c r="X48" s="39">
        <v>0</v>
      </c>
      <c r="Y48" s="9">
        <f t="shared" si="9"/>
        <v>0</v>
      </c>
      <c r="Z48" s="37">
        <v>0</v>
      </c>
      <c r="AA48" s="37">
        <v>0</v>
      </c>
      <c r="AB48" s="37">
        <v>0</v>
      </c>
      <c r="AC48" s="37">
        <v>0</v>
      </c>
      <c r="AD48" s="37">
        <v>0</v>
      </c>
      <c r="AE48" s="37">
        <v>0</v>
      </c>
      <c r="AF48" s="37">
        <v>0</v>
      </c>
      <c r="AG48" s="37">
        <v>0</v>
      </c>
      <c r="AH48" s="37">
        <v>0</v>
      </c>
      <c r="AI48" s="37">
        <v>0</v>
      </c>
      <c r="AJ48" s="37">
        <v>0</v>
      </c>
      <c r="AK48" s="47">
        <v>0</v>
      </c>
      <c r="AL48" s="116" t="s">
        <v>82</v>
      </c>
      <c r="AM48" s="88"/>
      <c r="AN48" s="196"/>
      <c r="AP48" s="16">
        <f t="shared" si="2"/>
        <v>0</v>
      </c>
      <c r="AQ48" s="16">
        <f t="shared" si="3"/>
        <v>0</v>
      </c>
      <c r="AR48" s="16">
        <f t="shared" si="4"/>
        <v>0</v>
      </c>
      <c r="AS48" s="16">
        <f t="shared" si="5"/>
        <v>0</v>
      </c>
    </row>
    <row r="49" spans="2:45" s="76" customFormat="1" ht="15" customHeight="1" x14ac:dyDescent="0.15">
      <c r="B49" s="192" t="s">
        <v>113</v>
      </c>
      <c r="C49" s="72"/>
      <c r="D49" s="7" t="s">
        <v>45</v>
      </c>
      <c r="E49" s="8">
        <f t="shared" si="6"/>
        <v>22</v>
      </c>
      <c r="F49" s="8">
        <f t="shared" si="7"/>
        <v>13</v>
      </c>
      <c r="G49" s="37">
        <v>0</v>
      </c>
      <c r="H49" s="37">
        <v>0</v>
      </c>
      <c r="I49" s="37">
        <v>0</v>
      </c>
      <c r="J49" s="37">
        <v>2</v>
      </c>
      <c r="K49" s="37">
        <v>11</v>
      </c>
      <c r="L49" s="37">
        <v>0</v>
      </c>
      <c r="M49" s="37">
        <v>0</v>
      </c>
      <c r="N49" s="37">
        <v>0</v>
      </c>
      <c r="O49" s="37">
        <v>0</v>
      </c>
      <c r="P49" s="37">
        <v>0</v>
      </c>
      <c r="Q49" s="37">
        <v>0</v>
      </c>
      <c r="R49" s="46">
        <f t="shared" si="8"/>
        <v>0</v>
      </c>
      <c r="S49" s="37">
        <v>0</v>
      </c>
      <c r="T49" s="37">
        <v>0</v>
      </c>
      <c r="U49" s="37">
        <v>0</v>
      </c>
      <c r="V49" s="37">
        <v>0</v>
      </c>
      <c r="W49" s="38">
        <v>0</v>
      </c>
      <c r="X49" s="39">
        <v>0</v>
      </c>
      <c r="Y49" s="9">
        <f t="shared" si="9"/>
        <v>9</v>
      </c>
      <c r="Z49" s="37">
        <v>9</v>
      </c>
      <c r="AA49" s="37">
        <v>0</v>
      </c>
      <c r="AB49" s="37">
        <v>0</v>
      </c>
      <c r="AC49" s="37">
        <v>0</v>
      </c>
      <c r="AD49" s="37">
        <v>0</v>
      </c>
      <c r="AE49" s="37">
        <v>0</v>
      </c>
      <c r="AF49" s="37">
        <v>0</v>
      </c>
      <c r="AG49" s="37">
        <v>0</v>
      </c>
      <c r="AH49" s="37">
        <v>0</v>
      </c>
      <c r="AI49" s="37">
        <v>0</v>
      </c>
      <c r="AJ49" s="37">
        <v>0</v>
      </c>
      <c r="AK49" s="47">
        <v>0</v>
      </c>
      <c r="AL49" s="116" t="s">
        <v>45</v>
      </c>
      <c r="AM49" s="88"/>
      <c r="AN49" s="192" t="str">
        <f t="shared" ref="AN49" si="22">B49</f>
        <v>携帯・運搬の
制限違反</v>
      </c>
      <c r="AP49" s="16">
        <f t="shared" si="2"/>
        <v>0</v>
      </c>
      <c r="AQ49" s="16">
        <f t="shared" si="3"/>
        <v>0</v>
      </c>
      <c r="AR49" s="16">
        <f t="shared" si="4"/>
        <v>0</v>
      </c>
      <c r="AS49" s="16">
        <f t="shared" si="5"/>
        <v>0</v>
      </c>
    </row>
    <row r="50" spans="2:45" s="76" customFormat="1" ht="15" customHeight="1" x14ac:dyDescent="0.15">
      <c r="B50" s="192"/>
      <c r="C50" s="72"/>
      <c r="D50" s="7" t="s">
        <v>46</v>
      </c>
      <c r="E50" s="8">
        <f t="shared" si="6"/>
        <v>17</v>
      </c>
      <c r="F50" s="8">
        <f t="shared" si="7"/>
        <v>10</v>
      </c>
      <c r="G50" s="37">
        <v>0</v>
      </c>
      <c r="H50" s="37">
        <v>0</v>
      </c>
      <c r="I50" s="37">
        <v>0</v>
      </c>
      <c r="J50" s="37">
        <v>2</v>
      </c>
      <c r="K50" s="37">
        <v>8</v>
      </c>
      <c r="L50" s="37">
        <v>0</v>
      </c>
      <c r="M50" s="37">
        <v>0</v>
      </c>
      <c r="N50" s="37">
        <v>0</v>
      </c>
      <c r="O50" s="37">
        <v>0</v>
      </c>
      <c r="P50" s="37">
        <v>0</v>
      </c>
      <c r="Q50" s="37">
        <v>0</v>
      </c>
      <c r="R50" s="46">
        <f t="shared" si="8"/>
        <v>0</v>
      </c>
      <c r="S50" s="37">
        <v>0</v>
      </c>
      <c r="T50" s="37">
        <v>0</v>
      </c>
      <c r="U50" s="37">
        <v>0</v>
      </c>
      <c r="V50" s="37">
        <v>0</v>
      </c>
      <c r="W50" s="38">
        <v>0</v>
      </c>
      <c r="X50" s="39">
        <v>0</v>
      </c>
      <c r="Y50" s="9">
        <f t="shared" si="9"/>
        <v>7</v>
      </c>
      <c r="Z50" s="37">
        <v>7</v>
      </c>
      <c r="AA50" s="37">
        <v>0</v>
      </c>
      <c r="AB50" s="37">
        <v>0</v>
      </c>
      <c r="AC50" s="37">
        <v>0</v>
      </c>
      <c r="AD50" s="37">
        <v>0</v>
      </c>
      <c r="AE50" s="37">
        <v>0</v>
      </c>
      <c r="AF50" s="37">
        <v>0</v>
      </c>
      <c r="AG50" s="37">
        <v>0</v>
      </c>
      <c r="AH50" s="37">
        <v>0</v>
      </c>
      <c r="AI50" s="37">
        <v>0</v>
      </c>
      <c r="AJ50" s="37">
        <v>0</v>
      </c>
      <c r="AK50" s="47">
        <v>0</v>
      </c>
      <c r="AL50" s="116" t="s">
        <v>46</v>
      </c>
      <c r="AM50" s="88"/>
      <c r="AN50" s="192"/>
      <c r="AP50" s="16">
        <f t="shared" si="2"/>
        <v>0</v>
      </c>
      <c r="AQ50" s="16">
        <f t="shared" si="3"/>
        <v>0</v>
      </c>
      <c r="AR50" s="16">
        <f t="shared" si="4"/>
        <v>0</v>
      </c>
      <c r="AS50" s="16">
        <f t="shared" si="5"/>
        <v>0</v>
      </c>
    </row>
    <row r="51" spans="2:45" s="76" customFormat="1" ht="15" customHeight="1" x14ac:dyDescent="0.15">
      <c r="B51" s="192"/>
      <c r="C51" s="72"/>
      <c r="D51" s="7" t="s">
        <v>47</v>
      </c>
      <c r="E51" s="8">
        <f t="shared" si="6"/>
        <v>8</v>
      </c>
      <c r="F51" s="8">
        <f t="shared" si="7"/>
        <v>4</v>
      </c>
      <c r="G51" s="37">
        <v>0</v>
      </c>
      <c r="H51" s="37">
        <v>0</v>
      </c>
      <c r="I51" s="37">
        <v>0</v>
      </c>
      <c r="J51" s="37">
        <v>0</v>
      </c>
      <c r="K51" s="37">
        <v>3</v>
      </c>
      <c r="L51" s="37">
        <v>1</v>
      </c>
      <c r="M51" s="37">
        <v>0</v>
      </c>
      <c r="N51" s="37">
        <v>0</v>
      </c>
      <c r="O51" s="37">
        <v>0</v>
      </c>
      <c r="P51" s="37">
        <v>0</v>
      </c>
      <c r="Q51" s="37">
        <v>0</v>
      </c>
      <c r="R51" s="46">
        <f t="shared" si="8"/>
        <v>0</v>
      </c>
      <c r="S51" s="37">
        <v>0</v>
      </c>
      <c r="T51" s="37">
        <v>0</v>
      </c>
      <c r="U51" s="37">
        <v>0</v>
      </c>
      <c r="V51" s="37">
        <v>0</v>
      </c>
      <c r="W51" s="38">
        <v>0</v>
      </c>
      <c r="X51" s="39">
        <v>0</v>
      </c>
      <c r="Y51" s="9">
        <f t="shared" si="9"/>
        <v>4</v>
      </c>
      <c r="Z51" s="37">
        <v>4</v>
      </c>
      <c r="AA51" s="37">
        <v>0</v>
      </c>
      <c r="AB51" s="37">
        <v>0</v>
      </c>
      <c r="AC51" s="37">
        <v>0</v>
      </c>
      <c r="AD51" s="37">
        <v>0</v>
      </c>
      <c r="AE51" s="37">
        <v>0</v>
      </c>
      <c r="AF51" s="37">
        <v>0</v>
      </c>
      <c r="AG51" s="37">
        <v>0</v>
      </c>
      <c r="AH51" s="37">
        <v>0</v>
      </c>
      <c r="AI51" s="37">
        <v>0</v>
      </c>
      <c r="AJ51" s="37">
        <v>0</v>
      </c>
      <c r="AK51" s="47">
        <v>0</v>
      </c>
      <c r="AL51" s="116" t="s">
        <v>82</v>
      </c>
      <c r="AM51" s="88"/>
      <c r="AN51" s="192"/>
      <c r="AP51" s="16">
        <f t="shared" si="2"/>
        <v>0</v>
      </c>
      <c r="AQ51" s="16">
        <f t="shared" si="3"/>
        <v>0</v>
      </c>
      <c r="AR51" s="16">
        <f t="shared" si="4"/>
        <v>0</v>
      </c>
      <c r="AS51" s="16">
        <f t="shared" si="5"/>
        <v>0</v>
      </c>
    </row>
    <row r="52" spans="2:45" s="76" customFormat="1" ht="15" customHeight="1" x14ac:dyDescent="0.15">
      <c r="B52" s="192" t="s">
        <v>114</v>
      </c>
      <c r="C52" s="72"/>
      <c r="D52" s="84" t="s">
        <v>45</v>
      </c>
      <c r="E52" s="8">
        <f>SUM(F52,R52,X52,Y52,AE52:AK52)</f>
        <v>42</v>
      </c>
      <c r="F52" s="8">
        <f>SUM(G52:Q52)</f>
        <v>42</v>
      </c>
      <c r="G52" s="37">
        <v>0</v>
      </c>
      <c r="H52" s="37">
        <v>0</v>
      </c>
      <c r="I52" s="37">
        <v>0</v>
      </c>
      <c r="J52" s="37">
        <v>9</v>
      </c>
      <c r="K52" s="37">
        <v>33</v>
      </c>
      <c r="L52" s="37">
        <v>0</v>
      </c>
      <c r="M52" s="37">
        <v>0</v>
      </c>
      <c r="N52" s="37">
        <v>0</v>
      </c>
      <c r="O52" s="37">
        <v>0</v>
      </c>
      <c r="P52" s="37">
        <v>0</v>
      </c>
      <c r="Q52" s="37">
        <v>0</v>
      </c>
      <c r="R52" s="46">
        <f>SUM(S52:V52)</f>
        <v>0</v>
      </c>
      <c r="S52" s="37">
        <v>0</v>
      </c>
      <c r="T52" s="37">
        <v>0</v>
      </c>
      <c r="U52" s="37">
        <v>0</v>
      </c>
      <c r="V52" s="37">
        <v>0</v>
      </c>
      <c r="W52" s="38">
        <v>0</v>
      </c>
      <c r="X52" s="39">
        <v>0</v>
      </c>
      <c r="Y52" s="9">
        <f t="shared" si="9"/>
        <v>0</v>
      </c>
      <c r="Z52" s="37">
        <v>0</v>
      </c>
      <c r="AA52" s="37">
        <v>0</v>
      </c>
      <c r="AB52" s="37">
        <v>0</v>
      </c>
      <c r="AC52" s="37">
        <v>0</v>
      </c>
      <c r="AD52" s="37">
        <v>0</v>
      </c>
      <c r="AE52" s="37">
        <v>0</v>
      </c>
      <c r="AF52" s="37">
        <v>0</v>
      </c>
      <c r="AG52" s="37">
        <v>0</v>
      </c>
      <c r="AH52" s="37">
        <v>0</v>
      </c>
      <c r="AI52" s="37">
        <v>0</v>
      </c>
      <c r="AJ52" s="37">
        <v>0</v>
      </c>
      <c r="AK52" s="47">
        <v>0</v>
      </c>
      <c r="AL52" s="116" t="s">
        <v>45</v>
      </c>
      <c r="AM52" s="88"/>
      <c r="AN52" s="192" t="str">
        <f t="shared" ref="AN52" si="23">B52</f>
        <v>拳銃等猟銃の発射の制限違反</v>
      </c>
      <c r="AP52" s="16">
        <f t="shared" si="2"/>
        <v>0</v>
      </c>
      <c r="AQ52" s="16">
        <f t="shared" si="3"/>
        <v>0</v>
      </c>
      <c r="AR52" s="16">
        <f t="shared" si="4"/>
        <v>0</v>
      </c>
      <c r="AS52" s="16">
        <f t="shared" si="5"/>
        <v>0</v>
      </c>
    </row>
    <row r="53" spans="2:45" s="76" customFormat="1" ht="15" customHeight="1" x14ac:dyDescent="0.15">
      <c r="B53" s="192"/>
      <c r="C53" s="72"/>
      <c r="D53" s="84" t="s">
        <v>46</v>
      </c>
      <c r="E53" s="8">
        <f>SUM(F53,R53,X53,Y53,AE53:AK53)</f>
        <v>39</v>
      </c>
      <c r="F53" s="8">
        <f t="shared" si="7"/>
        <v>39</v>
      </c>
      <c r="G53" s="37">
        <v>0</v>
      </c>
      <c r="H53" s="37">
        <v>0</v>
      </c>
      <c r="I53" s="37">
        <v>0</v>
      </c>
      <c r="J53" s="37">
        <v>9</v>
      </c>
      <c r="K53" s="37">
        <v>30</v>
      </c>
      <c r="L53" s="37">
        <v>0</v>
      </c>
      <c r="M53" s="37">
        <v>0</v>
      </c>
      <c r="N53" s="37">
        <v>0</v>
      </c>
      <c r="O53" s="37">
        <v>0</v>
      </c>
      <c r="P53" s="37">
        <v>0</v>
      </c>
      <c r="Q53" s="37">
        <v>0</v>
      </c>
      <c r="R53" s="46">
        <f t="shared" si="8"/>
        <v>0</v>
      </c>
      <c r="S53" s="37">
        <v>0</v>
      </c>
      <c r="T53" s="37">
        <v>0</v>
      </c>
      <c r="U53" s="37">
        <v>0</v>
      </c>
      <c r="V53" s="37">
        <v>0</v>
      </c>
      <c r="W53" s="38">
        <v>0</v>
      </c>
      <c r="X53" s="39">
        <v>0</v>
      </c>
      <c r="Y53" s="9">
        <f t="shared" si="9"/>
        <v>0</v>
      </c>
      <c r="Z53" s="37">
        <v>0</v>
      </c>
      <c r="AA53" s="37">
        <v>0</v>
      </c>
      <c r="AB53" s="37">
        <v>0</v>
      </c>
      <c r="AC53" s="37">
        <v>0</v>
      </c>
      <c r="AD53" s="37">
        <v>0</v>
      </c>
      <c r="AE53" s="37">
        <v>0</v>
      </c>
      <c r="AF53" s="37">
        <v>0</v>
      </c>
      <c r="AG53" s="37">
        <v>0</v>
      </c>
      <c r="AH53" s="37">
        <v>0</v>
      </c>
      <c r="AI53" s="37">
        <v>0</v>
      </c>
      <c r="AJ53" s="37">
        <v>0</v>
      </c>
      <c r="AK53" s="47">
        <v>0</v>
      </c>
      <c r="AL53" s="116" t="s">
        <v>46</v>
      </c>
      <c r="AM53" s="88"/>
      <c r="AN53" s="192"/>
      <c r="AP53" s="16">
        <f t="shared" si="2"/>
        <v>0</v>
      </c>
      <c r="AQ53" s="16">
        <f t="shared" si="3"/>
        <v>0</v>
      </c>
      <c r="AR53" s="16">
        <f t="shared" si="4"/>
        <v>0</v>
      </c>
      <c r="AS53" s="16">
        <f t="shared" si="5"/>
        <v>0</v>
      </c>
    </row>
    <row r="54" spans="2:45" s="76" customFormat="1" ht="15" customHeight="1" x14ac:dyDescent="0.15">
      <c r="B54" s="192"/>
      <c r="C54" s="72"/>
      <c r="D54" s="84" t="s">
        <v>47</v>
      </c>
      <c r="E54" s="8">
        <f>SUM(F54,R54,X54,Y54,AE54:AK54)</f>
        <v>26</v>
      </c>
      <c r="F54" s="8">
        <f t="shared" si="7"/>
        <v>26</v>
      </c>
      <c r="G54" s="37">
        <v>0</v>
      </c>
      <c r="H54" s="37">
        <v>0</v>
      </c>
      <c r="I54" s="37">
        <v>0</v>
      </c>
      <c r="J54" s="37">
        <v>11</v>
      </c>
      <c r="K54" s="37">
        <v>15</v>
      </c>
      <c r="L54" s="37">
        <v>0</v>
      </c>
      <c r="M54" s="37">
        <v>0</v>
      </c>
      <c r="N54" s="37">
        <v>0</v>
      </c>
      <c r="O54" s="37">
        <v>0</v>
      </c>
      <c r="P54" s="37">
        <v>0</v>
      </c>
      <c r="Q54" s="37">
        <v>0</v>
      </c>
      <c r="R54" s="46">
        <f t="shared" si="8"/>
        <v>0</v>
      </c>
      <c r="S54" s="37">
        <v>0</v>
      </c>
      <c r="T54" s="37">
        <v>0</v>
      </c>
      <c r="U54" s="37">
        <v>0</v>
      </c>
      <c r="V54" s="37">
        <v>0</v>
      </c>
      <c r="W54" s="38">
        <v>0</v>
      </c>
      <c r="X54" s="39">
        <v>0</v>
      </c>
      <c r="Y54" s="9">
        <f t="shared" si="9"/>
        <v>0</v>
      </c>
      <c r="Z54" s="37">
        <v>0</v>
      </c>
      <c r="AA54" s="37">
        <v>0</v>
      </c>
      <c r="AB54" s="37">
        <v>0</v>
      </c>
      <c r="AC54" s="37">
        <v>0</v>
      </c>
      <c r="AD54" s="37">
        <v>0</v>
      </c>
      <c r="AE54" s="37">
        <v>0</v>
      </c>
      <c r="AF54" s="37">
        <v>0</v>
      </c>
      <c r="AG54" s="37">
        <v>0</v>
      </c>
      <c r="AH54" s="37">
        <v>0</v>
      </c>
      <c r="AI54" s="37">
        <v>0</v>
      </c>
      <c r="AJ54" s="37">
        <v>0</v>
      </c>
      <c r="AK54" s="47">
        <v>0</v>
      </c>
      <c r="AL54" s="116" t="s">
        <v>82</v>
      </c>
      <c r="AM54" s="88"/>
      <c r="AN54" s="192"/>
      <c r="AP54" s="16">
        <f t="shared" si="2"/>
        <v>0</v>
      </c>
      <c r="AQ54" s="16">
        <f t="shared" si="3"/>
        <v>0</v>
      </c>
      <c r="AR54" s="16">
        <f t="shared" si="4"/>
        <v>0</v>
      </c>
      <c r="AS54" s="16">
        <f t="shared" si="5"/>
        <v>0</v>
      </c>
    </row>
    <row r="55" spans="2:45" s="76" customFormat="1" ht="15" customHeight="1" x14ac:dyDescent="0.15">
      <c r="B55" s="192" t="s">
        <v>115</v>
      </c>
      <c r="C55" s="71"/>
      <c r="D55" s="90" t="s">
        <v>45</v>
      </c>
      <c r="E55" s="8">
        <f t="shared" si="6"/>
        <v>10</v>
      </c>
      <c r="F55" s="8">
        <f t="shared" si="7"/>
        <v>10</v>
      </c>
      <c r="G55" s="37">
        <v>0</v>
      </c>
      <c r="H55" s="37">
        <v>0</v>
      </c>
      <c r="I55" s="37">
        <v>0</v>
      </c>
      <c r="J55" s="37">
        <v>0</v>
      </c>
      <c r="K55" s="37">
        <v>0</v>
      </c>
      <c r="L55" s="37">
        <v>9</v>
      </c>
      <c r="M55" s="37">
        <v>0</v>
      </c>
      <c r="N55" s="37">
        <v>0</v>
      </c>
      <c r="O55" s="37">
        <v>0</v>
      </c>
      <c r="P55" s="37">
        <v>0</v>
      </c>
      <c r="Q55" s="37">
        <v>1</v>
      </c>
      <c r="R55" s="46">
        <f t="shared" si="8"/>
        <v>0</v>
      </c>
      <c r="S55" s="37">
        <v>0</v>
      </c>
      <c r="T55" s="37">
        <v>0</v>
      </c>
      <c r="U55" s="37">
        <v>0</v>
      </c>
      <c r="V55" s="37">
        <v>0</v>
      </c>
      <c r="W55" s="38">
        <v>0</v>
      </c>
      <c r="X55" s="39">
        <v>0</v>
      </c>
      <c r="Y55" s="9">
        <f t="shared" si="9"/>
        <v>0</v>
      </c>
      <c r="Z55" s="37">
        <v>0</v>
      </c>
      <c r="AA55" s="37">
        <v>0</v>
      </c>
      <c r="AB55" s="37">
        <v>0</v>
      </c>
      <c r="AC55" s="37">
        <v>0</v>
      </c>
      <c r="AD55" s="37">
        <v>0</v>
      </c>
      <c r="AE55" s="37">
        <v>0</v>
      </c>
      <c r="AF55" s="37">
        <v>0</v>
      </c>
      <c r="AG55" s="37">
        <v>0</v>
      </c>
      <c r="AH55" s="37">
        <v>0</v>
      </c>
      <c r="AI55" s="37">
        <v>0</v>
      </c>
      <c r="AJ55" s="37">
        <v>0</v>
      </c>
      <c r="AK55" s="47">
        <v>0</v>
      </c>
      <c r="AL55" s="116" t="s">
        <v>45</v>
      </c>
      <c r="AM55" s="88"/>
      <c r="AN55" s="192" t="str">
        <f t="shared" ref="AN55" si="24">B55</f>
        <v>拳銃等猟銃以外の鉄砲の発射の制限違反</v>
      </c>
      <c r="AP55" s="16">
        <f t="shared" si="2"/>
        <v>0</v>
      </c>
      <c r="AQ55" s="16">
        <f t="shared" si="3"/>
        <v>-1</v>
      </c>
      <c r="AR55" s="16">
        <f t="shared" si="4"/>
        <v>0</v>
      </c>
      <c r="AS55" s="16">
        <f t="shared" si="5"/>
        <v>0</v>
      </c>
    </row>
    <row r="56" spans="2:45" s="76" customFormat="1" ht="15" customHeight="1" x14ac:dyDescent="0.15">
      <c r="B56" s="192"/>
      <c r="C56" s="72"/>
      <c r="D56" s="84" t="s">
        <v>46</v>
      </c>
      <c r="E56" s="8">
        <f t="shared" si="6"/>
        <v>10</v>
      </c>
      <c r="F56" s="8">
        <f t="shared" si="7"/>
        <v>10</v>
      </c>
      <c r="G56" s="37">
        <v>0</v>
      </c>
      <c r="H56" s="37">
        <v>0</v>
      </c>
      <c r="I56" s="37">
        <v>0</v>
      </c>
      <c r="J56" s="37">
        <v>0</v>
      </c>
      <c r="K56" s="37">
        <v>0</v>
      </c>
      <c r="L56" s="37">
        <v>9</v>
      </c>
      <c r="M56" s="37">
        <v>0</v>
      </c>
      <c r="N56" s="37">
        <v>0</v>
      </c>
      <c r="O56" s="37">
        <v>0</v>
      </c>
      <c r="P56" s="37">
        <v>0</v>
      </c>
      <c r="Q56" s="37">
        <v>1</v>
      </c>
      <c r="R56" s="46">
        <f t="shared" si="8"/>
        <v>0</v>
      </c>
      <c r="S56" s="37">
        <v>0</v>
      </c>
      <c r="T56" s="37">
        <v>0</v>
      </c>
      <c r="U56" s="37">
        <v>0</v>
      </c>
      <c r="V56" s="37">
        <v>0</v>
      </c>
      <c r="W56" s="38">
        <v>0</v>
      </c>
      <c r="X56" s="39">
        <v>0</v>
      </c>
      <c r="Y56" s="9">
        <f t="shared" si="9"/>
        <v>0</v>
      </c>
      <c r="Z56" s="37">
        <v>0</v>
      </c>
      <c r="AA56" s="37">
        <v>0</v>
      </c>
      <c r="AB56" s="37">
        <v>0</v>
      </c>
      <c r="AC56" s="37">
        <v>0</v>
      </c>
      <c r="AD56" s="37">
        <v>0</v>
      </c>
      <c r="AE56" s="37">
        <v>0</v>
      </c>
      <c r="AF56" s="37">
        <v>0</v>
      </c>
      <c r="AG56" s="37">
        <v>0</v>
      </c>
      <c r="AH56" s="37">
        <v>0</v>
      </c>
      <c r="AI56" s="37">
        <v>0</v>
      </c>
      <c r="AJ56" s="37">
        <v>0</v>
      </c>
      <c r="AK56" s="47">
        <v>0</v>
      </c>
      <c r="AL56" s="116" t="s">
        <v>46</v>
      </c>
      <c r="AM56" s="88"/>
      <c r="AN56" s="192"/>
      <c r="AP56" s="16">
        <f t="shared" si="2"/>
        <v>0</v>
      </c>
      <c r="AQ56" s="16">
        <f t="shared" si="3"/>
        <v>-1</v>
      </c>
      <c r="AR56" s="16">
        <f t="shared" si="4"/>
        <v>0</v>
      </c>
      <c r="AS56" s="16">
        <f t="shared" si="5"/>
        <v>0</v>
      </c>
    </row>
    <row r="57" spans="2:45" s="76" customFormat="1" ht="15" customHeight="1" thickBot="1" x14ac:dyDescent="0.2">
      <c r="B57" s="197"/>
      <c r="C57" s="64"/>
      <c r="D57" s="126" t="s">
        <v>47</v>
      </c>
      <c r="E57" s="48">
        <f t="shared" si="6"/>
        <v>15</v>
      </c>
      <c r="F57" s="40">
        <f>SUM(G57:Q57)</f>
        <v>15</v>
      </c>
      <c r="G57" s="42">
        <v>0</v>
      </c>
      <c r="H57" s="42">
        <v>0</v>
      </c>
      <c r="I57" s="42">
        <v>0</v>
      </c>
      <c r="J57" s="42">
        <v>0</v>
      </c>
      <c r="K57" s="42">
        <v>0</v>
      </c>
      <c r="L57" s="42">
        <v>5</v>
      </c>
      <c r="M57" s="42">
        <v>0</v>
      </c>
      <c r="N57" s="42">
        <v>0</v>
      </c>
      <c r="O57" s="42">
        <v>0</v>
      </c>
      <c r="P57" s="42">
        <v>0</v>
      </c>
      <c r="Q57" s="42">
        <v>10</v>
      </c>
      <c r="R57" s="49">
        <f t="shared" si="8"/>
        <v>0</v>
      </c>
      <c r="S57" s="42">
        <v>0</v>
      </c>
      <c r="T57" s="42">
        <v>0</v>
      </c>
      <c r="U57" s="42">
        <v>0</v>
      </c>
      <c r="V57" s="42">
        <v>0</v>
      </c>
      <c r="W57" s="38">
        <v>0</v>
      </c>
      <c r="X57" s="45">
        <v>0</v>
      </c>
      <c r="Y57" s="41">
        <f t="shared" si="9"/>
        <v>0</v>
      </c>
      <c r="Z57" s="42">
        <v>0</v>
      </c>
      <c r="AA57" s="42">
        <v>0</v>
      </c>
      <c r="AB57" s="42">
        <v>0</v>
      </c>
      <c r="AC57" s="42">
        <v>0</v>
      </c>
      <c r="AD57" s="42">
        <v>0</v>
      </c>
      <c r="AE57" s="42">
        <v>0</v>
      </c>
      <c r="AF57" s="42">
        <v>0</v>
      </c>
      <c r="AG57" s="42">
        <v>0</v>
      </c>
      <c r="AH57" s="42">
        <v>0</v>
      </c>
      <c r="AI57" s="42">
        <v>0</v>
      </c>
      <c r="AJ57" s="42">
        <v>0</v>
      </c>
      <c r="AK57" s="43">
        <v>0</v>
      </c>
      <c r="AL57" s="118" t="s">
        <v>82</v>
      </c>
      <c r="AM57" s="93"/>
      <c r="AN57" s="197"/>
      <c r="AP57" s="16">
        <f t="shared" si="2"/>
        <v>0</v>
      </c>
      <c r="AQ57" s="16">
        <f t="shared" si="3"/>
        <v>-10</v>
      </c>
      <c r="AR57" s="16">
        <f t="shared" si="4"/>
        <v>0</v>
      </c>
      <c r="AS57" s="16">
        <f t="shared" si="5"/>
        <v>0</v>
      </c>
    </row>
    <row r="58" spans="2:45" ht="15" customHeight="1" x14ac:dyDescent="0.15">
      <c r="B58" s="119"/>
      <c r="C58" s="119"/>
      <c r="D58" s="120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75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20"/>
      <c r="AM58" s="120"/>
      <c r="AN58" s="119"/>
    </row>
    <row r="59" spans="2:45" ht="15" customHeight="1" x14ac:dyDescent="0.15">
      <c r="B59" s="74"/>
      <c r="C59" s="74"/>
      <c r="D59" s="121" t="s">
        <v>45</v>
      </c>
      <c r="E59" s="122">
        <f>E10+E13+E16+E19+E22+E25+E28+E31+E34+E37+E40+E43+E46+E49+E52+E55</f>
        <v>78</v>
      </c>
      <c r="F59" s="122">
        <f t="shared" ref="E59:V61" si="25">F10+F13+F16+F19+F22+F25+F28+F31+F34+F37+F40+F43+F46+F49+F52+F55</f>
        <v>68</v>
      </c>
      <c r="G59" s="122">
        <f t="shared" si="25"/>
        <v>0</v>
      </c>
      <c r="H59" s="122">
        <f t="shared" si="25"/>
        <v>0</v>
      </c>
      <c r="I59" s="122">
        <f t="shared" si="25"/>
        <v>0</v>
      </c>
      <c r="J59" s="122">
        <f t="shared" si="25"/>
        <v>11</v>
      </c>
      <c r="K59" s="122">
        <f t="shared" si="25"/>
        <v>46</v>
      </c>
      <c r="L59" s="122">
        <f t="shared" si="25"/>
        <v>10</v>
      </c>
      <c r="M59" s="122">
        <f t="shared" si="25"/>
        <v>0</v>
      </c>
      <c r="N59" s="122">
        <f t="shared" si="25"/>
        <v>0</v>
      </c>
      <c r="O59" s="122">
        <f t="shared" si="25"/>
        <v>0</v>
      </c>
      <c r="P59" s="122">
        <f t="shared" si="25"/>
        <v>0</v>
      </c>
      <c r="Q59" s="122">
        <f t="shared" si="25"/>
        <v>1</v>
      </c>
      <c r="R59" s="122">
        <f t="shared" si="25"/>
        <v>0</v>
      </c>
      <c r="S59" s="122">
        <f t="shared" si="25"/>
        <v>0</v>
      </c>
      <c r="T59" s="122">
        <f t="shared" si="25"/>
        <v>0</v>
      </c>
      <c r="U59" s="122">
        <f t="shared" si="25"/>
        <v>0</v>
      </c>
      <c r="V59" s="122">
        <f t="shared" si="25"/>
        <v>0</v>
      </c>
      <c r="W59" s="75"/>
      <c r="X59" s="127">
        <f t="shared" ref="X59:AK61" si="26">X10+X13+X16+X19+X22+X25+X28+X31+X34+X37+X40+X43+X46+X49+X52+X55</f>
        <v>0</v>
      </c>
      <c r="Y59" s="127">
        <f t="shared" si="26"/>
        <v>10</v>
      </c>
      <c r="Z59" s="127">
        <f t="shared" si="26"/>
        <v>10</v>
      </c>
      <c r="AA59" s="127">
        <f t="shared" si="26"/>
        <v>0</v>
      </c>
      <c r="AB59" s="127">
        <f t="shared" si="26"/>
        <v>0</v>
      </c>
      <c r="AC59" s="127">
        <f t="shared" si="26"/>
        <v>0</v>
      </c>
      <c r="AD59" s="127">
        <f t="shared" si="26"/>
        <v>0</v>
      </c>
      <c r="AE59" s="127">
        <f t="shared" si="26"/>
        <v>0</v>
      </c>
      <c r="AF59" s="127">
        <f t="shared" si="26"/>
        <v>0</v>
      </c>
      <c r="AG59" s="127">
        <f t="shared" si="26"/>
        <v>0</v>
      </c>
      <c r="AH59" s="127">
        <f t="shared" si="26"/>
        <v>0</v>
      </c>
      <c r="AI59" s="127">
        <f t="shared" si="26"/>
        <v>0</v>
      </c>
      <c r="AJ59" s="127">
        <f t="shared" si="26"/>
        <v>0</v>
      </c>
      <c r="AK59" s="127">
        <f t="shared" si="26"/>
        <v>0</v>
      </c>
      <c r="AL59" s="95"/>
      <c r="AM59" s="95"/>
      <c r="AN59" s="74"/>
    </row>
    <row r="60" spans="2:45" ht="15" customHeight="1" x14ac:dyDescent="0.15">
      <c r="B60" s="74"/>
      <c r="C60" s="74"/>
      <c r="D60" s="121" t="s">
        <v>46</v>
      </c>
      <c r="E60" s="122">
        <f t="shared" si="25"/>
        <v>70</v>
      </c>
      <c r="F60" s="122">
        <f t="shared" si="25"/>
        <v>62</v>
      </c>
      <c r="G60" s="122">
        <f t="shared" si="25"/>
        <v>0</v>
      </c>
      <c r="H60" s="122">
        <f t="shared" si="25"/>
        <v>0</v>
      </c>
      <c r="I60" s="122">
        <f t="shared" si="25"/>
        <v>0</v>
      </c>
      <c r="J60" s="122">
        <f t="shared" si="25"/>
        <v>11</v>
      </c>
      <c r="K60" s="122">
        <f t="shared" si="25"/>
        <v>40</v>
      </c>
      <c r="L60" s="122">
        <f t="shared" si="25"/>
        <v>10</v>
      </c>
      <c r="M60" s="122">
        <f t="shared" si="25"/>
        <v>0</v>
      </c>
      <c r="N60" s="122">
        <f t="shared" si="25"/>
        <v>0</v>
      </c>
      <c r="O60" s="122">
        <f t="shared" si="25"/>
        <v>0</v>
      </c>
      <c r="P60" s="122">
        <f t="shared" si="25"/>
        <v>0</v>
      </c>
      <c r="Q60" s="122">
        <f t="shared" si="25"/>
        <v>1</v>
      </c>
      <c r="R60" s="122">
        <f t="shared" si="25"/>
        <v>0</v>
      </c>
      <c r="S60" s="122">
        <f t="shared" si="25"/>
        <v>0</v>
      </c>
      <c r="T60" s="122">
        <f t="shared" si="25"/>
        <v>0</v>
      </c>
      <c r="U60" s="122">
        <f t="shared" si="25"/>
        <v>0</v>
      </c>
      <c r="V60" s="122">
        <f t="shared" si="25"/>
        <v>0</v>
      </c>
      <c r="W60" s="75"/>
      <c r="X60" s="127">
        <f t="shared" si="26"/>
        <v>0</v>
      </c>
      <c r="Y60" s="127">
        <f t="shared" si="26"/>
        <v>8</v>
      </c>
      <c r="Z60" s="127">
        <f t="shared" si="26"/>
        <v>8</v>
      </c>
      <c r="AA60" s="127">
        <f t="shared" si="26"/>
        <v>0</v>
      </c>
      <c r="AB60" s="127">
        <f t="shared" si="26"/>
        <v>0</v>
      </c>
      <c r="AC60" s="127">
        <f t="shared" si="26"/>
        <v>0</v>
      </c>
      <c r="AD60" s="127">
        <f t="shared" si="26"/>
        <v>0</v>
      </c>
      <c r="AE60" s="127">
        <f t="shared" si="26"/>
        <v>0</v>
      </c>
      <c r="AF60" s="127">
        <f t="shared" si="26"/>
        <v>0</v>
      </c>
      <c r="AG60" s="127">
        <f t="shared" si="26"/>
        <v>0</v>
      </c>
      <c r="AH60" s="127">
        <f t="shared" si="26"/>
        <v>0</v>
      </c>
      <c r="AI60" s="127">
        <f t="shared" si="26"/>
        <v>0</v>
      </c>
      <c r="AJ60" s="127">
        <f t="shared" si="26"/>
        <v>0</v>
      </c>
      <c r="AK60" s="127">
        <f t="shared" si="26"/>
        <v>0</v>
      </c>
      <c r="AL60" s="95"/>
      <c r="AM60" s="95"/>
      <c r="AN60" s="74"/>
    </row>
    <row r="61" spans="2:45" x14ac:dyDescent="0.15">
      <c r="B61" s="74"/>
      <c r="C61" s="74"/>
      <c r="D61" s="121" t="s">
        <v>52</v>
      </c>
      <c r="E61" s="122">
        <f t="shared" si="25"/>
        <v>50</v>
      </c>
      <c r="F61" s="122">
        <f t="shared" si="25"/>
        <v>45</v>
      </c>
      <c r="G61" s="122">
        <f t="shared" si="25"/>
        <v>0</v>
      </c>
      <c r="H61" s="122">
        <f t="shared" si="25"/>
        <v>0</v>
      </c>
      <c r="I61" s="122">
        <f t="shared" si="25"/>
        <v>0</v>
      </c>
      <c r="J61" s="122">
        <f t="shared" si="25"/>
        <v>11</v>
      </c>
      <c r="K61" s="122">
        <f t="shared" si="25"/>
        <v>18</v>
      </c>
      <c r="L61" s="122">
        <f t="shared" si="25"/>
        <v>6</v>
      </c>
      <c r="M61" s="122">
        <f t="shared" si="25"/>
        <v>0</v>
      </c>
      <c r="N61" s="122">
        <f t="shared" si="25"/>
        <v>0</v>
      </c>
      <c r="O61" s="122">
        <f t="shared" si="25"/>
        <v>0</v>
      </c>
      <c r="P61" s="122">
        <f t="shared" si="25"/>
        <v>0</v>
      </c>
      <c r="Q61" s="122">
        <f t="shared" si="25"/>
        <v>10</v>
      </c>
      <c r="R61" s="122">
        <f t="shared" si="25"/>
        <v>0</v>
      </c>
      <c r="S61" s="122">
        <f t="shared" si="25"/>
        <v>0</v>
      </c>
      <c r="T61" s="122">
        <f t="shared" si="25"/>
        <v>0</v>
      </c>
      <c r="U61" s="122">
        <f t="shared" si="25"/>
        <v>0</v>
      </c>
      <c r="V61" s="122">
        <f t="shared" si="25"/>
        <v>0</v>
      </c>
      <c r="W61" s="75"/>
      <c r="X61" s="127">
        <f t="shared" si="26"/>
        <v>0</v>
      </c>
      <c r="Y61" s="127">
        <f t="shared" si="26"/>
        <v>5</v>
      </c>
      <c r="Z61" s="127">
        <f t="shared" si="26"/>
        <v>5</v>
      </c>
      <c r="AA61" s="127">
        <f t="shared" si="26"/>
        <v>0</v>
      </c>
      <c r="AB61" s="127">
        <f t="shared" si="26"/>
        <v>0</v>
      </c>
      <c r="AC61" s="127">
        <f t="shared" si="26"/>
        <v>0</v>
      </c>
      <c r="AD61" s="127">
        <f t="shared" si="26"/>
        <v>0</v>
      </c>
      <c r="AE61" s="127">
        <f t="shared" si="26"/>
        <v>0</v>
      </c>
      <c r="AF61" s="127">
        <f t="shared" si="26"/>
        <v>0</v>
      </c>
      <c r="AG61" s="127">
        <f t="shared" si="26"/>
        <v>0</v>
      </c>
      <c r="AH61" s="127">
        <f t="shared" si="26"/>
        <v>0</v>
      </c>
      <c r="AI61" s="127">
        <f t="shared" si="26"/>
        <v>0</v>
      </c>
      <c r="AJ61" s="127">
        <f t="shared" si="26"/>
        <v>0</v>
      </c>
      <c r="AK61" s="127">
        <f t="shared" si="26"/>
        <v>0</v>
      </c>
      <c r="AL61" s="95"/>
      <c r="AM61" s="95"/>
      <c r="AN61" s="74"/>
    </row>
    <row r="62" spans="2:45" x14ac:dyDescent="0.15">
      <c r="B62" s="74"/>
      <c r="C62" s="74"/>
      <c r="D62" s="9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95"/>
      <c r="AM62" s="95"/>
      <c r="AN62" s="74"/>
    </row>
    <row r="63" spans="2:45" x14ac:dyDescent="0.15"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5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</row>
    <row r="64" spans="2:45" x14ac:dyDescent="0.15"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5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</row>
    <row r="65" spans="2:40" x14ac:dyDescent="0.15"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5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</row>
    <row r="66" spans="2:40" x14ac:dyDescent="0.15"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5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</row>
    <row r="67" spans="2:40" x14ac:dyDescent="0.15"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5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  <c r="AN67" s="74"/>
    </row>
    <row r="68" spans="2:40" x14ac:dyDescent="0.15"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5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</row>
    <row r="69" spans="2:40" x14ac:dyDescent="0.15"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5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4"/>
      <c r="AK69" s="74"/>
      <c r="AL69" s="74"/>
      <c r="AM69" s="74"/>
      <c r="AN69" s="74"/>
    </row>
    <row r="70" spans="2:40" x14ac:dyDescent="0.15"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5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</row>
  </sheetData>
  <mergeCells count="70">
    <mergeCell ref="B49:B51"/>
    <mergeCell ref="AN49:AN51"/>
    <mergeCell ref="B52:B54"/>
    <mergeCell ref="AN52:AN54"/>
    <mergeCell ref="B55:B57"/>
    <mergeCell ref="AN55:AN57"/>
    <mergeCell ref="B40:B42"/>
    <mergeCell ref="AN40:AN42"/>
    <mergeCell ref="B43:B45"/>
    <mergeCell ref="AN43:AN45"/>
    <mergeCell ref="B46:B48"/>
    <mergeCell ref="AN46:AN48"/>
    <mergeCell ref="B31:B33"/>
    <mergeCell ref="AN31:AN33"/>
    <mergeCell ref="B34:B36"/>
    <mergeCell ref="AN34:AN36"/>
    <mergeCell ref="B37:B39"/>
    <mergeCell ref="AN37:AN39"/>
    <mergeCell ref="B22:B24"/>
    <mergeCell ref="AN22:AN24"/>
    <mergeCell ref="B25:B27"/>
    <mergeCell ref="AN25:AN27"/>
    <mergeCell ref="B28:B30"/>
    <mergeCell ref="AN28:AN30"/>
    <mergeCell ref="B13:B15"/>
    <mergeCell ref="AN13:AN15"/>
    <mergeCell ref="B16:B18"/>
    <mergeCell ref="AN16:AN18"/>
    <mergeCell ref="B19:B21"/>
    <mergeCell ref="AN19:AN21"/>
    <mergeCell ref="R5:R6"/>
    <mergeCell ref="F5:F6"/>
    <mergeCell ref="G5:H5"/>
    <mergeCell ref="I5:I6"/>
    <mergeCell ref="J5:J6"/>
    <mergeCell ref="K5:K6"/>
    <mergeCell ref="B10:B12"/>
    <mergeCell ref="M5:M6"/>
    <mergeCell ref="N5:N6"/>
    <mergeCell ref="O5:O6"/>
    <mergeCell ref="P5:P6"/>
    <mergeCell ref="AN10:AN12"/>
    <mergeCell ref="S5:S6"/>
    <mergeCell ref="T5:T6"/>
    <mergeCell ref="U5:U6"/>
    <mergeCell ref="V5:V6"/>
    <mergeCell ref="Y5:Y6"/>
    <mergeCell ref="Z5:Z6"/>
    <mergeCell ref="AK4:AK6"/>
    <mergeCell ref="AL4:AN6"/>
    <mergeCell ref="AA5:AA6"/>
    <mergeCell ref="AB5:AB6"/>
    <mergeCell ref="AC5:AC6"/>
    <mergeCell ref="AD5:AD6"/>
    <mergeCell ref="E2:U2"/>
    <mergeCell ref="Y2:AJ2"/>
    <mergeCell ref="B4:D6"/>
    <mergeCell ref="E4:E6"/>
    <mergeCell ref="F4:Q4"/>
    <mergeCell ref="R4:V4"/>
    <mergeCell ref="X4:X6"/>
    <mergeCell ref="Y4:AD4"/>
    <mergeCell ref="AE4:AE6"/>
    <mergeCell ref="AF4:AF6"/>
    <mergeCell ref="L5:L6"/>
    <mergeCell ref="AG4:AG6"/>
    <mergeCell ref="AH4:AH6"/>
    <mergeCell ref="AI4:AI6"/>
    <mergeCell ref="AJ4:AJ6"/>
    <mergeCell ref="Q5:Q6"/>
  </mergeCells>
  <phoneticPr fontId="1"/>
  <printOptions horizontalCentered="1"/>
  <pageMargins left="0.39370078740157483" right="0.39370078740157483" top="0.59055118110236227" bottom="0.23622047244094491" header="0.31496062992125984" footer="0.31496062992125984"/>
  <pageSetup paperSize="9" scale="90" orientation="portrait" horizontalDpi="300" verticalDpi="300" r:id="rId1"/>
  <headerFooter alignWithMargins="0"/>
  <colBreaks count="1" manualBreakCount="1">
    <brk id="22" min="1" max="53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6174C-7708-4B9B-8B8F-18FCEC0995C9}">
  <dimension ref="B1:AS72"/>
  <sheetViews>
    <sheetView view="pageBreakPreview" zoomScaleNormal="100" zoomScaleSheetLayoutView="100" workbookViewId="0">
      <pane xSplit="3" ySplit="6" topLeftCell="D7" activePane="bottomRight" state="frozen"/>
      <selection activeCell="G7" sqref="G7"/>
      <selection pane="topRight" activeCell="G7" sqref="G7"/>
      <selection pane="bottomLeft" activeCell="G7" sqref="G7"/>
      <selection pane="bottomRight" activeCell="E10" sqref="E10"/>
    </sheetView>
  </sheetViews>
  <sheetFormatPr defaultColWidth="9.109375" defaultRowHeight="12" x14ac:dyDescent="0.15"/>
  <cols>
    <col min="1" max="1" width="2.6640625" style="73" customWidth="1"/>
    <col min="2" max="2" width="17.6640625" style="73" customWidth="1"/>
    <col min="3" max="3" width="1.6640625" style="73" customWidth="1"/>
    <col min="4" max="4" width="9" style="73" customWidth="1"/>
    <col min="5" max="6" width="8.33203125" style="73" customWidth="1"/>
    <col min="7" max="17" width="4.5546875" style="73" customWidth="1"/>
    <col min="18" max="22" width="3.88671875" style="73" customWidth="1"/>
    <col min="23" max="23" width="1.33203125" style="102" customWidth="1"/>
    <col min="24" max="24" width="5.33203125" style="73" customWidth="1"/>
    <col min="25" max="25" width="4.5546875" style="73" customWidth="1"/>
    <col min="26" max="27" width="4.109375" style="73" customWidth="1"/>
    <col min="28" max="32" width="5.33203125" style="73" customWidth="1"/>
    <col min="33" max="33" width="6.5546875" style="73" customWidth="1"/>
    <col min="34" max="36" width="5.109375" style="73" customWidth="1"/>
    <col min="37" max="37" width="4.109375" style="73" customWidth="1"/>
    <col min="38" max="38" width="10.44140625" style="73" customWidth="1"/>
    <col min="39" max="39" width="1.6640625" style="73" customWidth="1"/>
    <col min="40" max="40" width="17.44140625" style="73" customWidth="1"/>
    <col min="41" max="16384" width="9.109375" style="73"/>
  </cols>
  <sheetData>
    <row r="1" spans="2:45" x14ac:dyDescent="0.15">
      <c r="B1" s="74" t="s">
        <v>116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5"/>
      <c r="X1" s="74" t="s">
        <v>117</v>
      </c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</row>
    <row r="2" spans="2:45" s="1" customFormat="1" ht="14.25" customHeight="1" x14ac:dyDescent="0.15">
      <c r="B2" s="2"/>
      <c r="C2" s="2"/>
      <c r="D2" s="3"/>
      <c r="E2" s="145" t="s">
        <v>2</v>
      </c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3"/>
      <c r="W2" s="4"/>
      <c r="X2" s="65"/>
      <c r="Y2" s="198" t="s">
        <v>75</v>
      </c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L2" s="3"/>
      <c r="AM2" s="3"/>
      <c r="AN2" s="3"/>
    </row>
    <row r="3" spans="2:45" s="76" customFormat="1" ht="12.6" thickBot="1" x14ac:dyDescent="0.2"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9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</row>
    <row r="4" spans="2:45" s="76" customFormat="1" x14ac:dyDescent="0.15">
      <c r="B4" s="147" t="s">
        <v>5</v>
      </c>
      <c r="C4" s="147"/>
      <c r="D4" s="148"/>
      <c r="E4" s="153" t="s">
        <v>6</v>
      </c>
      <c r="F4" s="156" t="s">
        <v>7</v>
      </c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8"/>
      <c r="R4" s="159" t="s">
        <v>44</v>
      </c>
      <c r="S4" s="160"/>
      <c r="T4" s="160"/>
      <c r="U4" s="160"/>
      <c r="V4" s="160"/>
      <c r="W4" s="80"/>
      <c r="X4" s="161" t="s">
        <v>76</v>
      </c>
      <c r="Y4" s="159" t="s">
        <v>10</v>
      </c>
      <c r="Z4" s="160"/>
      <c r="AA4" s="160"/>
      <c r="AB4" s="160"/>
      <c r="AC4" s="160"/>
      <c r="AD4" s="164"/>
      <c r="AE4" s="165" t="s">
        <v>11</v>
      </c>
      <c r="AF4" s="165" t="s">
        <v>12</v>
      </c>
      <c r="AG4" s="169" t="s">
        <v>13</v>
      </c>
      <c r="AH4" s="169" t="s">
        <v>77</v>
      </c>
      <c r="AI4" s="169" t="s">
        <v>15</v>
      </c>
      <c r="AJ4" s="169" t="s">
        <v>16</v>
      </c>
      <c r="AK4" s="169" t="s">
        <v>17</v>
      </c>
      <c r="AL4" s="175" t="s">
        <v>18</v>
      </c>
      <c r="AM4" s="176"/>
      <c r="AN4" s="176"/>
    </row>
    <row r="5" spans="2:45" s="76" customFormat="1" x14ac:dyDescent="0.15">
      <c r="B5" s="149"/>
      <c r="C5" s="149"/>
      <c r="D5" s="150"/>
      <c r="E5" s="154"/>
      <c r="F5" s="166" t="s">
        <v>19</v>
      </c>
      <c r="G5" s="182" t="s">
        <v>20</v>
      </c>
      <c r="H5" s="183"/>
      <c r="I5" s="181" t="s">
        <v>21</v>
      </c>
      <c r="J5" s="168" t="s">
        <v>22</v>
      </c>
      <c r="K5" s="168" t="s">
        <v>23</v>
      </c>
      <c r="L5" s="168" t="s">
        <v>24</v>
      </c>
      <c r="M5" s="168" t="s">
        <v>25</v>
      </c>
      <c r="N5" s="168" t="s">
        <v>26</v>
      </c>
      <c r="O5" s="181" t="s">
        <v>27</v>
      </c>
      <c r="P5" s="168" t="s">
        <v>28</v>
      </c>
      <c r="Q5" s="168" t="s">
        <v>78</v>
      </c>
      <c r="R5" s="166" t="s">
        <v>30</v>
      </c>
      <c r="S5" s="171" t="s">
        <v>31</v>
      </c>
      <c r="T5" s="168" t="s">
        <v>32</v>
      </c>
      <c r="U5" s="168" t="s">
        <v>33</v>
      </c>
      <c r="V5" s="173" t="s">
        <v>34</v>
      </c>
      <c r="W5" s="80"/>
      <c r="X5" s="162"/>
      <c r="Y5" s="166" t="s">
        <v>30</v>
      </c>
      <c r="Z5" s="168" t="s">
        <v>35</v>
      </c>
      <c r="AA5" s="168" t="s">
        <v>36</v>
      </c>
      <c r="AB5" s="181" t="s">
        <v>37</v>
      </c>
      <c r="AC5" s="168" t="s">
        <v>38</v>
      </c>
      <c r="AD5" s="168" t="s">
        <v>39</v>
      </c>
      <c r="AE5" s="166"/>
      <c r="AF5" s="166"/>
      <c r="AG5" s="166"/>
      <c r="AH5" s="166"/>
      <c r="AI5" s="166"/>
      <c r="AJ5" s="166"/>
      <c r="AK5" s="166"/>
      <c r="AL5" s="177"/>
      <c r="AM5" s="178"/>
      <c r="AN5" s="178"/>
    </row>
    <row r="6" spans="2:45" s="76" customFormat="1" ht="62.55" customHeight="1" x14ac:dyDescent="0.15">
      <c r="B6" s="151"/>
      <c r="C6" s="151"/>
      <c r="D6" s="152"/>
      <c r="E6" s="155"/>
      <c r="F6" s="167"/>
      <c r="G6" s="81" t="s">
        <v>79</v>
      </c>
      <c r="H6" s="81" t="s">
        <v>80</v>
      </c>
      <c r="I6" s="184"/>
      <c r="J6" s="167"/>
      <c r="K6" s="167"/>
      <c r="L6" s="167"/>
      <c r="M6" s="167"/>
      <c r="N6" s="167"/>
      <c r="O6" s="167"/>
      <c r="P6" s="167"/>
      <c r="Q6" s="167"/>
      <c r="R6" s="167"/>
      <c r="S6" s="172"/>
      <c r="T6" s="167"/>
      <c r="U6" s="167"/>
      <c r="V6" s="174"/>
      <c r="W6" s="80"/>
      <c r="X6" s="163"/>
      <c r="Y6" s="167"/>
      <c r="Z6" s="167"/>
      <c r="AA6" s="167"/>
      <c r="AB6" s="167"/>
      <c r="AC6" s="167"/>
      <c r="AD6" s="167"/>
      <c r="AE6" s="167"/>
      <c r="AF6" s="167"/>
      <c r="AG6" s="167"/>
      <c r="AH6" s="167"/>
      <c r="AI6" s="167"/>
      <c r="AJ6" s="167"/>
      <c r="AK6" s="167"/>
      <c r="AL6" s="179"/>
      <c r="AM6" s="180"/>
      <c r="AN6" s="180"/>
      <c r="AP6" s="82" t="s">
        <v>42</v>
      </c>
      <c r="AQ6" s="82" t="s">
        <v>43</v>
      </c>
      <c r="AR6" s="82" t="s">
        <v>44</v>
      </c>
      <c r="AS6" s="82" t="s">
        <v>10</v>
      </c>
    </row>
    <row r="7" spans="2:45" s="76" customFormat="1" hidden="1" x14ac:dyDescent="0.15">
      <c r="B7" s="86"/>
      <c r="C7" s="86"/>
      <c r="D7" s="128" t="s">
        <v>49</v>
      </c>
      <c r="E7" s="129">
        <f t="shared" ref="E7:L9" si="0">SUM(E10,E13,E16,E19,E22,E25,E28,E31,E34,E37,E49)</f>
        <v>4445</v>
      </c>
      <c r="F7" s="130">
        <f>SUM(G7:P7)</f>
        <v>82</v>
      </c>
      <c r="G7" s="130">
        <f>SUM(G13,G16,G19,G22,G25,G28,G31,G34,G37,G40,G43,G46,G49,G52,G55,G58,G61,G64,G67)</f>
        <v>0</v>
      </c>
      <c r="H7" s="130">
        <f t="shared" si="0"/>
        <v>0</v>
      </c>
      <c r="I7" s="130">
        <f t="shared" si="0"/>
        <v>0</v>
      </c>
      <c r="J7" s="130">
        <f t="shared" si="0"/>
        <v>12</v>
      </c>
      <c r="K7" s="130">
        <f t="shared" si="0"/>
        <v>54</v>
      </c>
      <c r="L7" s="130">
        <f t="shared" si="0"/>
        <v>14</v>
      </c>
      <c r="M7" s="130"/>
      <c r="N7" s="130">
        <f t="shared" ref="N7:V9" si="1">SUM(N10,N13,N16,N19,N22,N25,N28,N31,N34,N37,N49)</f>
        <v>1</v>
      </c>
      <c r="O7" s="130">
        <f t="shared" si="1"/>
        <v>0</v>
      </c>
      <c r="P7" s="130">
        <f t="shared" si="1"/>
        <v>1</v>
      </c>
      <c r="Q7" s="130"/>
      <c r="R7" s="130">
        <f t="shared" si="1"/>
        <v>0</v>
      </c>
      <c r="S7" s="130">
        <f t="shared" si="1"/>
        <v>0</v>
      </c>
      <c r="T7" s="130">
        <f t="shared" si="1"/>
        <v>0</v>
      </c>
      <c r="U7" s="130">
        <f t="shared" si="1"/>
        <v>0</v>
      </c>
      <c r="V7" s="130">
        <f t="shared" si="1"/>
        <v>0</v>
      </c>
      <c r="W7" s="131"/>
      <c r="X7" s="130">
        <f t="shared" ref="X7:AK9" si="2">SUM(X10,X13,X16,X19,X22,X25,X28,X31,X34,X37,X49)</f>
        <v>0</v>
      </c>
      <c r="Y7" s="130">
        <f t="shared" si="2"/>
        <v>10</v>
      </c>
      <c r="Z7" s="130">
        <f t="shared" si="2"/>
        <v>9</v>
      </c>
      <c r="AA7" s="130">
        <f t="shared" si="2"/>
        <v>0</v>
      </c>
      <c r="AB7" s="130">
        <f t="shared" si="2"/>
        <v>0</v>
      </c>
      <c r="AC7" s="130">
        <f t="shared" si="2"/>
        <v>0</v>
      </c>
      <c r="AD7" s="130">
        <f t="shared" si="2"/>
        <v>1</v>
      </c>
      <c r="AE7" s="130">
        <f t="shared" si="2"/>
        <v>31</v>
      </c>
      <c r="AF7" s="130">
        <f t="shared" si="2"/>
        <v>193</v>
      </c>
      <c r="AG7" s="130">
        <f t="shared" si="2"/>
        <v>4000</v>
      </c>
      <c r="AH7" s="130">
        <f t="shared" si="2"/>
        <v>0</v>
      </c>
      <c r="AI7" s="130">
        <f t="shared" si="2"/>
        <v>0</v>
      </c>
      <c r="AJ7" s="130">
        <f t="shared" si="2"/>
        <v>129</v>
      </c>
      <c r="AK7" s="132">
        <f t="shared" si="2"/>
        <v>0</v>
      </c>
      <c r="AL7" s="107"/>
      <c r="AM7" s="86"/>
      <c r="AN7" s="86"/>
      <c r="AP7" s="16">
        <f t="shared" ref="AP7:AP51" si="3">SUM(F7,R7,X7,Y7,AE7:AK7)-E7</f>
        <v>0</v>
      </c>
      <c r="AQ7" s="16">
        <f t="shared" ref="AQ7:AQ51" si="4">SUM(G7:P7)-F7</f>
        <v>0</v>
      </c>
      <c r="AR7" s="16">
        <f>SUM(S7:V7)-R7</f>
        <v>0</v>
      </c>
      <c r="AS7" s="16">
        <f>SUM(Z7:AD7)-Y7</f>
        <v>0</v>
      </c>
    </row>
    <row r="8" spans="2:45" s="76" customFormat="1" hidden="1" x14ac:dyDescent="0.15">
      <c r="B8" s="86" t="s">
        <v>50</v>
      </c>
      <c r="C8" s="86"/>
      <c r="D8" s="128" t="s">
        <v>51</v>
      </c>
      <c r="E8" s="133">
        <f t="shared" si="0"/>
        <v>3790</v>
      </c>
      <c r="F8" s="134">
        <f t="shared" si="0"/>
        <v>52</v>
      </c>
      <c r="G8" s="134">
        <f t="shared" si="0"/>
        <v>0</v>
      </c>
      <c r="H8" s="134">
        <f t="shared" si="0"/>
        <v>0</v>
      </c>
      <c r="I8" s="134">
        <f t="shared" si="0"/>
        <v>0</v>
      </c>
      <c r="J8" s="134">
        <f t="shared" si="0"/>
        <v>6</v>
      </c>
      <c r="K8" s="134">
        <f t="shared" si="0"/>
        <v>36</v>
      </c>
      <c r="L8" s="134">
        <f t="shared" si="0"/>
        <v>9</v>
      </c>
      <c r="M8" s="134"/>
      <c r="N8" s="134">
        <f t="shared" si="1"/>
        <v>1</v>
      </c>
      <c r="O8" s="134">
        <f t="shared" si="1"/>
        <v>0</v>
      </c>
      <c r="P8" s="134">
        <f t="shared" si="1"/>
        <v>0</v>
      </c>
      <c r="Q8" s="134"/>
      <c r="R8" s="134">
        <f t="shared" si="1"/>
        <v>0</v>
      </c>
      <c r="S8" s="134">
        <f t="shared" si="1"/>
        <v>0</v>
      </c>
      <c r="T8" s="134">
        <f t="shared" si="1"/>
        <v>0</v>
      </c>
      <c r="U8" s="134">
        <f t="shared" si="1"/>
        <v>0</v>
      </c>
      <c r="V8" s="134">
        <f t="shared" si="1"/>
        <v>0</v>
      </c>
      <c r="W8" s="135"/>
      <c r="X8" s="134">
        <f t="shared" si="2"/>
        <v>0</v>
      </c>
      <c r="Y8" s="134">
        <f t="shared" si="2"/>
        <v>4</v>
      </c>
      <c r="Z8" s="134">
        <f t="shared" si="2"/>
        <v>4</v>
      </c>
      <c r="AA8" s="134">
        <f t="shared" si="2"/>
        <v>0</v>
      </c>
      <c r="AB8" s="134">
        <f t="shared" si="2"/>
        <v>0</v>
      </c>
      <c r="AC8" s="134">
        <f t="shared" si="2"/>
        <v>0</v>
      </c>
      <c r="AD8" s="134">
        <f t="shared" si="2"/>
        <v>0</v>
      </c>
      <c r="AE8" s="134">
        <f t="shared" si="2"/>
        <v>27</v>
      </c>
      <c r="AF8" s="134">
        <f t="shared" si="2"/>
        <v>164</v>
      </c>
      <c r="AG8" s="134">
        <f t="shared" si="2"/>
        <v>3431</v>
      </c>
      <c r="AH8" s="134">
        <f t="shared" si="2"/>
        <v>0</v>
      </c>
      <c r="AI8" s="134">
        <f t="shared" si="2"/>
        <v>0</v>
      </c>
      <c r="AJ8" s="134">
        <f t="shared" si="2"/>
        <v>112</v>
      </c>
      <c r="AK8" s="136">
        <f t="shared" si="2"/>
        <v>0</v>
      </c>
      <c r="AL8" s="107"/>
      <c r="AM8" s="86"/>
      <c r="AN8" s="86"/>
      <c r="AP8" s="16">
        <f t="shared" si="3"/>
        <v>0</v>
      </c>
      <c r="AQ8" s="16">
        <f t="shared" si="4"/>
        <v>0</v>
      </c>
      <c r="AR8" s="16">
        <f t="shared" ref="AR8:AR51" si="5">SUM(S8:V8)-R8</f>
        <v>0</v>
      </c>
      <c r="AS8" s="16">
        <f t="shared" ref="AS8:AS51" si="6">SUM(Z8:AD8)-Y8</f>
        <v>0</v>
      </c>
    </row>
    <row r="9" spans="2:45" s="76" customFormat="1" hidden="1" x14ac:dyDescent="0.15">
      <c r="B9" s="86"/>
      <c r="C9" s="86"/>
      <c r="D9" s="128" t="s">
        <v>52</v>
      </c>
      <c r="E9" s="137">
        <f t="shared" si="0"/>
        <v>3742</v>
      </c>
      <c r="F9" s="138">
        <f t="shared" si="0"/>
        <v>46</v>
      </c>
      <c r="G9" s="138">
        <f t="shared" si="0"/>
        <v>0</v>
      </c>
      <c r="H9" s="138">
        <f t="shared" si="0"/>
        <v>0</v>
      </c>
      <c r="I9" s="138">
        <f t="shared" si="0"/>
        <v>0</v>
      </c>
      <c r="J9" s="138">
        <f t="shared" si="0"/>
        <v>13</v>
      </c>
      <c r="K9" s="138">
        <f t="shared" si="0"/>
        <v>24</v>
      </c>
      <c r="L9" s="138">
        <f t="shared" si="0"/>
        <v>7</v>
      </c>
      <c r="M9" s="138"/>
      <c r="N9" s="138">
        <f t="shared" si="1"/>
        <v>0</v>
      </c>
      <c r="O9" s="138">
        <f t="shared" si="1"/>
        <v>0</v>
      </c>
      <c r="P9" s="138">
        <f t="shared" si="1"/>
        <v>1</v>
      </c>
      <c r="Q9" s="138"/>
      <c r="R9" s="138">
        <f t="shared" si="1"/>
        <v>0</v>
      </c>
      <c r="S9" s="138">
        <f t="shared" si="1"/>
        <v>0</v>
      </c>
      <c r="T9" s="138">
        <f t="shared" si="1"/>
        <v>0</v>
      </c>
      <c r="U9" s="138">
        <f t="shared" si="1"/>
        <v>0</v>
      </c>
      <c r="V9" s="138">
        <f t="shared" si="1"/>
        <v>0</v>
      </c>
      <c r="W9" s="139"/>
      <c r="X9" s="138">
        <f t="shared" si="2"/>
        <v>29</v>
      </c>
      <c r="Y9" s="138">
        <f t="shared" si="2"/>
        <v>11</v>
      </c>
      <c r="Z9" s="138">
        <f t="shared" si="2"/>
        <v>7</v>
      </c>
      <c r="AA9" s="138">
        <f t="shared" si="2"/>
        <v>0</v>
      </c>
      <c r="AB9" s="138">
        <f t="shared" si="2"/>
        <v>0</v>
      </c>
      <c r="AC9" s="138">
        <f t="shared" si="2"/>
        <v>0</v>
      </c>
      <c r="AD9" s="138">
        <f t="shared" si="2"/>
        <v>4</v>
      </c>
      <c r="AE9" s="138">
        <f t="shared" si="2"/>
        <v>24</v>
      </c>
      <c r="AF9" s="138">
        <f t="shared" si="2"/>
        <v>153</v>
      </c>
      <c r="AG9" s="138">
        <f t="shared" si="2"/>
        <v>3381</v>
      </c>
      <c r="AH9" s="138">
        <f t="shared" si="2"/>
        <v>0</v>
      </c>
      <c r="AI9" s="138">
        <f t="shared" si="2"/>
        <v>0</v>
      </c>
      <c r="AJ9" s="138">
        <f t="shared" si="2"/>
        <v>98</v>
      </c>
      <c r="AK9" s="140">
        <f t="shared" si="2"/>
        <v>0</v>
      </c>
      <c r="AL9" s="107"/>
      <c r="AM9" s="86"/>
      <c r="AN9" s="86"/>
      <c r="AP9" s="16">
        <f t="shared" si="3"/>
        <v>0</v>
      </c>
      <c r="AQ9" s="16">
        <f t="shared" si="4"/>
        <v>-1</v>
      </c>
      <c r="AR9" s="16">
        <f t="shared" si="5"/>
        <v>0</v>
      </c>
      <c r="AS9" s="16">
        <f t="shared" si="6"/>
        <v>0</v>
      </c>
    </row>
    <row r="10" spans="2:45" s="76" customFormat="1" ht="15" customHeight="1" x14ac:dyDescent="0.15">
      <c r="B10" s="192" t="s">
        <v>118</v>
      </c>
      <c r="C10" s="88"/>
      <c r="D10" s="115" t="s">
        <v>45</v>
      </c>
      <c r="E10" s="8">
        <f>SUM(F10,R10,X10,Y10,AE10:AK10)</f>
        <v>27</v>
      </c>
      <c r="F10" s="8">
        <f>SUM(G10:Q10)</f>
        <v>27</v>
      </c>
      <c r="G10" s="37">
        <v>0</v>
      </c>
      <c r="H10" s="37">
        <v>0</v>
      </c>
      <c r="I10" s="37">
        <v>0</v>
      </c>
      <c r="J10" s="37">
        <v>6</v>
      </c>
      <c r="K10" s="37">
        <v>17</v>
      </c>
      <c r="L10" s="37">
        <v>4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46">
        <f>SUM(S10:V10)</f>
        <v>0</v>
      </c>
      <c r="S10" s="37">
        <v>0</v>
      </c>
      <c r="T10" s="37">
        <v>0</v>
      </c>
      <c r="U10" s="37">
        <v>0</v>
      </c>
      <c r="V10" s="37">
        <v>0</v>
      </c>
      <c r="W10" s="38">
        <v>0</v>
      </c>
      <c r="X10" s="39">
        <v>0</v>
      </c>
      <c r="Y10" s="9">
        <f>SUM(Z10:AD10)</f>
        <v>0</v>
      </c>
      <c r="Z10" s="37">
        <v>0</v>
      </c>
      <c r="AA10" s="37">
        <v>0</v>
      </c>
      <c r="AB10" s="37">
        <v>0</v>
      </c>
      <c r="AC10" s="37">
        <v>0</v>
      </c>
      <c r="AD10" s="37">
        <v>0</v>
      </c>
      <c r="AE10" s="37">
        <v>0</v>
      </c>
      <c r="AF10" s="37">
        <v>0</v>
      </c>
      <c r="AG10" s="37">
        <v>0</v>
      </c>
      <c r="AH10" s="37">
        <v>0</v>
      </c>
      <c r="AI10" s="37">
        <v>0</v>
      </c>
      <c r="AJ10" s="37">
        <v>0</v>
      </c>
      <c r="AK10" s="37">
        <v>0</v>
      </c>
      <c r="AL10" s="116" t="s">
        <v>45</v>
      </c>
      <c r="AM10" s="88"/>
      <c r="AN10" s="192" t="str">
        <f>B10</f>
        <v>携帯・運搬時の
安全措置義務違反</v>
      </c>
      <c r="AP10" s="16">
        <f>SUM(F10,R10,X10,Y10,AE10:AK10)-E10</f>
        <v>0</v>
      </c>
      <c r="AQ10" s="16">
        <f t="shared" si="4"/>
        <v>0</v>
      </c>
      <c r="AR10" s="16">
        <f t="shared" si="5"/>
        <v>0</v>
      </c>
      <c r="AS10" s="16">
        <f t="shared" si="6"/>
        <v>0</v>
      </c>
    </row>
    <row r="11" spans="2:45" s="76" customFormat="1" ht="15" customHeight="1" x14ac:dyDescent="0.15">
      <c r="B11" s="191"/>
      <c r="C11" s="60"/>
      <c r="D11" s="115" t="s">
        <v>46</v>
      </c>
      <c r="E11" s="8">
        <f t="shared" ref="E11:E51" si="7">SUM(F11,R11,X11,Y11,AE11:AK11)</f>
        <v>19</v>
      </c>
      <c r="F11" s="8">
        <f t="shared" ref="F11:F51" si="8">SUM(G11:Q11)</f>
        <v>19</v>
      </c>
      <c r="G11" s="37">
        <v>0</v>
      </c>
      <c r="H11" s="37">
        <v>0</v>
      </c>
      <c r="I11" s="37">
        <v>0</v>
      </c>
      <c r="J11" s="37">
        <v>4</v>
      </c>
      <c r="K11" s="37">
        <v>13</v>
      </c>
      <c r="L11" s="37">
        <v>2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46">
        <f>SUM(S11:V11)</f>
        <v>0</v>
      </c>
      <c r="S11" s="37">
        <v>0</v>
      </c>
      <c r="T11" s="37">
        <v>0</v>
      </c>
      <c r="U11" s="37">
        <v>0</v>
      </c>
      <c r="V11" s="37">
        <v>0</v>
      </c>
      <c r="W11" s="38">
        <v>0</v>
      </c>
      <c r="X11" s="39">
        <v>0</v>
      </c>
      <c r="Y11" s="9">
        <f t="shared" ref="Y11:Y51" si="9">SUM(Z11:AD11)</f>
        <v>0</v>
      </c>
      <c r="Z11" s="37">
        <v>0</v>
      </c>
      <c r="AA11" s="37">
        <v>0</v>
      </c>
      <c r="AB11" s="37">
        <v>0</v>
      </c>
      <c r="AC11" s="37">
        <v>0</v>
      </c>
      <c r="AD11" s="37">
        <v>0</v>
      </c>
      <c r="AE11" s="37">
        <v>0</v>
      </c>
      <c r="AF11" s="37">
        <v>0</v>
      </c>
      <c r="AG11" s="37">
        <v>0</v>
      </c>
      <c r="AH11" s="37">
        <v>0</v>
      </c>
      <c r="AI11" s="37">
        <v>0</v>
      </c>
      <c r="AJ11" s="37">
        <v>0</v>
      </c>
      <c r="AK11" s="37">
        <v>0</v>
      </c>
      <c r="AL11" s="116" t="s">
        <v>46</v>
      </c>
      <c r="AM11" s="88"/>
      <c r="AN11" s="191"/>
      <c r="AP11" s="16">
        <f t="shared" si="3"/>
        <v>0</v>
      </c>
      <c r="AQ11" s="16">
        <f t="shared" si="4"/>
        <v>0</v>
      </c>
      <c r="AR11" s="16">
        <f t="shared" si="5"/>
        <v>0</v>
      </c>
      <c r="AS11" s="16">
        <f t="shared" si="6"/>
        <v>0</v>
      </c>
    </row>
    <row r="12" spans="2:45" s="76" customFormat="1" ht="15" customHeight="1" x14ac:dyDescent="0.15">
      <c r="B12" s="191"/>
      <c r="C12" s="72"/>
      <c r="D12" s="115" t="s">
        <v>119</v>
      </c>
      <c r="E12" s="8">
        <f t="shared" si="7"/>
        <v>18</v>
      </c>
      <c r="F12" s="8">
        <f t="shared" si="8"/>
        <v>18</v>
      </c>
      <c r="G12" s="37">
        <v>0</v>
      </c>
      <c r="H12" s="37">
        <v>0</v>
      </c>
      <c r="I12" s="37">
        <v>0</v>
      </c>
      <c r="J12" s="37">
        <v>3</v>
      </c>
      <c r="K12" s="37">
        <v>13</v>
      </c>
      <c r="L12" s="37">
        <v>2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46">
        <f t="shared" ref="R12:R51" si="10">SUM(S12:V12)</f>
        <v>0</v>
      </c>
      <c r="S12" s="37">
        <v>0</v>
      </c>
      <c r="T12" s="37">
        <v>0</v>
      </c>
      <c r="U12" s="37">
        <v>0</v>
      </c>
      <c r="V12" s="37">
        <v>0</v>
      </c>
      <c r="W12" s="38">
        <v>0</v>
      </c>
      <c r="X12" s="39">
        <v>0</v>
      </c>
      <c r="Y12" s="9">
        <f t="shared" si="9"/>
        <v>0</v>
      </c>
      <c r="Z12" s="37">
        <v>0</v>
      </c>
      <c r="AA12" s="37">
        <v>0</v>
      </c>
      <c r="AB12" s="37">
        <v>0</v>
      </c>
      <c r="AC12" s="37">
        <v>0</v>
      </c>
      <c r="AD12" s="37">
        <v>0</v>
      </c>
      <c r="AE12" s="37">
        <v>0</v>
      </c>
      <c r="AF12" s="37">
        <v>0</v>
      </c>
      <c r="AG12" s="37">
        <v>0</v>
      </c>
      <c r="AH12" s="37">
        <v>0</v>
      </c>
      <c r="AI12" s="37">
        <v>0</v>
      </c>
      <c r="AJ12" s="37">
        <v>0</v>
      </c>
      <c r="AK12" s="37">
        <v>0</v>
      </c>
      <c r="AL12" s="116" t="s">
        <v>119</v>
      </c>
      <c r="AM12" s="88"/>
      <c r="AN12" s="191"/>
      <c r="AP12" s="16">
        <f t="shared" si="3"/>
        <v>0</v>
      </c>
      <c r="AQ12" s="16">
        <f t="shared" si="4"/>
        <v>0</v>
      </c>
      <c r="AR12" s="16">
        <f t="shared" si="5"/>
        <v>0</v>
      </c>
      <c r="AS12" s="16">
        <f t="shared" si="6"/>
        <v>0</v>
      </c>
    </row>
    <row r="13" spans="2:45" s="76" customFormat="1" ht="15" customHeight="1" x14ac:dyDescent="0.15">
      <c r="B13" s="196" t="s">
        <v>120</v>
      </c>
      <c r="C13" s="60"/>
      <c r="D13" s="115" t="s">
        <v>45</v>
      </c>
      <c r="E13" s="8">
        <f>SUM(F13,R13,X13,Y13,AE13:AK13)</f>
        <v>4224</v>
      </c>
      <c r="F13" s="8">
        <f t="shared" si="8"/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46">
        <f t="shared" si="10"/>
        <v>0</v>
      </c>
      <c r="S13" s="37">
        <v>0</v>
      </c>
      <c r="T13" s="37">
        <v>0</v>
      </c>
      <c r="U13" s="37">
        <v>0</v>
      </c>
      <c r="V13" s="37">
        <v>0</v>
      </c>
      <c r="W13" s="38">
        <v>0</v>
      </c>
      <c r="X13" s="39">
        <v>0</v>
      </c>
      <c r="Y13" s="9">
        <f t="shared" si="9"/>
        <v>0</v>
      </c>
      <c r="Z13" s="37">
        <v>0</v>
      </c>
      <c r="AA13" s="37">
        <v>0</v>
      </c>
      <c r="AB13" s="37">
        <v>0</v>
      </c>
      <c r="AC13" s="37">
        <v>0</v>
      </c>
      <c r="AD13" s="37">
        <v>0</v>
      </c>
      <c r="AE13" s="37">
        <v>31</v>
      </c>
      <c r="AF13" s="37">
        <v>193</v>
      </c>
      <c r="AG13" s="37">
        <v>4000</v>
      </c>
      <c r="AH13" s="37">
        <v>0</v>
      </c>
      <c r="AI13" s="37">
        <v>0</v>
      </c>
      <c r="AJ13" s="37">
        <v>0</v>
      </c>
      <c r="AK13" s="37">
        <v>0</v>
      </c>
      <c r="AL13" s="116" t="s">
        <v>45</v>
      </c>
      <c r="AM13" s="88"/>
      <c r="AN13" s="196" t="str">
        <f t="shared" ref="AN13" si="11">B13</f>
        <v>刃物の携帯</v>
      </c>
      <c r="AP13" s="16">
        <f t="shared" si="3"/>
        <v>0</v>
      </c>
      <c r="AQ13" s="16">
        <f t="shared" si="4"/>
        <v>0</v>
      </c>
      <c r="AR13" s="16">
        <f t="shared" si="5"/>
        <v>0</v>
      </c>
      <c r="AS13" s="16">
        <f t="shared" si="6"/>
        <v>0</v>
      </c>
    </row>
    <row r="14" spans="2:45" s="76" customFormat="1" ht="15" customHeight="1" x14ac:dyDescent="0.15">
      <c r="B14" s="196"/>
      <c r="C14" s="72"/>
      <c r="D14" s="115" t="s">
        <v>46</v>
      </c>
      <c r="E14" s="8">
        <f t="shared" si="7"/>
        <v>3622</v>
      </c>
      <c r="F14" s="8">
        <f t="shared" si="8"/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46">
        <f t="shared" si="10"/>
        <v>0</v>
      </c>
      <c r="S14" s="37">
        <v>0</v>
      </c>
      <c r="T14" s="37">
        <v>0</v>
      </c>
      <c r="U14" s="37">
        <v>0</v>
      </c>
      <c r="V14" s="37">
        <v>0</v>
      </c>
      <c r="W14" s="38">
        <v>0</v>
      </c>
      <c r="X14" s="39">
        <v>0</v>
      </c>
      <c r="Y14" s="9">
        <f t="shared" si="9"/>
        <v>0</v>
      </c>
      <c r="Z14" s="37">
        <v>0</v>
      </c>
      <c r="AA14" s="37">
        <v>0</v>
      </c>
      <c r="AB14" s="37">
        <v>0</v>
      </c>
      <c r="AC14" s="37">
        <v>0</v>
      </c>
      <c r="AD14" s="37">
        <v>0</v>
      </c>
      <c r="AE14" s="37">
        <v>27</v>
      </c>
      <c r="AF14" s="37">
        <v>164</v>
      </c>
      <c r="AG14" s="37">
        <v>3431</v>
      </c>
      <c r="AH14" s="37">
        <v>0</v>
      </c>
      <c r="AI14" s="37">
        <v>0</v>
      </c>
      <c r="AJ14" s="37">
        <v>0</v>
      </c>
      <c r="AK14" s="37">
        <v>0</v>
      </c>
      <c r="AL14" s="116" t="s">
        <v>46</v>
      </c>
      <c r="AM14" s="88"/>
      <c r="AN14" s="196"/>
      <c r="AP14" s="16">
        <f t="shared" si="3"/>
        <v>0</v>
      </c>
      <c r="AQ14" s="16">
        <f t="shared" si="4"/>
        <v>0</v>
      </c>
      <c r="AR14" s="16">
        <f t="shared" si="5"/>
        <v>0</v>
      </c>
      <c r="AS14" s="16">
        <f t="shared" si="6"/>
        <v>0</v>
      </c>
    </row>
    <row r="15" spans="2:45" s="76" customFormat="1" ht="15" customHeight="1" x14ac:dyDescent="0.15">
      <c r="B15" s="196"/>
      <c r="C15" s="72"/>
      <c r="D15" s="115" t="s">
        <v>119</v>
      </c>
      <c r="E15" s="8">
        <f t="shared" si="7"/>
        <v>3558</v>
      </c>
      <c r="F15" s="8">
        <f t="shared" si="8"/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46">
        <f t="shared" si="10"/>
        <v>0</v>
      </c>
      <c r="S15" s="37">
        <v>0</v>
      </c>
      <c r="T15" s="37">
        <v>0</v>
      </c>
      <c r="U15" s="37">
        <v>0</v>
      </c>
      <c r="V15" s="37">
        <v>0</v>
      </c>
      <c r="W15" s="38">
        <v>0</v>
      </c>
      <c r="X15" s="39">
        <v>0</v>
      </c>
      <c r="Y15" s="9">
        <f t="shared" si="9"/>
        <v>0</v>
      </c>
      <c r="Z15" s="37">
        <v>0</v>
      </c>
      <c r="AA15" s="37">
        <v>0</v>
      </c>
      <c r="AB15" s="37">
        <v>0</v>
      </c>
      <c r="AC15" s="37">
        <v>0</v>
      </c>
      <c r="AD15" s="37">
        <v>0</v>
      </c>
      <c r="AE15" s="37">
        <v>24</v>
      </c>
      <c r="AF15" s="37">
        <v>153</v>
      </c>
      <c r="AG15" s="37">
        <v>3381</v>
      </c>
      <c r="AH15" s="37">
        <v>0</v>
      </c>
      <c r="AI15" s="37">
        <v>0</v>
      </c>
      <c r="AJ15" s="37">
        <v>0</v>
      </c>
      <c r="AK15" s="37">
        <v>0</v>
      </c>
      <c r="AL15" s="116" t="s">
        <v>119</v>
      </c>
      <c r="AM15" s="88"/>
      <c r="AN15" s="196"/>
      <c r="AP15" s="16">
        <f t="shared" si="3"/>
        <v>0</v>
      </c>
      <c r="AQ15" s="16">
        <f t="shared" si="4"/>
        <v>0</v>
      </c>
      <c r="AR15" s="16">
        <f t="shared" si="5"/>
        <v>0</v>
      </c>
      <c r="AS15" s="16">
        <f t="shared" si="6"/>
        <v>0</v>
      </c>
    </row>
    <row r="16" spans="2:45" s="76" customFormat="1" ht="15" customHeight="1" x14ac:dyDescent="0.15">
      <c r="B16" s="191" t="s">
        <v>121</v>
      </c>
      <c r="C16" s="71"/>
      <c r="D16" s="115" t="s">
        <v>45</v>
      </c>
      <c r="E16" s="8">
        <f t="shared" si="7"/>
        <v>129</v>
      </c>
      <c r="F16" s="8">
        <f t="shared" si="8"/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46">
        <f t="shared" si="10"/>
        <v>0</v>
      </c>
      <c r="S16" s="37">
        <v>0</v>
      </c>
      <c r="T16" s="37">
        <v>0</v>
      </c>
      <c r="U16" s="37">
        <v>0</v>
      </c>
      <c r="V16" s="37">
        <v>0</v>
      </c>
      <c r="W16" s="38">
        <v>0</v>
      </c>
      <c r="X16" s="39">
        <v>0</v>
      </c>
      <c r="Y16" s="9">
        <f t="shared" si="9"/>
        <v>0</v>
      </c>
      <c r="Z16" s="37">
        <v>0</v>
      </c>
      <c r="AA16" s="37">
        <v>0</v>
      </c>
      <c r="AB16" s="37">
        <v>0</v>
      </c>
      <c r="AC16" s="37">
        <v>0</v>
      </c>
      <c r="AD16" s="37">
        <v>0</v>
      </c>
      <c r="AE16" s="37">
        <v>0</v>
      </c>
      <c r="AF16" s="37">
        <v>0</v>
      </c>
      <c r="AG16" s="37">
        <v>0</v>
      </c>
      <c r="AH16" s="37">
        <v>0</v>
      </c>
      <c r="AI16" s="37">
        <v>0</v>
      </c>
      <c r="AJ16" s="37">
        <v>129</v>
      </c>
      <c r="AK16" s="37">
        <v>0</v>
      </c>
      <c r="AL16" s="116" t="s">
        <v>45</v>
      </c>
      <c r="AM16" s="88"/>
      <c r="AN16" s="191" t="str">
        <f t="shared" ref="AN16" si="12">B16</f>
        <v>模造刀剣類の携帯</v>
      </c>
      <c r="AP16" s="16">
        <f t="shared" si="3"/>
        <v>0</v>
      </c>
      <c r="AQ16" s="16">
        <f t="shared" si="4"/>
        <v>0</v>
      </c>
      <c r="AR16" s="16">
        <f t="shared" si="5"/>
        <v>0</v>
      </c>
      <c r="AS16" s="16">
        <f t="shared" si="6"/>
        <v>0</v>
      </c>
    </row>
    <row r="17" spans="2:45" s="76" customFormat="1" ht="15" customHeight="1" x14ac:dyDescent="0.15">
      <c r="B17" s="191"/>
      <c r="C17" s="72"/>
      <c r="D17" s="115" t="s">
        <v>46</v>
      </c>
      <c r="E17" s="8">
        <f t="shared" si="7"/>
        <v>112</v>
      </c>
      <c r="F17" s="8">
        <f t="shared" si="8"/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46">
        <f t="shared" si="10"/>
        <v>0</v>
      </c>
      <c r="S17" s="37">
        <v>0</v>
      </c>
      <c r="T17" s="37">
        <v>0</v>
      </c>
      <c r="U17" s="37">
        <v>0</v>
      </c>
      <c r="V17" s="37">
        <v>0</v>
      </c>
      <c r="W17" s="38">
        <v>0</v>
      </c>
      <c r="X17" s="39">
        <v>0</v>
      </c>
      <c r="Y17" s="9">
        <f t="shared" si="9"/>
        <v>0</v>
      </c>
      <c r="Z17" s="37">
        <v>0</v>
      </c>
      <c r="AA17" s="37">
        <v>0</v>
      </c>
      <c r="AB17" s="37">
        <v>0</v>
      </c>
      <c r="AC17" s="37">
        <v>0</v>
      </c>
      <c r="AD17" s="37">
        <v>0</v>
      </c>
      <c r="AE17" s="37">
        <v>0</v>
      </c>
      <c r="AF17" s="37">
        <v>0</v>
      </c>
      <c r="AG17" s="37">
        <v>0</v>
      </c>
      <c r="AH17" s="37">
        <v>0</v>
      </c>
      <c r="AI17" s="37">
        <v>0</v>
      </c>
      <c r="AJ17" s="37">
        <v>112</v>
      </c>
      <c r="AK17" s="37">
        <v>0</v>
      </c>
      <c r="AL17" s="116" t="s">
        <v>46</v>
      </c>
      <c r="AM17" s="88"/>
      <c r="AN17" s="191"/>
      <c r="AP17" s="16">
        <f t="shared" si="3"/>
        <v>0</v>
      </c>
      <c r="AQ17" s="16">
        <f t="shared" si="4"/>
        <v>0</v>
      </c>
      <c r="AR17" s="16">
        <f t="shared" si="5"/>
        <v>0</v>
      </c>
      <c r="AS17" s="16">
        <f t="shared" si="6"/>
        <v>0</v>
      </c>
    </row>
    <row r="18" spans="2:45" s="76" customFormat="1" ht="15" customHeight="1" x14ac:dyDescent="0.15">
      <c r="B18" s="191"/>
      <c r="C18" s="72"/>
      <c r="D18" s="115" t="s">
        <v>119</v>
      </c>
      <c r="E18" s="8">
        <f t="shared" si="7"/>
        <v>98</v>
      </c>
      <c r="F18" s="8">
        <f t="shared" si="8"/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46">
        <f t="shared" si="10"/>
        <v>0</v>
      </c>
      <c r="S18" s="37">
        <v>0</v>
      </c>
      <c r="T18" s="37">
        <v>0</v>
      </c>
      <c r="U18" s="37">
        <v>0</v>
      </c>
      <c r="V18" s="37">
        <v>0</v>
      </c>
      <c r="W18" s="38">
        <v>0</v>
      </c>
      <c r="X18" s="39">
        <v>0</v>
      </c>
      <c r="Y18" s="9">
        <f t="shared" si="9"/>
        <v>0</v>
      </c>
      <c r="Z18" s="37">
        <v>0</v>
      </c>
      <c r="AA18" s="37">
        <v>0</v>
      </c>
      <c r="AB18" s="37">
        <v>0</v>
      </c>
      <c r="AC18" s="37">
        <v>0</v>
      </c>
      <c r="AD18" s="37">
        <v>0</v>
      </c>
      <c r="AE18" s="37">
        <v>0</v>
      </c>
      <c r="AF18" s="37">
        <v>0</v>
      </c>
      <c r="AG18" s="37">
        <v>0</v>
      </c>
      <c r="AH18" s="37">
        <v>0</v>
      </c>
      <c r="AI18" s="37">
        <v>0</v>
      </c>
      <c r="AJ18" s="37">
        <v>98</v>
      </c>
      <c r="AK18" s="37">
        <v>0</v>
      </c>
      <c r="AL18" s="116" t="s">
        <v>119</v>
      </c>
      <c r="AM18" s="88"/>
      <c r="AN18" s="191"/>
      <c r="AP18" s="16">
        <f t="shared" si="3"/>
        <v>0</v>
      </c>
      <c r="AQ18" s="16">
        <f t="shared" si="4"/>
        <v>0</v>
      </c>
      <c r="AR18" s="16">
        <f t="shared" si="5"/>
        <v>0</v>
      </c>
      <c r="AS18" s="16">
        <f t="shared" si="6"/>
        <v>0</v>
      </c>
    </row>
    <row r="19" spans="2:45" s="76" customFormat="1" ht="15" customHeight="1" x14ac:dyDescent="0.15">
      <c r="B19" s="192" t="s">
        <v>122</v>
      </c>
      <c r="C19" s="72"/>
      <c r="D19" s="115" t="s">
        <v>45</v>
      </c>
      <c r="E19" s="8">
        <f t="shared" si="7"/>
        <v>3</v>
      </c>
      <c r="F19" s="8">
        <f t="shared" si="8"/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46">
        <f t="shared" si="10"/>
        <v>0</v>
      </c>
      <c r="S19" s="37">
        <v>0</v>
      </c>
      <c r="T19" s="37">
        <v>0</v>
      </c>
      <c r="U19" s="37">
        <v>0</v>
      </c>
      <c r="V19" s="37">
        <v>0</v>
      </c>
      <c r="W19" s="38">
        <v>0</v>
      </c>
      <c r="X19" s="39">
        <v>0</v>
      </c>
      <c r="Y19" s="9">
        <f t="shared" si="9"/>
        <v>3</v>
      </c>
      <c r="Z19" s="37">
        <v>3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0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116" t="s">
        <v>45</v>
      </c>
      <c r="AM19" s="88"/>
      <c r="AN19" s="192" t="str">
        <f t="shared" ref="AN19" si="13">B19</f>
        <v>譲受等の届出義務
違反</v>
      </c>
      <c r="AP19" s="16">
        <f t="shared" si="3"/>
        <v>0</v>
      </c>
      <c r="AQ19" s="16">
        <f t="shared" si="4"/>
        <v>0</v>
      </c>
      <c r="AR19" s="16">
        <f t="shared" si="5"/>
        <v>0</v>
      </c>
      <c r="AS19" s="16">
        <f t="shared" si="6"/>
        <v>0</v>
      </c>
    </row>
    <row r="20" spans="2:45" s="76" customFormat="1" ht="15" customHeight="1" x14ac:dyDescent="0.15">
      <c r="B20" s="191"/>
      <c r="C20" s="60"/>
      <c r="D20" s="115" t="s">
        <v>46</v>
      </c>
      <c r="E20" s="8">
        <f t="shared" si="7"/>
        <v>1</v>
      </c>
      <c r="F20" s="8">
        <f t="shared" si="8"/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46">
        <f t="shared" si="10"/>
        <v>0</v>
      </c>
      <c r="S20" s="37">
        <v>0</v>
      </c>
      <c r="T20" s="37">
        <v>0</v>
      </c>
      <c r="U20" s="37">
        <v>0</v>
      </c>
      <c r="V20" s="37">
        <v>0</v>
      </c>
      <c r="W20" s="38">
        <v>0</v>
      </c>
      <c r="X20" s="39">
        <v>0</v>
      </c>
      <c r="Y20" s="9">
        <f t="shared" si="9"/>
        <v>1</v>
      </c>
      <c r="Z20" s="37">
        <v>1</v>
      </c>
      <c r="AA20" s="37">
        <v>0</v>
      </c>
      <c r="AB20" s="37">
        <v>0</v>
      </c>
      <c r="AC20" s="37">
        <v>0</v>
      </c>
      <c r="AD20" s="37">
        <v>0</v>
      </c>
      <c r="AE20" s="37">
        <v>0</v>
      </c>
      <c r="AF20" s="37">
        <v>0</v>
      </c>
      <c r="AG20" s="37">
        <v>0</v>
      </c>
      <c r="AH20" s="37">
        <v>0</v>
      </c>
      <c r="AI20" s="37">
        <v>0</v>
      </c>
      <c r="AJ20" s="37">
        <v>0</v>
      </c>
      <c r="AK20" s="37">
        <v>0</v>
      </c>
      <c r="AL20" s="116" t="s">
        <v>46</v>
      </c>
      <c r="AM20" s="88"/>
      <c r="AN20" s="191"/>
      <c r="AP20" s="16">
        <f t="shared" si="3"/>
        <v>0</v>
      </c>
      <c r="AQ20" s="16">
        <f t="shared" si="4"/>
        <v>0</v>
      </c>
      <c r="AR20" s="16">
        <f t="shared" si="5"/>
        <v>0</v>
      </c>
      <c r="AS20" s="16">
        <f t="shared" si="6"/>
        <v>0</v>
      </c>
    </row>
    <row r="21" spans="2:45" s="76" customFormat="1" ht="15" customHeight="1" x14ac:dyDescent="0.15">
      <c r="B21" s="191"/>
      <c r="C21" s="60"/>
      <c r="D21" s="115" t="s">
        <v>119</v>
      </c>
      <c r="E21" s="8">
        <f t="shared" si="7"/>
        <v>1</v>
      </c>
      <c r="F21" s="8">
        <f t="shared" si="8"/>
        <v>1</v>
      </c>
      <c r="G21" s="37">
        <v>0</v>
      </c>
      <c r="H21" s="37">
        <v>0</v>
      </c>
      <c r="I21" s="37">
        <v>0</v>
      </c>
      <c r="J21" s="37">
        <v>1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46">
        <f t="shared" si="10"/>
        <v>0</v>
      </c>
      <c r="S21" s="37">
        <v>0</v>
      </c>
      <c r="T21" s="37">
        <v>0</v>
      </c>
      <c r="U21" s="37">
        <v>0</v>
      </c>
      <c r="V21" s="37">
        <v>0</v>
      </c>
      <c r="W21" s="38">
        <v>0</v>
      </c>
      <c r="X21" s="39">
        <v>0</v>
      </c>
      <c r="Y21" s="9">
        <f t="shared" si="9"/>
        <v>0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116" t="s">
        <v>119</v>
      </c>
      <c r="AM21" s="88"/>
      <c r="AN21" s="191"/>
      <c r="AP21" s="16">
        <f t="shared" si="3"/>
        <v>0</v>
      </c>
      <c r="AQ21" s="16">
        <f t="shared" si="4"/>
        <v>0</v>
      </c>
      <c r="AR21" s="16">
        <f t="shared" si="5"/>
        <v>0</v>
      </c>
      <c r="AS21" s="16">
        <f t="shared" si="6"/>
        <v>0</v>
      </c>
    </row>
    <row r="22" spans="2:45" s="76" customFormat="1" ht="15" customHeight="1" x14ac:dyDescent="0.15">
      <c r="B22" s="192" t="s">
        <v>123</v>
      </c>
      <c r="C22" s="71"/>
      <c r="D22" s="115" t="s">
        <v>45</v>
      </c>
      <c r="E22" s="8">
        <f t="shared" si="7"/>
        <v>13</v>
      </c>
      <c r="F22" s="8">
        <f t="shared" si="8"/>
        <v>13</v>
      </c>
      <c r="G22" s="37">
        <v>0</v>
      </c>
      <c r="H22" s="37">
        <v>0</v>
      </c>
      <c r="I22" s="37">
        <v>0</v>
      </c>
      <c r="J22" s="37">
        <v>0</v>
      </c>
      <c r="K22" s="37">
        <v>9</v>
      </c>
      <c r="L22" s="37">
        <v>3</v>
      </c>
      <c r="M22" s="37">
        <v>0</v>
      </c>
      <c r="N22" s="37">
        <v>1</v>
      </c>
      <c r="O22" s="37">
        <v>0</v>
      </c>
      <c r="P22" s="37">
        <v>0</v>
      </c>
      <c r="Q22" s="37">
        <v>0</v>
      </c>
      <c r="R22" s="46">
        <f t="shared" si="10"/>
        <v>0</v>
      </c>
      <c r="S22" s="37">
        <v>0</v>
      </c>
      <c r="T22" s="37">
        <v>0</v>
      </c>
      <c r="U22" s="37">
        <v>0</v>
      </c>
      <c r="V22" s="37">
        <v>0</v>
      </c>
      <c r="W22" s="38">
        <v>0</v>
      </c>
      <c r="X22" s="39">
        <v>0</v>
      </c>
      <c r="Y22" s="9">
        <f t="shared" si="9"/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116" t="s">
        <v>45</v>
      </c>
      <c r="AM22" s="88"/>
      <c r="AN22" s="192" t="str">
        <f t="shared" ref="AN22" si="14">B22</f>
        <v>許可証・登録証の
記載事項変更、亡失
等の届出義務違反</v>
      </c>
      <c r="AP22" s="16">
        <f t="shared" si="3"/>
        <v>0</v>
      </c>
      <c r="AQ22" s="16">
        <f t="shared" si="4"/>
        <v>0</v>
      </c>
      <c r="AR22" s="16">
        <f t="shared" si="5"/>
        <v>0</v>
      </c>
      <c r="AS22" s="16">
        <f t="shared" si="6"/>
        <v>0</v>
      </c>
    </row>
    <row r="23" spans="2:45" s="76" customFormat="1" ht="15" customHeight="1" x14ac:dyDescent="0.15">
      <c r="B23" s="192"/>
      <c r="C23" s="72"/>
      <c r="D23" s="115" t="s">
        <v>46</v>
      </c>
      <c r="E23" s="8">
        <f t="shared" si="7"/>
        <v>8</v>
      </c>
      <c r="F23" s="8">
        <f t="shared" si="8"/>
        <v>8</v>
      </c>
      <c r="G23" s="37">
        <v>0</v>
      </c>
      <c r="H23" s="37">
        <v>0</v>
      </c>
      <c r="I23" s="37">
        <v>0</v>
      </c>
      <c r="J23" s="37">
        <v>0</v>
      </c>
      <c r="K23" s="37">
        <v>5</v>
      </c>
      <c r="L23" s="37">
        <v>2</v>
      </c>
      <c r="M23" s="37">
        <v>0</v>
      </c>
      <c r="N23" s="37">
        <v>1</v>
      </c>
      <c r="O23" s="37">
        <v>0</v>
      </c>
      <c r="P23" s="37">
        <v>0</v>
      </c>
      <c r="Q23" s="37">
        <v>0</v>
      </c>
      <c r="R23" s="46">
        <f t="shared" si="10"/>
        <v>0</v>
      </c>
      <c r="S23" s="37">
        <v>0</v>
      </c>
      <c r="T23" s="37">
        <v>0</v>
      </c>
      <c r="U23" s="37">
        <v>0</v>
      </c>
      <c r="V23" s="37">
        <v>0</v>
      </c>
      <c r="W23" s="38">
        <v>0</v>
      </c>
      <c r="X23" s="39">
        <v>0</v>
      </c>
      <c r="Y23" s="9">
        <f t="shared" si="9"/>
        <v>0</v>
      </c>
      <c r="Z23" s="37">
        <v>0</v>
      </c>
      <c r="AA23" s="37">
        <v>0</v>
      </c>
      <c r="AB23" s="37">
        <v>0</v>
      </c>
      <c r="AC23" s="37">
        <v>0</v>
      </c>
      <c r="AD23" s="37">
        <v>0</v>
      </c>
      <c r="AE23" s="37">
        <v>0</v>
      </c>
      <c r="AF23" s="37">
        <v>0</v>
      </c>
      <c r="AG23" s="37">
        <v>0</v>
      </c>
      <c r="AH23" s="37">
        <v>0</v>
      </c>
      <c r="AI23" s="37">
        <v>0</v>
      </c>
      <c r="AJ23" s="37">
        <v>0</v>
      </c>
      <c r="AK23" s="37">
        <v>0</v>
      </c>
      <c r="AL23" s="116" t="s">
        <v>46</v>
      </c>
      <c r="AM23" s="88"/>
      <c r="AN23" s="192"/>
      <c r="AP23" s="16">
        <f t="shared" si="3"/>
        <v>0</v>
      </c>
      <c r="AQ23" s="16">
        <f t="shared" si="4"/>
        <v>0</v>
      </c>
      <c r="AR23" s="16">
        <f t="shared" si="5"/>
        <v>0</v>
      </c>
      <c r="AS23" s="16">
        <f t="shared" si="6"/>
        <v>0</v>
      </c>
    </row>
    <row r="24" spans="2:45" s="76" customFormat="1" ht="15" customHeight="1" x14ac:dyDescent="0.15">
      <c r="B24" s="192"/>
      <c r="C24" s="72"/>
      <c r="D24" s="115" t="s">
        <v>119</v>
      </c>
      <c r="E24" s="8">
        <f t="shared" si="7"/>
        <v>3</v>
      </c>
      <c r="F24" s="8">
        <f t="shared" si="8"/>
        <v>3</v>
      </c>
      <c r="G24" s="37">
        <v>0</v>
      </c>
      <c r="H24" s="37">
        <v>0</v>
      </c>
      <c r="I24" s="37">
        <v>0</v>
      </c>
      <c r="J24" s="37">
        <v>0</v>
      </c>
      <c r="K24" s="37">
        <v>3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46">
        <f t="shared" si="10"/>
        <v>0</v>
      </c>
      <c r="S24" s="37">
        <v>0</v>
      </c>
      <c r="T24" s="37">
        <v>0</v>
      </c>
      <c r="U24" s="37">
        <v>0</v>
      </c>
      <c r="V24" s="37">
        <v>0</v>
      </c>
      <c r="W24" s="38">
        <v>0</v>
      </c>
      <c r="X24" s="39">
        <v>0</v>
      </c>
      <c r="Y24" s="9">
        <f t="shared" si="9"/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37">
        <v>0</v>
      </c>
      <c r="AL24" s="116" t="s">
        <v>119</v>
      </c>
      <c r="AM24" s="88"/>
      <c r="AN24" s="192"/>
      <c r="AP24" s="16">
        <f t="shared" si="3"/>
        <v>0</v>
      </c>
      <c r="AQ24" s="16">
        <f t="shared" si="4"/>
        <v>0</v>
      </c>
      <c r="AR24" s="16">
        <f t="shared" si="5"/>
        <v>0</v>
      </c>
      <c r="AS24" s="16">
        <f t="shared" si="6"/>
        <v>0</v>
      </c>
    </row>
    <row r="25" spans="2:45" s="76" customFormat="1" ht="15" customHeight="1" x14ac:dyDescent="0.15">
      <c r="B25" s="192" t="s">
        <v>124</v>
      </c>
      <c r="C25" s="63"/>
      <c r="D25" s="115" t="s">
        <v>45</v>
      </c>
      <c r="E25" s="8">
        <f t="shared" si="7"/>
        <v>1</v>
      </c>
      <c r="F25" s="8">
        <f t="shared" si="8"/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46">
        <f t="shared" si="10"/>
        <v>0</v>
      </c>
      <c r="S25" s="37">
        <v>0</v>
      </c>
      <c r="T25" s="37">
        <v>0</v>
      </c>
      <c r="U25" s="37">
        <v>0</v>
      </c>
      <c r="V25" s="37">
        <v>0</v>
      </c>
      <c r="W25" s="38">
        <v>0</v>
      </c>
      <c r="X25" s="39">
        <v>0</v>
      </c>
      <c r="Y25" s="9">
        <f t="shared" si="9"/>
        <v>1</v>
      </c>
      <c r="Z25" s="37">
        <v>1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  <c r="AI25" s="37">
        <v>0</v>
      </c>
      <c r="AJ25" s="37">
        <v>0</v>
      </c>
      <c r="AK25" s="37">
        <v>0</v>
      </c>
      <c r="AL25" s="116" t="s">
        <v>45</v>
      </c>
      <c r="AM25" s="88"/>
      <c r="AN25" s="192" t="str">
        <f t="shared" ref="AN25" si="15">B25</f>
        <v>発見・拾得の届出
義務違反</v>
      </c>
      <c r="AP25" s="16">
        <f t="shared" si="3"/>
        <v>0</v>
      </c>
      <c r="AQ25" s="16">
        <f t="shared" si="4"/>
        <v>0</v>
      </c>
      <c r="AR25" s="16">
        <f t="shared" si="5"/>
        <v>0</v>
      </c>
      <c r="AS25" s="16">
        <f t="shared" si="6"/>
        <v>0</v>
      </c>
    </row>
    <row r="26" spans="2:45" s="76" customFormat="1" ht="15" customHeight="1" x14ac:dyDescent="0.15">
      <c r="B26" s="191"/>
      <c r="C26" s="60"/>
      <c r="D26" s="115" t="s">
        <v>46</v>
      </c>
      <c r="E26" s="8">
        <f t="shared" si="7"/>
        <v>0</v>
      </c>
      <c r="F26" s="8">
        <f t="shared" si="8"/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46">
        <f t="shared" si="10"/>
        <v>0</v>
      </c>
      <c r="S26" s="37">
        <v>0</v>
      </c>
      <c r="T26" s="37">
        <v>0</v>
      </c>
      <c r="U26" s="37">
        <v>0</v>
      </c>
      <c r="V26" s="37">
        <v>0</v>
      </c>
      <c r="W26" s="38">
        <v>0</v>
      </c>
      <c r="X26" s="39">
        <v>0</v>
      </c>
      <c r="Y26" s="9">
        <f t="shared" si="9"/>
        <v>0</v>
      </c>
      <c r="Z26" s="37">
        <v>0</v>
      </c>
      <c r="AA26" s="37">
        <v>0</v>
      </c>
      <c r="AB26" s="37">
        <v>0</v>
      </c>
      <c r="AC26" s="37">
        <v>0</v>
      </c>
      <c r="AD26" s="37">
        <v>0</v>
      </c>
      <c r="AE26" s="37">
        <v>0</v>
      </c>
      <c r="AF26" s="37">
        <v>0</v>
      </c>
      <c r="AG26" s="37">
        <v>0</v>
      </c>
      <c r="AH26" s="37">
        <v>0</v>
      </c>
      <c r="AI26" s="37">
        <v>0</v>
      </c>
      <c r="AJ26" s="37">
        <v>0</v>
      </c>
      <c r="AK26" s="37">
        <v>0</v>
      </c>
      <c r="AL26" s="116" t="s">
        <v>46</v>
      </c>
      <c r="AM26" s="88"/>
      <c r="AN26" s="191"/>
      <c r="AP26" s="16">
        <f t="shared" si="3"/>
        <v>0</v>
      </c>
      <c r="AQ26" s="16">
        <f t="shared" si="4"/>
        <v>0</v>
      </c>
      <c r="AR26" s="16">
        <f t="shared" si="5"/>
        <v>0</v>
      </c>
      <c r="AS26" s="16">
        <f t="shared" si="6"/>
        <v>0</v>
      </c>
    </row>
    <row r="27" spans="2:45" s="76" customFormat="1" ht="15" customHeight="1" x14ac:dyDescent="0.15">
      <c r="B27" s="191"/>
      <c r="C27" s="60"/>
      <c r="D27" s="115" t="s">
        <v>119</v>
      </c>
      <c r="E27" s="8">
        <f t="shared" si="7"/>
        <v>1</v>
      </c>
      <c r="F27" s="8">
        <f t="shared" si="8"/>
        <v>1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1</v>
      </c>
      <c r="Q27" s="37">
        <v>0</v>
      </c>
      <c r="R27" s="46">
        <f t="shared" si="10"/>
        <v>0</v>
      </c>
      <c r="S27" s="37">
        <v>0</v>
      </c>
      <c r="T27" s="37">
        <v>0</v>
      </c>
      <c r="U27" s="37">
        <v>0</v>
      </c>
      <c r="V27" s="37">
        <v>0</v>
      </c>
      <c r="W27" s="38">
        <v>0</v>
      </c>
      <c r="X27" s="39">
        <v>0</v>
      </c>
      <c r="Y27" s="9">
        <f t="shared" si="9"/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116" t="s">
        <v>119</v>
      </c>
      <c r="AM27" s="88"/>
      <c r="AN27" s="191"/>
      <c r="AP27" s="16">
        <f t="shared" si="3"/>
        <v>0</v>
      </c>
      <c r="AQ27" s="16">
        <f t="shared" si="4"/>
        <v>0</v>
      </c>
      <c r="AR27" s="16">
        <f t="shared" si="5"/>
        <v>0</v>
      </c>
      <c r="AS27" s="16">
        <f t="shared" si="6"/>
        <v>0</v>
      </c>
    </row>
    <row r="28" spans="2:45" s="76" customFormat="1" ht="15" customHeight="1" x14ac:dyDescent="0.15">
      <c r="B28" s="193" t="s">
        <v>125</v>
      </c>
      <c r="C28" s="60"/>
      <c r="D28" s="115" t="s">
        <v>45</v>
      </c>
      <c r="E28" s="8">
        <f t="shared" si="7"/>
        <v>1</v>
      </c>
      <c r="F28" s="8">
        <f t="shared" si="8"/>
        <v>1</v>
      </c>
      <c r="G28" s="37">
        <v>0</v>
      </c>
      <c r="H28" s="37">
        <v>0</v>
      </c>
      <c r="I28" s="37">
        <v>0</v>
      </c>
      <c r="J28" s="37">
        <v>0</v>
      </c>
      <c r="K28" s="37">
        <v>1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46">
        <f t="shared" si="10"/>
        <v>0</v>
      </c>
      <c r="S28" s="37">
        <v>0</v>
      </c>
      <c r="T28" s="37">
        <v>0</v>
      </c>
      <c r="U28" s="37">
        <v>0</v>
      </c>
      <c r="V28" s="37">
        <v>0</v>
      </c>
      <c r="W28" s="38">
        <v>0</v>
      </c>
      <c r="X28" s="39">
        <v>0</v>
      </c>
      <c r="Y28" s="9">
        <f t="shared" si="9"/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116" t="s">
        <v>45</v>
      </c>
      <c r="AM28" s="88"/>
      <c r="AN28" s="193" t="str">
        <f t="shared" ref="AN28" si="16">B28</f>
        <v>事故の届出義務違
反</v>
      </c>
      <c r="AP28" s="16">
        <f t="shared" si="3"/>
        <v>0</v>
      </c>
      <c r="AQ28" s="16">
        <f t="shared" si="4"/>
        <v>0</v>
      </c>
      <c r="AR28" s="16">
        <f t="shared" si="5"/>
        <v>0</v>
      </c>
      <c r="AS28" s="16">
        <f t="shared" si="6"/>
        <v>0</v>
      </c>
    </row>
    <row r="29" spans="2:45" s="76" customFormat="1" ht="15" customHeight="1" x14ac:dyDescent="0.15">
      <c r="B29" s="196"/>
      <c r="C29" s="60"/>
      <c r="D29" s="115" t="s">
        <v>46</v>
      </c>
      <c r="E29" s="8">
        <f t="shared" si="7"/>
        <v>1</v>
      </c>
      <c r="F29" s="8">
        <f t="shared" si="8"/>
        <v>1</v>
      </c>
      <c r="G29" s="37">
        <v>0</v>
      </c>
      <c r="H29" s="37">
        <v>0</v>
      </c>
      <c r="I29" s="37">
        <v>0</v>
      </c>
      <c r="J29" s="37">
        <v>0</v>
      </c>
      <c r="K29" s="37">
        <v>1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46">
        <f t="shared" si="10"/>
        <v>0</v>
      </c>
      <c r="S29" s="37">
        <v>0</v>
      </c>
      <c r="T29" s="37">
        <v>0</v>
      </c>
      <c r="U29" s="37">
        <v>0</v>
      </c>
      <c r="V29" s="37">
        <v>0</v>
      </c>
      <c r="W29" s="38">
        <v>0</v>
      </c>
      <c r="X29" s="39">
        <v>0</v>
      </c>
      <c r="Y29" s="9">
        <f t="shared" si="9"/>
        <v>0</v>
      </c>
      <c r="Z29" s="37">
        <v>0</v>
      </c>
      <c r="AA29" s="37">
        <v>0</v>
      </c>
      <c r="AB29" s="37">
        <v>0</v>
      </c>
      <c r="AC29" s="37">
        <v>0</v>
      </c>
      <c r="AD29" s="37">
        <v>0</v>
      </c>
      <c r="AE29" s="37">
        <v>0</v>
      </c>
      <c r="AF29" s="37">
        <v>0</v>
      </c>
      <c r="AG29" s="37">
        <v>0</v>
      </c>
      <c r="AH29" s="37">
        <v>0</v>
      </c>
      <c r="AI29" s="37">
        <v>0</v>
      </c>
      <c r="AJ29" s="37">
        <v>0</v>
      </c>
      <c r="AK29" s="37">
        <v>0</v>
      </c>
      <c r="AL29" s="116" t="s">
        <v>46</v>
      </c>
      <c r="AM29" s="88"/>
      <c r="AN29" s="196"/>
      <c r="AP29" s="16">
        <f t="shared" si="3"/>
        <v>0</v>
      </c>
      <c r="AQ29" s="16">
        <f t="shared" si="4"/>
        <v>0</v>
      </c>
      <c r="AR29" s="16">
        <f t="shared" si="5"/>
        <v>0</v>
      </c>
      <c r="AS29" s="16">
        <f t="shared" si="6"/>
        <v>0</v>
      </c>
    </row>
    <row r="30" spans="2:45" s="76" customFormat="1" ht="15" customHeight="1" x14ac:dyDescent="0.15">
      <c r="B30" s="196"/>
      <c r="C30" s="72"/>
      <c r="D30" s="115" t="s">
        <v>119</v>
      </c>
      <c r="E30" s="8">
        <f t="shared" si="7"/>
        <v>0</v>
      </c>
      <c r="F30" s="8">
        <f t="shared" si="8"/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46">
        <f t="shared" si="10"/>
        <v>0</v>
      </c>
      <c r="S30" s="37">
        <v>0</v>
      </c>
      <c r="T30" s="37">
        <v>0</v>
      </c>
      <c r="U30" s="37">
        <v>0</v>
      </c>
      <c r="V30" s="37">
        <v>0</v>
      </c>
      <c r="W30" s="38">
        <v>0</v>
      </c>
      <c r="X30" s="39">
        <v>0</v>
      </c>
      <c r="Y30" s="9">
        <f t="shared" si="9"/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116" t="s">
        <v>119</v>
      </c>
      <c r="AM30" s="88"/>
      <c r="AN30" s="196"/>
      <c r="AP30" s="16">
        <f t="shared" si="3"/>
        <v>0</v>
      </c>
      <c r="AQ30" s="16">
        <f t="shared" si="4"/>
        <v>0</v>
      </c>
      <c r="AR30" s="16">
        <f t="shared" si="5"/>
        <v>0</v>
      </c>
      <c r="AS30" s="16">
        <f t="shared" si="6"/>
        <v>0</v>
      </c>
    </row>
    <row r="31" spans="2:45" s="76" customFormat="1" ht="15" customHeight="1" x14ac:dyDescent="0.15">
      <c r="B31" s="192" t="s">
        <v>126</v>
      </c>
      <c r="C31" s="71"/>
      <c r="D31" s="115" t="s">
        <v>45</v>
      </c>
      <c r="E31" s="8">
        <f t="shared" si="7"/>
        <v>33</v>
      </c>
      <c r="F31" s="8">
        <f t="shared" si="8"/>
        <v>33</v>
      </c>
      <c r="G31" s="37">
        <v>0</v>
      </c>
      <c r="H31" s="37">
        <v>0</v>
      </c>
      <c r="I31" s="37">
        <v>0</v>
      </c>
      <c r="J31" s="37">
        <v>5</v>
      </c>
      <c r="K31" s="37">
        <v>22</v>
      </c>
      <c r="L31" s="37">
        <v>5</v>
      </c>
      <c r="M31" s="37">
        <v>0</v>
      </c>
      <c r="N31" s="37">
        <v>0</v>
      </c>
      <c r="O31" s="37">
        <v>0</v>
      </c>
      <c r="P31" s="37">
        <v>1</v>
      </c>
      <c r="Q31" s="37">
        <v>0</v>
      </c>
      <c r="R31" s="46">
        <f t="shared" si="10"/>
        <v>0</v>
      </c>
      <c r="S31" s="37">
        <v>0</v>
      </c>
      <c r="T31" s="37">
        <v>0</v>
      </c>
      <c r="U31" s="37">
        <v>0</v>
      </c>
      <c r="V31" s="37">
        <v>0</v>
      </c>
      <c r="W31" s="38">
        <v>0</v>
      </c>
      <c r="X31" s="39">
        <v>0</v>
      </c>
      <c r="Y31" s="9">
        <f t="shared" si="9"/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116" t="s">
        <v>45</v>
      </c>
      <c r="AM31" s="88"/>
      <c r="AN31" s="192" t="str">
        <f t="shared" ref="AN31" si="17">B31</f>
        <v>保管義務違反</v>
      </c>
      <c r="AP31" s="16">
        <f t="shared" si="3"/>
        <v>0</v>
      </c>
      <c r="AQ31" s="16">
        <f t="shared" si="4"/>
        <v>0</v>
      </c>
      <c r="AR31" s="16">
        <f t="shared" si="5"/>
        <v>0</v>
      </c>
      <c r="AS31" s="16">
        <f t="shared" si="6"/>
        <v>0</v>
      </c>
    </row>
    <row r="32" spans="2:45" s="76" customFormat="1" ht="15" customHeight="1" x14ac:dyDescent="0.15">
      <c r="B32" s="191"/>
      <c r="C32" s="72"/>
      <c r="D32" s="115" t="s">
        <v>46</v>
      </c>
      <c r="E32" s="8">
        <f t="shared" si="7"/>
        <v>16</v>
      </c>
      <c r="F32" s="8">
        <f t="shared" si="8"/>
        <v>16</v>
      </c>
      <c r="G32" s="37">
        <v>0</v>
      </c>
      <c r="H32" s="37">
        <v>0</v>
      </c>
      <c r="I32" s="37">
        <v>0</v>
      </c>
      <c r="J32" s="37">
        <v>1</v>
      </c>
      <c r="K32" s="37">
        <v>12</v>
      </c>
      <c r="L32" s="37">
        <v>3</v>
      </c>
      <c r="M32" s="37">
        <v>0</v>
      </c>
      <c r="N32" s="37">
        <v>0</v>
      </c>
      <c r="O32" s="37">
        <v>0</v>
      </c>
      <c r="P32" s="37">
        <v>0</v>
      </c>
      <c r="Q32" s="37">
        <v>0</v>
      </c>
      <c r="R32" s="46">
        <f t="shared" si="10"/>
        <v>0</v>
      </c>
      <c r="S32" s="37">
        <v>0</v>
      </c>
      <c r="T32" s="37">
        <v>0</v>
      </c>
      <c r="U32" s="37">
        <v>0</v>
      </c>
      <c r="V32" s="37">
        <v>0</v>
      </c>
      <c r="W32" s="38">
        <v>0</v>
      </c>
      <c r="X32" s="39">
        <v>0</v>
      </c>
      <c r="Y32" s="9">
        <f t="shared" si="9"/>
        <v>0</v>
      </c>
      <c r="Z32" s="37">
        <v>0</v>
      </c>
      <c r="AA32" s="37">
        <v>0</v>
      </c>
      <c r="AB32" s="37">
        <v>0</v>
      </c>
      <c r="AC32" s="37">
        <v>0</v>
      </c>
      <c r="AD32" s="37">
        <v>0</v>
      </c>
      <c r="AE32" s="37">
        <v>0</v>
      </c>
      <c r="AF32" s="37">
        <v>0</v>
      </c>
      <c r="AG32" s="37">
        <v>0</v>
      </c>
      <c r="AH32" s="37">
        <v>0</v>
      </c>
      <c r="AI32" s="37">
        <v>0</v>
      </c>
      <c r="AJ32" s="37">
        <v>0</v>
      </c>
      <c r="AK32" s="37">
        <v>0</v>
      </c>
      <c r="AL32" s="116" t="s">
        <v>46</v>
      </c>
      <c r="AM32" s="88"/>
      <c r="AN32" s="191"/>
      <c r="AP32" s="16">
        <f t="shared" si="3"/>
        <v>0</v>
      </c>
      <c r="AQ32" s="16">
        <f t="shared" si="4"/>
        <v>0</v>
      </c>
      <c r="AR32" s="16">
        <f t="shared" si="5"/>
        <v>0</v>
      </c>
      <c r="AS32" s="16">
        <f t="shared" si="6"/>
        <v>0</v>
      </c>
    </row>
    <row r="33" spans="2:45" s="76" customFormat="1" ht="15" customHeight="1" x14ac:dyDescent="0.15">
      <c r="B33" s="191"/>
      <c r="C33" s="72"/>
      <c r="D33" s="115" t="s">
        <v>119</v>
      </c>
      <c r="E33" s="8">
        <f t="shared" si="7"/>
        <v>14</v>
      </c>
      <c r="F33" s="8">
        <f t="shared" si="8"/>
        <v>14</v>
      </c>
      <c r="G33" s="37">
        <v>0</v>
      </c>
      <c r="H33" s="37">
        <v>0</v>
      </c>
      <c r="I33" s="37">
        <v>0</v>
      </c>
      <c r="J33" s="37">
        <v>5</v>
      </c>
      <c r="K33" s="37">
        <v>6</v>
      </c>
      <c r="L33" s="37">
        <v>3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46">
        <f t="shared" si="10"/>
        <v>0</v>
      </c>
      <c r="S33" s="37">
        <v>0</v>
      </c>
      <c r="T33" s="37">
        <v>0</v>
      </c>
      <c r="U33" s="37">
        <v>0</v>
      </c>
      <c r="V33" s="37">
        <v>0</v>
      </c>
      <c r="W33" s="38">
        <v>0</v>
      </c>
      <c r="X33" s="39">
        <v>0</v>
      </c>
      <c r="Y33" s="9">
        <f t="shared" si="9"/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116" t="s">
        <v>119</v>
      </c>
      <c r="AM33" s="88"/>
      <c r="AN33" s="191"/>
      <c r="AP33" s="16">
        <f t="shared" si="3"/>
        <v>0</v>
      </c>
      <c r="AQ33" s="16">
        <f t="shared" si="4"/>
        <v>0</v>
      </c>
      <c r="AR33" s="16">
        <f t="shared" si="5"/>
        <v>0</v>
      </c>
      <c r="AS33" s="16">
        <f t="shared" si="6"/>
        <v>0</v>
      </c>
    </row>
    <row r="34" spans="2:45" s="76" customFormat="1" ht="15" customHeight="1" x14ac:dyDescent="0.15">
      <c r="B34" s="192" t="s">
        <v>132</v>
      </c>
      <c r="C34" s="71"/>
      <c r="D34" s="115" t="s">
        <v>45</v>
      </c>
      <c r="E34" s="8">
        <f t="shared" si="7"/>
        <v>0</v>
      </c>
      <c r="F34" s="8">
        <f t="shared" si="8"/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46">
        <f t="shared" si="10"/>
        <v>0</v>
      </c>
      <c r="S34" s="37">
        <v>0</v>
      </c>
      <c r="T34" s="37">
        <v>0</v>
      </c>
      <c r="U34" s="37">
        <v>0</v>
      </c>
      <c r="V34" s="37">
        <v>0</v>
      </c>
      <c r="W34" s="38">
        <v>0</v>
      </c>
      <c r="X34" s="39">
        <v>0</v>
      </c>
      <c r="Y34" s="9">
        <f t="shared" si="9"/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116" t="s">
        <v>45</v>
      </c>
      <c r="AM34" s="88"/>
      <c r="AN34" s="192" t="s">
        <v>132</v>
      </c>
      <c r="AP34" s="16">
        <f t="shared" si="3"/>
        <v>0</v>
      </c>
      <c r="AQ34" s="16">
        <f t="shared" si="4"/>
        <v>0</v>
      </c>
      <c r="AR34" s="16">
        <f t="shared" si="5"/>
        <v>0</v>
      </c>
      <c r="AS34" s="16">
        <f t="shared" si="6"/>
        <v>0</v>
      </c>
    </row>
    <row r="35" spans="2:45" s="76" customFormat="1" ht="15" customHeight="1" x14ac:dyDescent="0.15">
      <c r="B35" s="191"/>
      <c r="C35" s="72"/>
      <c r="D35" s="115" t="s">
        <v>46</v>
      </c>
      <c r="E35" s="8">
        <f t="shared" si="7"/>
        <v>0</v>
      </c>
      <c r="F35" s="8">
        <f t="shared" si="8"/>
        <v>0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7">
        <v>0</v>
      </c>
      <c r="Q35" s="37">
        <v>0</v>
      </c>
      <c r="R35" s="46">
        <f t="shared" si="10"/>
        <v>0</v>
      </c>
      <c r="S35" s="37">
        <v>0</v>
      </c>
      <c r="T35" s="37">
        <v>0</v>
      </c>
      <c r="U35" s="37">
        <v>0</v>
      </c>
      <c r="V35" s="37">
        <v>0</v>
      </c>
      <c r="W35" s="38">
        <v>0</v>
      </c>
      <c r="X35" s="39">
        <v>0</v>
      </c>
      <c r="Y35" s="9">
        <f t="shared" si="9"/>
        <v>0</v>
      </c>
      <c r="Z35" s="37">
        <v>0</v>
      </c>
      <c r="AA35" s="37">
        <v>0</v>
      </c>
      <c r="AB35" s="37">
        <v>0</v>
      </c>
      <c r="AC35" s="37">
        <v>0</v>
      </c>
      <c r="AD35" s="37">
        <v>0</v>
      </c>
      <c r="AE35" s="37">
        <v>0</v>
      </c>
      <c r="AF35" s="37">
        <v>0</v>
      </c>
      <c r="AG35" s="37">
        <v>0</v>
      </c>
      <c r="AH35" s="37">
        <v>0</v>
      </c>
      <c r="AI35" s="37">
        <v>0</v>
      </c>
      <c r="AJ35" s="37">
        <v>0</v>
      </c>
      <c r="AK35" s="37">
        <v>0</v>
      </c>
      <c r="AL35" s="116" t="s">
        <v>46</v>
      </c>
      <c r="AM35" s="88"/>
      <c r="AN35" s="191"/>
      <c r="AP35" s="16">
        <f t="shared" si="3"/>
        <v>0</v>
      </c>
      <c r="AQ35" s="16">
        <f t="shared" si="4"/>
        <v>0</v>
      </c>
      <c r="AR35" s="16">
        <f t="shared" si="5"/>
        <v>0</v>
      </c>
      <c r="AS35" s="16">
        <f t="shared" si="6"/>
        <v>0</v>
      </c>
    </row>
    <row r="36" spans="2:45" s="76" customFormat="1" ht="15" customHeight="1" x14ac:dyDescent="0.15">
      <c r="B36" s="191"/>
      <c r="C36" s="72"/>
      <c r="D36" s="115" t="s">
        <v>119</v>
      </c>
      <c r="E36" s="8">
        <f t="shared" si="7"/>
        <v>0</v>
      </c>
      <c r="F36" s="8">
        <f t="shared" si="8"/>
        <v>0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37">
        <v>0</v>
      </c>
      <c r="P36" s="37">
        <v>0</v>
      </c>
      <c r="Q36" s="37">
        <v>0</v>
      </c>
      <c r="R36" s="46">
        <f t="shared" si="10"/>
        <v>0</v>
      </c>
      <c r="S36" s="37">
        <v>0</v>
      </c>
      <c r="T36" s="37">
        <v>0</v>
      </c>
      <c r="U36" s="37">
        <v>0</v>
      </c>
      <c r="V36" s="37">
        <v>0</v>
      </c>
      <c r="W36" s="38">
        <v>0</v>
      </c>
      <c r="X36" s="39">
        <v>0</v>
      </c>
      <c r="Y36" s="9">
        <f t="shared" si="9"/>
        <v>0</v>
      </c>
      <c r="Z36" s="37">
        <v>0</v>
      </c>
      <c r="AA36" s="37">
        <v>0</v>
      </c>
      <c r="AB36" s="37">
        <v>0</v>
      </c>
      <c r="AC36" s="37">
        <v>0</v>
      </c>
      <c r="AD36" s="37">
        <v>0</v>
      </c>
      <c r="AE36" s="37">
        <v>0</v>
      </c>
      <c r="AF36" s="37">
        <v>0</v>
      </c>
      <c r="AG36" s="37">
        <v>0</v>
      </c>
      <c r="AH36" s="37">
        <v>0</v>
      </c>
      <c r="AI36" s="37">
        <v>0</v>
      </c>
      <c r="AJ36" s="37">
        <v>0</v>
      </c>
      <c r="AK36" s="37">
        <v>0</v>
      </c>
      <c r="AL36" s="116" t="s">
        <v>119</v>
      </c>
      <c r="AM36" s="88"/>
      <c r="AN36" s="191"/>
      <c r="AP36" s="16">
        <f t="shared" si="3"/>
        <v>0</v>
      </c>
      <c r="AQ36" s="16">
        <f t="shared" si="4"/>
        <v>0</v>
      </c>
      <c r="AR36" s="16">
        <f t="shared" si="5"/>
        <v>0</v>
      </c>
      <c r="AS36" s="16">
        <f t="shared" si="6"/>
        <v>0</v>
      </c>
    </row>
    <row r="37" spans="2:45" s="76" customFormat="1" ht="15" customHeight="1" x14ac:dyDescent="0.15">
      <c r="B37" s="192" t="s">
        <v>127</v>
      </c>
      <c r="C37" s="71"/>
      <c r="D37" s="115" t="s">
        <v>45</v>
      </c>
      <c r="E37" s="8">
        <f t="shared" si="7"/>
        <v>3</v>
      </c>
      <c r="F37" s="8">
        <f t="shared" si="8"/>
        <v>3</v>
      </c>
      <c r="G37" s="37">
        <v>0</v>
      </c>
      <c r="H37" s="37">
        <v>0</v>
      </c>
      <c r="I37" s="37">
        <v>0</v>
      </c>
      <c r="J37" s="37">
        <v>1</v>
      </c>
      <c r="K37" s="37">
        <v>1</v>
      </c>
      <c r="L37" s="37">
        <v>1</v>
      </c>
      <c r="M37" s="37">
        <v>0</v>
      </c>
      <c r="N37" s="37">
        <v>0</v>
      </c>
      <c r="O37" s="37">
        <v>0</v>
      </c>
      <c r="P37" s="37">
        <v>0</v>
      </c>
      <c r="Q37" s="37">
        <v>0</v>
      </c>
      <c r="R37" s="46">
        <f t="shared" si="10"/>
        <v>0</v>
      </c>
      <c r="S37" s="37">
        <v>0</v>
      </c>
      <c r="T37" s="37">
        <v>0</v>
      </c>
      <c r="U37" s="37">
        <v>0</v>
      </c>
      <c r="V37" s="37">
        <v>0</v>
      </c>
      <c r="W37" s="38">
        <v>0</v>
      </c>
      <c r="X37" s="39">
        <v>0</v>
      </c>
      <c r="Y37" s="9">
        <f t="shared" si="9"/>
        <v>0</v>
      </c>
      <c r="Z37" s="37">
        <v>0</v>
      </c>
      <c r="AA37" s="37">
        <v>0</v>
      </c>
      <c r="AB37" s="37">
        <v>0</v>
      </c>
      <c r="AC37" s="37">
        <v>0</v>
      </c>
      <c r="AD37" s="37">
        <v>0</v>
      </c>
      <c r="AE37" s="37">
        <v>0</v>
      </c>
      <c r="AF37" s="37">
        <v>0</v>
      </c>
      <c r="AG37" s="37">
        <v>0</v>
      </c>
      <c r="AH37" s="37">
        <v>0</v>
      </c>
      <c r="AI37" s="37">
        <v>0</v>
      </c>
      <c r="AJ37" s="37">
        <v>0</v>
      </c>
      <c r="AK37" s="37">
        <v>0</v>
      </c>
      <c r="AL37" s="116" t="s">
        <v>45</v>
      </c>
      <c r="AM37" s="88"/>
      <c r="AN37" s="192" t="str">
        <f t="shared" ref="AN37" si="18">B37</f>
        <v>許可証・登録証不
携帯</v>
      </c>
      <c r="AP37" s="16">
        <f t="shared" si="3"/>
        <v>0</v>
      </c>
      <c r="AQ37" s="16">
        <f t="shared" si="4"/>
        <v>0</v>
      </c>
      <c r="AR37" s="16">
        <f t="shared" si="5"/>
        <v>0</v>
      </c>
      <c r="AS37" s="16">
        <f t="shared" si="6"/>
        <v>0</v>
      </c>
    </row>
    <row r="38" spans="2:45" s="76" customFormat="1" ht="15" customHeight="1" x14ac:dyDescent="0.15">
      <c r="B38" s="191"/>
      <c r="C38" s="72"/>
      <c r="D38" s="115" t="s">
        <v>46</v>
      </c>
      <c r="E38" s="8">
        <f t="shared" si="7"/>
        <v>3</v>
      </c>
      <c r="F38" s="8">
        <f t="shared" si="8"/>
        <v>3</v>
      </c>
      <c r="G38" s="37">
        <v>0</v>
      </c>
      <c r="H38" s="37">
        <v>0</v>
      </c>
      <c r="I38" s="37">
        <v>0</v>
      </c>
      <c r="J38" s="37">
        <v>1</v>
      </c>
      <c r="K38" s="37">
        <v>1</v>
      </c>
      <c r="L38" s="37">
        <v>1</v>
      </c>
      <c r="M38" s="37">
        <v>0</v>
      </c>
      <c r="N38" s="37">
        <v>0</v>
      </c>
      <c r="O38" s="37">
        <v>0</v>
      </c>
      <c r="P38" s="37">
        <v>0</v>
      </c>
      <c r="Q38" s="37">
        <v>0</v>
      </c>
      <c r="R38" s="46">
        <f t="shared" si="10"/>
        <v>0</v>
      </c>
      <c r="S38" s="37">
        <v>0</v>
      </c>
      <c r="T38" s="37">
        <v>0</v>
      </c>
      <c r="U38" s="37">
        <v>0</v>
      </c>
      <c r="V38" s="37">
        <v>0</v>
      </c>
      <c r="W38" s="38">
        <v>0</v>
      </c>
      <c r="X38" s="39">
        <v>0</v>
      </c>
      <c r="Y38" s="9">
        <f t="shared" si="9"/>
        <v>0</v>
      </c>
      <c r="Z38" s="37">
        <v>0</v>
      </c>
      <c r="AA38" s="37">
        <v>0</v>
      </c>
      <c r="AB38" s="37">
        <v>0</v>
      </c>
      <c r="AC38" s="37">
        <v>0</v>
      </c>
      <c r="AD38" s="37">
        <v>0</v>
      </c>
      <c r="AE38" s="37">
        <v>0</v>
      </c>
      <c r="AF38" s="37">
        <v>0</v>
      </c>
      <c r="AG38" s="37">
        <v>0</v>
      </c>
      <c r="AH38" s="37">
        <v>0</v>
      </c>
      <c r="AI38" s="37">
        <v>0</v>
      </c>
      <c r="AJ38" s="37">
        <v>0</v>
      </c>
      <c r="AK38" s="37">
        <v>0</v>
      </c>
      <c r="AL38" s="116" t="s">
        <v>46</v>
      </c>
      <c r="AM38" s="88"/>
      <c r="AN38" s="191"/>
      <c r="AP38" s="16">
        <f t="shared" si="3"/>
        <v>0</v>
      </c>
      <c r="AQ38" s="16">
        <f t="shared" si="4"/>
        <v>0</v>
      </c>
      <c r="AR38" s="16">
        <f t="shared" si="5"/>
        <v>0</v>
      </c>
      <c r="AS38" s="16">
        <f t="shared" si="6"/>
        <v>0</v>
      </c>
    </row>
    <row r="39" spans="2:45" s="76" customFormat="1" ht="15" customHeight="1" x14ac:dyDescent="0.15">
      <c r="B39" s="191"/>
      <c r="C39" s="72"/>
      <c r="D39" s="115" t="s">
        <v>119</v>
      </c>
      <c r="E39" s="8">
        <f t="shared" si="7"/>
        <v>1</v>
      </c>
      <c r="F39" s="8">
        <f t="shared" si="8"/>
        <v>1</v>
      </c>
      <c r="G39" s="37">
        <v>0</v>
      </c>
      <c r="H39" s="37">
        <v>0</v>
      </c>
      <c r="I39" s="37">
        <v>0</v>
      </c>
      <c r="J39" s="37">
        <v>0</v>
      </c>
      <c r="K39" s="37">
        <v>1</v>
      </c>
      <c r="L39" s="37">
        <v>0</v>
      </c>
      <c r="M39" s="37">
        <v>0</v>
      </c>
      <c r="N39" s="37">
        <v>0</v>
      </c>
      <c r="O39" s="37">
        <v>0</v>
      </c>
      <c r="P39" s="37">
        <v>0</v>
      </c>
      <c r="Q39" s="37">
        <v>0</v>
      </c>
      <c r="R39" s="46">
        <f t="shared" si="10"/>
        <v>0</v>
      </c>
      <c r="S39" s="37">
        <v>0</v>
      </c>
      <c r="T39" s="37">
        <v>0</v>
      </c>
      <c r="U39" s="37">
        <v>0</v>
      </c>
      <c r="V39" s="37">
        <v>0</v>
      </c>
      <c r="W39" s="38">
        <v>0</v>
      </c>
      <c r="X39" s="39">
        <v>0</v>
      </c>
      <c r="Y39" s="9">
        <f t="shared" si="9"/>
        <v>0</v>
      </c>
      <c r="Z39" s="37">
        <v>0</v>
      </c>
      <c r="AA39" s="37">
        <v>0</v>
      </c>
      <c r="AB39" s="37">
        <v>0</v>
      </c>
      <c r="AC39" s="37">
        <v>0</v>
      </c>
      <c r="AD39" s="37">
        <v>0</v>
      </c>
      <c r="AE39" s="37">
        <v>0</v>
      </c>
      <c r="AF39" s="37">
        <v>0</v>
      </c>
      <c r="AG39" s="37">
        <v>0</v>
      </c>
      <c r="AH39" s="37">
        <v>0</v>
      </c>
      <c r="AI39" s="37">
        <v>0</v>
      </c>
      <c r="AJ39" s="37">
        <v>0</v>
      </c>
      <c r="AK39" s="37">
        <v>0</v>
      </c>
      <c r="AL39" s="116" t="s">
        <v>119</v>
      </c>
      <c r="AM39" s="88"/>
      <c r="AN39" s="191"/>
      <c r="AP39" s="16">
        <f t="shared" si="3"/>
        <v>0</v>
      </c>
      <c r="AQ39" s="16">
        <f t="shared" si="4"/>
        <v>0</v>
      </c>
      <c r="AR39" s="16">
        <f t="shared" si="5"/>
        <v>0</v>
      </c>
      <c r="AS39" s="16">
        <f t="shared" si="6"/>
        <v>0</v>
      </c>
    </row>
    <row r="40" spans="2:45" s="76" customFormat="1" ht="15" customHeight="1" x14ac:dyDescent="0.15">
      <c r="B40" s="192" t="s">
        <v>128</v>
      </c>
      <c r="C40" s="72"/>
      <c r="D40" s="115" t="s">
        <v>45</v>
      </c>
      <c r="E40" s="8">
        <f t="shared" si="7"/>
        <v>2</v>
      </c>
      <c r="F40" s="8">
        <f t="shared" si="8"/>
        <v>2</v>
      </c>
      <c r="G40" s="37">
        <v>0</v>
      </c>
      <c r="H40" s="37">
        <v>0</v>
      </c>
      <c r="I40" s="37">
        <v>0</v>
      </c>
      <c r="J40" s="37">
        <v>0</v>
      </c>
      <c r="K40" s="37">
        <v>1</v>
      </c>
      <c r="L40" s="37">
        <v>1</v>
      </c>
      <c r="M40" s="37">
        <v>0</v>
      </c>
      <c r="N40" s="37">
        <v>0</v>
      </c>
      <c r="O40" s="37">
        <v>0</v>
      </c>
      <c r="P40" s="37">
        <v>0</v>
      </c>
      <c r="Q40" s="37">
        <v>0</v>
      </c>
      <c r="R40" s="46">
        <f t="shared" si="10"/>
        <v>0</v>
      </c>
      <c r="S40" s="37">
        <v>0</v>
      </c>
      <c r="T40" s="37">
        <v>0</v>
      </c>
      <c r="U40" s="37">
        <v>0</v>
      </c>
      <c r="V40" s="37">
        <v>0</v>
      </c>
      <c r="W40" s="38">
        <v>0</v>
      </c>
      <c r="X40" s="39">
        <v>0</v>
      </c>
      <c r="Y40" s="9">
        <f t="shared" si="9"/>
        <v>0</v>
      </c>
      <c r="Z40" s="37">
        <v>0</v>
      </c>
      <c r="AA40" s="37">
        <v>0</v>
      </c>
      <c r="AB40" s="37">
        <v>0</v>
      </c>
      <c r="AC40" s="37">
        <v>0</v>
      </c>
      <c r="AD40" s="37">
        <v>0</v>
      </c>
      <c r="AE40" s="37">
        <v>0</v>
      </c>
      <c r="AF40" s="37">
        <v>0</v>
      </c>
      <c r="AG40" s="37">
        <v>0</v>
      </c>
      <c r="AH40" s="37">
        <v>0</v>
      </c>
      <c r="AI40" s="37">
        <v>0</v>
      </c>
      <c r="AJ40" s="37">
        <v>0</v>
      </c>
      <c r="AK40" s="37">
        <v>0</v>
      </c>
      <c r="AL40" s="116" t="s">
        <v>45</v>
      </c>
      <c r="AM40" s="88"/>
      <c r="AN40" s="192" t="str">
        <f t="shared" ref="AN40" si="19">B40</f>
        <v>許可後の確認義務
違反</v>
      </c>
      <c r="AP40" s="16">
        <f t="shared" si="3"/>
        <v>0</v>
      </c>
      <c r="AQ40" s="16">
        <f t="shared" si="4"/>
        <v>0</v>
      </c>
      <c r="AR40" s="16">
        <f t="shared" si="5"/>
        <v>0</v>
      </c>
      <c r="AS40" s="16">
        <f t="shared" si="6"/>
        <v>0</v>
      </c>
    </row>
    <row r="41" spans="2:45" s="76" customFormat="1" ht="15" customHeight="1" x14ac:dyDescent="0.15">
      <c r="B41" s="191"/>
      <c r="C41" s="72"/>
      <c r="D41" s="115" t="s">
        <v>46</v>
      </c>
      <c r="E41" s="8">
        <f t="shared" si="7"/>
        <v>2</v>
      </c>
      <c r="F41" s="8">
        <f t="shared" si="8"/>
        <v>2</v>
      </c>
      <c r="G41" s="37">
        <v>0</v>
      </c>
      <c r="H41" s="37">
        <v>0</v>
      </c>
      <c r="I41" s="37">
        <v>0</v>
      </c>
      <c r="J41" s="37">
        <v>0</v>
      </c>
      <c r="K41" s="37">
        <v>1</v>
      </c>
      <c r="L41" s="37">
        <v>1</v>
      </c>
      <c r="M41" s="37">
        <v>0</v>
      </c>
      <c r="N41" s="37">
        <v>0</v>
      </c>
      <c r="O41" s="37">
        <v>0</v>
      </c>
      <c r="P41" s="37">
        <v>0</v>
      </c>
      <c r="Q41" s="37">
        <v>0</v>
      </c>
      <c r="R41" s="46">
        <f t="shared" si="10"/>
        <v>0</v>
      </c>
      <c r="S41" s="37">
        <v>0</v>
      </c>
      <c r="T41" s="37">
        <v>0</v>
      </c>
      <c r="U41" s="37">
        <v>0</v>
      </c>
      <c r="V41" s="37">
        <v>0</v>
      </c>
      <c r="W41" s="38">
        <v>0</v>
      </c>
      <c r="X41" s="39">
        <v>0</v>
      </c>
      <c r="Y41" s="9">
        <f t="shared" si="9"/>
        <v>0</v>
      </c>
      <c r="Z41" s="37">
        <v>0</v>
      </c>
      <c r="AA41" s="37">
        <v>0</v>
      </c>
      <c r="AB41" s="37">
        <v>0</v>
      </c>
      <c r="AC41" s="37">
        <v>0</v>
      </c>
      <c r="AD41" s="37">
        <v>0</v>
      </c>
      <c r="AE41" s="37">
        <v>0</v>
      </c>
      <c r="AF41" s="37">
        <v>0</v>
      </c>
      <c r="AG41" s="37">
        <v>0</v>
      </c>
      <c r="AH41" s="37">
        <v>0</v>
      </c>
      <c r="AI41" s="37">
        <v>0</v>
      </c>
      <c r="AJ41" s="37">
        <v>0</v>
      </c>
      <c r="AK41" s="37">
        <v>0</v>
      </c>
      <c r="AL41" s="116" t="s">
        <v>46</v>
      </c>
      <c r="AM41" s="88"/>
      <c r="AN41" s="191"/>
      <c r="AP41" s="16">
        <f t="shared" si="3"/>
        <v>0</v>
      </c>
      <c r="AQ41" s="16">
        <f t="shared" si="4"/>
        <v>0</v>
      </c>
      <c r="AR41" s="16">
        <f t="shared" si="5"/>
        <v>0</v>
      </c>
      <c r="AS41" s="16">
        <f t="shared" si="6"/>
        <v>0</v>
      </c>
    </row>
    <row r="42" spans="2:45" s="76" customFormat="1" ht="15" customHeight="1" x14ac:dyDescent="0.15">
      <c r="B42" s="191"/>
      <c r="C42" s="72"/>
      <c r="D42" s="115" t="s">
        <v>119</v>
      </c>
      <c r="E42" s="8">
        <f t="shared" si="7"/>
        <v>0</v>
      </c>
      <c r="F42" s="8">
        <f t="shared" si="8"/>
        <v>0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v>0</v>
      </c>
      <c r="O42" s="37">
        <v>0</v>
      </c>
      <c r="P42" s="37">
        <v>0</v>
      </c>
      <c r="Q42" s="37">
        <v>0</v>
      </c>
      <c r="R42" s="46">
        <f t="shared" si="10"/>
        <v>0</v>
      </c>
      <c r="S42" s="37">
        <v>0</v>
      </c>
      <c r="T42" s="37">
        <v>0</v>
      </c>
      <c r="U42" s="37">
        <v>0</v>
      </c>
      <c r="V42" s="37">
        <v>0</v>
      </c>
      <c r="W42" s="38">
        <v>0</v>
      </c>
      <c r="X42" s="39">
        <v>0</v>
      </c>
      <c r="Y42" s="9">
        <f t="shared" si="9"/>
        <v>0</v>
      </c>
      <c r="Z42" s="37">
        <v>0</v>
      </c>
      <c r="AA42" s="37">
        <v>0</v>
      </c>
      <c r="AB42" s="37">
        <v>0</v>
      </c>
      <c r="AC42" s="37">
        <v>0</v>
      </c>
      <c r="AD42" s="37">
        <v>0</v>
      </c>
      <c r="AE42" s="37">
        <v>0</v>
      </c>
      <c r="AF42" s="37">
        <v>0</v>
      </c>
      <c r="AG42" s="37">
        <v>0</v>
      </c>
      <c r="AH42" s="37">
        <v>0</v>
      </c>
      <c r="AI42" s="37">
        <v>0</v>
      </c>
      <c r="AJ42" s="37">
        <v>0</v>
      </c>
      <c r="AK42" s="37">
        <v>0</v>
      </c>
      <c r="AL42" s="116" t="s">
        <v>119</v>
      </c>
      <c r="AM42" s="88"/>
      <c r="AN42" s="191"/>
      <c r="AP42" s="16">
        <f t="shared" si="3"/>
        <v>0</v>
      </c>
      <c r="AQ42" s="16">
        <f t="shared" si="4"/>
        <v>0</v>
      </c>
      <c r="AR42" s="16">
        <f t="shared" si="5"/>
        <v>0</v>
      </c>
      <c r="AS42" s="16">
        <f t="shared" si="6"/>
        <v>0</v>
      </c>
    </row>
    <row r="43" spans="2:45" s="76" customFormat="1" ht="15" customHeight="1" x14ac:dyDescent="0.15">
      <c r="B43" s="192" t="s">
        <v>129</v>
      </c>
      <c r="C43" s="72"/>
      <c r="D43" s="115" t="s">
        <v>45</v>
      </c>
      <c r="E43" s="8">
        <f t="shared" si="7"/>
        <v>4</v>
      </c>
      <c r="F43" s="8">
        <f t="shared" si="8"/>
        <v>3</v>
      </c>
      <c r="G43" s="37">
        <v>0</v>
      </c>
      <c r="H43" s="37">
        <v>0</v>
      </c>
      <c r="I43" s="37">
        <v>0</v>
      </c>
      <c r="J43" s="37">
        <v>1</v>
      </c>
      <c r="K43" s="37">
        <v>1</v>
      </c>
      <c r="L43" s="37">
        <v>1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46">
        <f t="shared" si="10"/>
        <v>0</v>
      </c>
      <c r="S43" s="37">
        <v>0</v>
      </c>
      <c r="T43" s="37">
        <v>0</v>
      </c>
      <c r="U43" s="37">
        <v>0</v>
      </c>
      <c r="V43" s="37">
        <v>0</v>
      </c>
      <c r="W43" s="38">
        <v>0</v>
      </c>
      <c r="X43" s="39">
        <v>0</v>
      </c>
      <c r="Y43" s="9">
        <f t="shared" si="9"/>
        <v>0</v>
      </c>
      <c r="Z43" s="37">
        <v>0</v>
      </c>
      <c r="AA43" s="37">
        <v>0</v>
      </c>
      <c r="AB43" s="37">
        <v>0</v>
      </c>
      <c r="AC43" s="37">
        <v>0</v>
      </c>
      <c r="AD43" s="37">
        <v>0</v>
      </c>
      <c r="AE43" s="37">
        <v>0</v>
      </c>
      <c r="AF43" s="37">
        <v>0</v>
      </c>
      <c r="AG43" s="37">
        <v>0</v>
      </c>
      <c r="AH43" s="37">
        <v>0</v>
      </c>
      <c r="AI43" s="37">
        <v>0</v>
      </c>
      <c r="AJ43" s="37">
        <v>0</v>
      </c>
      <c r="AK43" s="37">
        <v>1</v>
      </c>
      <c r="AL43" s="116" t="s">
        <v>45</v>
      </c>
      <c r="AM43" s="88"/>
      <c r="AN43" s="192" t="str">
        <f t="shared" ref="AN43" si="20">B43</f>
        <v>申請書・添付書類の
虚偽記載</v>
      </c>
      <c r="AP43" s="16">
        <f t="shared" si="3"/>
        <v>0</v>
      </c>
      <c r="AQ43" s="16">
        <f t="shared" si="4"/>
        <v>0</v>
      </c>
      <c r="AR43" s="16">
        <f t="shared" si="5"/>
        <v>0</v>
      </c>
      <c r="AS43" s="16">
        <f t="shared" si="6"/>
        <v>0</v>
      </c>
    </row>
    <row r="44" spans="2:45" s="76" customFormat="1" ht="15" customHeight="1" x14ac:dyDescent="0.15">
      <c r="B44" s="191"/>
      <c r="C44" s="72"/>
      <c r="D44" s="115" t="s">
        <v>46</v>
      </c>
      <c r="E44" s="8">
        <f t="shared" si="7"/>
        <v>4</v>
      </c>
      <c r="F44" s="8">
        <f t="shared" si="8"/>
        <v>3</v>
      </c>
      <c r="G44" s="37">
        <v>0</v>
      </c>
      <c r="H44" s="37">
        <v>0</v>
      </c>
      <c r="I44" s="37">
        <v>0</v>
      </c>
      <c r="J44" s="37">
        <v>1</v>
      </c>
      <c r="K44" s="37">
        <v>1</v>
      </c>
      <c r="L44" s="37">
        <v>1</v>
      </c>
      <c r="M44" s="37">
        <v>0</v>
      </c>
      <c r="N44" s="37">
        <v>0</v>
      </c>
      <c r="O44" s="37">
        <v>0</v>
      </c>
      <c r="P44" s="37">
        <v>0</v>
      </c>
      <c r="Q44" s="37">
        <v>0</v>
      </c>
      <c r="R44" s="46">
        <f t="shared" si="10"/>
        <v>0</v>
      </c>
      <c r="S44" s="37">
        <v>0</v>
      </c>
      <c r="T44" s="37">
        <v>0</v>
      </c>
      <c r="U44" s="37">
        <v>0</v>
      </c>
      <c r="V44" s="37">
        <v>0</v>
      </c>
      <c r="W44" s="38">
        <v>0</v>
      </c>
      <c r="X44" s="39">
        <v>0</v>
      </c>
      <c r="Y44" s="9">
        <f t="shared" si="9"/>
        <v>0</v>
      </c>
      <c r="Z44" s="37">
        <v>0</v>
      </c>
      <c r="AA44" s="37">
        <v>0</v>
      </c>
      <c r="AB44" s="37">
        <v>0</v>
      </c>
      <c r="AC44" s="37">
        <v>0</v>
      </c>
      <c r="AD44" s="37">
        <v>0</v>
      </c>
      <c r="AE44" s="37">
        <v>0</v>
      </c>
      <c r="AF44" s="37">
        <v>0</v>
      </c>
      <c r="AG44" s="37">
        <v>0</v>
      </c>
      <c r="AH44" s="37">
        <v>0</v>
      </c>
      <c r="AI44" s="37">
        <v>0</v>
      </c>
      <c r="AJ44" s="37">
        <v>0</v>
      </c>
      <c r="AK44" s="37">
        <v>1</v>
      </c>
      <c r="AL44" s="116" t="s">
        <v>46</v>
      </c>
      <c r="AM44" s="88"/>
      <c r="AN44" s="191"/>
      <c r="AP44" s="16">
        <f t="shared" si="3"/>
        <v>0</v>
      </c>
      <c r="AQ44" s="16">
        <f t="shared" si="4"/>
        <v>0</v>
      </c>
      <c r="AR44" s="16">
        <f t="shared" si="5"/>
        <v>0</v>
      </c>
      <c r="AS44" s="16">
        <f t="shared" si="6"/>
        <v>0</v>
      </c>
    </row>
    <row r="45" spans="2:45" s="76" customFormat="1" ht="15" customHeight="1" x14ac:dyDescent="0.15">
      <c r="B45" s="191"/>
      <c r="C45" s="72"/>
      <c r="D45" s="115" t="s">
        <v>119</v>
      </c>
      <c r="E45" s="8">
        <f t="shared" si="7"/>
        <v>0</v>
      </c>
      <c r="F45" s="8">
        <f t="shared" si="8"/>
        <v>0</v>
      </c>
      <c r="G45" s="37">
        <v>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37">
        <v>0</v>
      </c>
      <c r="P45" s="37">
        <v>0</v>
      </c>
      <c r="Q45" s="37">
        <v>0</v>
      </c>
      <c r="R45" s="46">
        <f t="shared" si="10"/>
        <v>0</v>
      </c>
      <c r="S45" s="37">
        <v>0</v>
      </c>
      <c r="T45" s="37">
        <v>0</v>
      </c>
      <c r="U45" s="37">
        <v>0</v>
      </c>
      <c r="V45" s="37">
        <v>0</v>
      </c>
      <c r="W45" s="38">
        <v>0</v>
      </c>
      <c r="X45" s="39">
        <v>0</v>
      </c>
      <c r="Y45" s="9">
        <f t="shared" si="9"/>
        <v>0</v>
      </c>
      <c r="Z45" s="37">
        <v>0</v>
      </c>
      <c r="AA45" s="37">
        <v>0</v>
      </c>
      <c r="AB45" s="37">
        <v>0</v>
      </c>
      <c r="AC45" s="37">
        <v>0</v>
      </c>
      <c r="AD45" s="37">
        <v>0</v>
      </c>
      <c r="AE45" s="37">
        <v>0</v>
      </c>
      <c r="AF45" s="37">
        <v>0</v>
      </c>
      <c r="AG45" s="37">
        <v>0</v>
      </c>
      <c r="AH45" s="37">
        <v>0</v>
      </c>
      <c r="AI45" s="37">
        <v>0</v>
      </c>
      <c r="AJ45" s="37">
        <v>0</v>
      </c>
      <c r="AK45" s="37">
        <v>0</v>
      </c>
      <c r="AL45" s="116" t="s">
        <v>119</v>
      </c>
      <c r="AM45" s="88"/>
      <c r="AN45" s="191"/>
      <c r="AP45" s="16">
        <f t="shared" si="3"/>
        <v>0</v>
      </c>
      <c r="AQ45" s="16">
        <f t="shared" si="4"/>
        <v>0</v>
      </c>
      <c r="AR45" s="16">
        <f t="shared" si="5"/>
        <v>0</v>
      </c>
      <c r="AS45" s="16">
        <f t="shared" si="6"/>
        <v>0</v>
      </c>
    </row>
    <row r="46" spans="2:45" s="76" customFormat="1" ht="15" customHeight="1" x14ac:dyDescent="0.15">
      <c r="B46" s="192" t="s">
        <v>130</v>
      </c>
      <c r="C46" s="72"/>
      <c r="D46" s="115" t="s">
        <v>45</v>
      </c>
      <c r="E46" s="8">
        <f>SUM(F46,R46,X46,Y46,AE46:AK46)</f>
        <v>20</v>
      </c>
      <c r="F46" s="8">
        <f t="shared" si="8"/>
        <v>10</v>
      </c>
      <c r="G46" s="37">
        <v>0</v>
      </c>
      <c r="H46" s="37">
        <v>0</v>
      </c>
      <c r="I46" s="37">
        <v>0</v>
      </c>
      <c r="J46" s="37">
        <v>2</v>
      </c>
      <c r="K46" s="37">
        <v>8</v>
      </c>
      <c r="L46" s="37">
        <v>0</v>
      </c>
      <c r="M46" s="37">
        <v>0</v>
      </c>
      <c r="N46" s="37">
        <v>0</v>
      </c>
      <c r="O46" s="37">
        <v>0</v>
      </c>
      <c r="P46" s="37">
        <v>0</v>
      </c>
      <c r="Q46" s="37">
        <v>0</v>
      </c>
      <c r="R46" s="46">
        <f t="shared" si="10"/>
        <v>0</v>
      </c>
      <c r="S46" s="37">
        <v>0</v>
      </c>
      <c r="T46" s="37">
        <v>0</v>
      </c>
      <c r="U46" s="37">
        <v>0</v>
      </c>
      <c r="V46" s="37">
        <v>0</v>
      </c>
      <c r="W46" s="38">
        <v>0</v>
      </c>
      <c r="X46" s="39">
        <v>1</v>
      </c>
      <c r="Y46" s="9">
        <f t="shared" si="9"/>
        <v>0</v>
      </c>
      <c r="Z46" s="37">
        <v>0</v>
      </c>
      <c r="AA46" s="37">
        <v>0</v>
      </c>
      <c r="AB46" s="37">
        <v>0</v>
      </c>
      <c r="AC46" s="37">
        <v>0</v>
      </c>
      <c r="AD46" s="37">
        <v>0</v>
      </c>
      <c r="AE46" s="37">
        <v>0</v>
      </c>
      <c r="AF46" s="37">
        <v>0</v>
      </c>
      <c r="AG46" s="37">
        <v>0</v>
      </c>
      <c r="AH46" s="37">
        <v>0</v>
      </c>
      <c r="AI46" s="37">
        <v>0</v>
      </c>
      <c r="AJ46" s="37">
        <v>0</v>
      </c>
      <c r="AK46" s="37">
        <v>9</v>
      </c>
      <c r="AL46" s="116" t="s">
        <v>45</v>
      </c>
      <c r="AM46" s="88"/>
      <c r="AN46" s="192" t="str">
        <f t="shared" ref="AN46" si="21">B46</f>
        <v>帳簿の不備、
虚偽記載等</v>
      </c>
      <c r="AP46" s="16">
        <f t="shared" si="3"/>
        <v>0</v>
      </c>
      <c r="AQ46" s="16">
        <f>SUM(G46:P46)-F46</f>
        <v>0</v>
      </c>
      <c r="AR46" s="16">
        <f t="shared" si="5"/>
        <v>0</v>
      </c>
      <c r="AS46" s="16">
        <f t="shared" si="6"/>
        <v>0</v>
      </c>
    </row>
    <row r="47" spans="2:45" s="76" customFormat="1" ht="15" customHeight="1" x14ac:dyDescent="0.15">
      <c r="B47" s="191"/>
      <c r="C47" s="72"/>
      <c r="D47" s="115" t="s">
        <v>46</v>
      </c>
      <c r="E47" s="8">
        <f>SUM(F47,R47,X47,Y47,AE47:AK47)</f>
        <v>15</v>
      </c>
      <c r="F47" s="8">
        <f t="shared" si="8"/>
        <v>8</v>
      </c>
      <c r="G47" s="37">
        <v>0</v>
      </c>
      <c r="H47" s="37">
        <v>0</v>
      </c>
      <c r="I47" s="37">
        <v>0</v>
      </c>
      <c r="J47" s="37">
        <v>1</v>
      </c>
      <c r="K47" s="37">
        <v>7</v>
      </c>
      <c r="L47" s="37">
        <v>0</v>
      </c>
      <c r="M47" s="37">
        <v>0</v>
      </c>
      <c r="N47" s="37">
        <v>0</v>
      </c>
      <c r="O47" s="37">
        <v>0</v>
      </c>
      <c r="P47" s="37">
        <v>0</v>
      </c>
      <c r="Q47" s="37">
        <v>0</v>
      </c>
      <c r="R47" s="46">
        <f t="shared" si="10"/>
        <v>0</v>
      </c>
      <c r="S47" s="37">
        <v>0</v>
      </c>
      <c r="T47" s="37">
        <v>0</v>
      </c>
      <c r="U47" s="37">
        <v>0</v>
      </c>
      <c r="V47" s="37">
        <v>0</v>
      </c>
      <c r="W47" s="38">
        <v>0</v>
      </c>
      <c r="X47" s="39">
        <v>0</v>
      </c>
      <c r="Y47" s="9">
        <f t="shared" si="9"/>
        <v>0</v>
      </c>
      <c r="Z47" s="37">
        <v>0</v>
      </c>
      <c r="AA47" s="37">
        <v>0</v>
      </c>
      <c r="AB47" s="37">
        <v>0</v>
      </c>
      <c r="AC47" s="37">
        <v>0</v>
      </c>
      <c r="AD47" s="37">
        <v>0</v>
      </c>
      <c r="AE47" s="37">
        <v>0</v>
      </c>
      <c r="AF47" s="37">
        <v>0</v>
      </c>
      <c r="AG47" s="37">
        <v>0</v>
      </c>
      <c r="AH47" s="37">
        <v>0</v>
      </c>
      <c r="AI47" s="37">
        <v>0</v>
      </c>
      <c r="AJ47" s="37">
        <v>0</v>
      </c>
      <c r="AK47" s="37">
        <v>7</v>
      </c>
      <c r="AL47" s="116" t="s">
        <v>46</v>
      </c>
      <c r="AM47" s="88"/>
      <c r="AN47" s="191"/>
      <c r="AP47" s="16">
        <f t="shared" si="3"/>
        <v>0</v>
      </c>
      <c r="AQ47" s="16">
        <f>SUM(G47:P47)-F47</f>
        <v>0</v>
      </c>
      <c r="AR47" s="16">
        <f t="shared" si="5"/>
        <v>0</v>
      </c>
      <c r="AS47" s="16">
        <f t="shared" si="6"/>
        <v>0</v>
      </c>
    </row>
    <row r="48" spans="2:45" s="76" customFormat="1" ht="15" customHeight="1" x14ac:dyDescent="0.15">
      <c r="B48" s="191"/>
      <c r="C48" s="72"/>
      <c r="D48" s="115" t="s">
        <v>119</v>
      </c>
      <c r="E48" s="8">
        <f>SUM(F48,R48,X48,Y48,AE48:AK48)</f>
        <v>0</v>
      </c>
      <c r="F48" s="8">
        <f t="shared" si="8"/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37">
        <v>0</v>
      </c>
      <c r="P48" s="37">
        <v>0</v>
      </c>
      <c r="Q48" s="37">
        <v>0</v>
      </c>
      <c r="R48" s="46">
        <f t="shared" si="10"/>
        <v>0</v>
      </c>
      <c r="S48" s="37">
        <v>0</v>
      </c>
      <c r="T48" s="37">
        <v>0</v>
      </c>
      <c r="U48" s="37">
        <v>0</v>
      </c>
      <c r="V48" s="37">
        <v>0</v>
      </c>
      <c r="W48" s="38">
        <v>0</v>
      </c>
      <c r="X48" s="39">
        <v>0</v>
      </c>
      <c r="Y48" s="9">
        <f t="shared" si="9"/>
        <v>0</v>
      </c>
      <c r="Z48" s="37">
        <v>0</v>
      </c>
      <c r="AA48" s="37">
        <v>0</v>
      </c>
      <c r="AB48" s="37">
        <v>0</v>
      </c>
      <c r="AC48" s="37">
        <v>0</v>
      </c>
      <c r="AD48" s="37">
        <v>0</v>
      </c>
      <c r="AE48" s="37">
        <v>0</v>
      </c>
      <c r="AF48" s="37">
        <v>0</v>
      </c>
      <c r="AG48" s="37">
        <v>0</v>
      </c>
      <c r="AH48" s="37">
        <v>0</v>
      </c>
      <c r="AI48" s="37">
        <v>0</v>
      </c>
      <c r="AJ48" s="37">
        <v>0</v>
      </c>
      <c r="AK48" s="37">
        <v>0</v>
      </c>
      <c r="AL48" s="116" t="s">
        <v>119</v>
      </c>
      <c r="AM48" s="88"/>
      <c r="AN48" s="191"/>
      <c r="AP48" s="16">
        <f t="shared" si="3"/>
        <v>0</v>
      </c>
      <c r="AQ48" s="16">
        <f>SUM(G48:P48)-F48</f>
        <v>0</v>
      </c>
      <c r="AR48" s="16">
        <f t="shared" si="5"/>
        <v>0</v>
      </c>
      <c r="AS48" s="16">
        <f t="shared" si="6"/>
        <v>0</v>
      </c>
    </row>
    <row r="49" spans="2:45" s="76" customFormat="1" ht="15" customHeight="1" x14ac:dyDescent="0.15">
      <c r="B49" s="196" t="s">
        <v>131</v>
      </c>
      <c r="C49" s="60"/>
      <c r="D49" s="115" t="s">
        <v>45</v>
      </c>
      <c r="E49" s="8">
        <f t="shared" si="7"/>
        <v>11</v>
      </c>
      <c r="F49" s="8">
        <f t="shared" si="8"/>
        <v>5</v>
      </c>
      <c r="G49" s="37">
        <v>0</v>
      </c>
      <c r="H49" s="37">
        <v>0</v>
      </c>
      <c r="I49" s="37">
        <v>0</v>
      </c>
      <c r="J49" s="37">
        <v>0</v>
      </c>
      <c r="K49" s="37">
        <v>4</v>
      </c>
      <c r="L49" s="37">
        <v>1</v>
      </c>
      <c r="M49" s="37">
        <v>0</v>
      </c>
      <c r="N49" s="37">
        <v>0</v>
      </c>
      <c r="O49" s="37">
        <v>0</v>
      </c>
      <c r="P49" s="37">
        <v>0</v>
      </c>
      <c r="Q49" s="37">
        <v>0</v>
      </c>
      <c r="R49" s="46">
        <f t="shared" si="10"/>
        <v>0</v>
      </c>
      <c r="S49" s="37">
        <v>0</v>
      </c>
      <c r="T49" s="37">
        <v>0</v>
      </c>
      <c r="U49" s="37">
        <v>0</v>
      </c>
      <c r="V49" s="37">
        <v>0</v>
      </c>
      <c r="W49" s="38">
        <v>0</v>
      </c>
      <c r="X49" s="39">
        <v>0</v>
      </c>
      <c r="Y49" s="9">
        <f t="shared" si="9"/>
        <v>6</v>
      </c>
      <c r="Z49" s="37">
        <v>5</v>
      </c>
      <c r="AA49" s="37">
        <v>0</v>
      </c>
      <c r="AB49" s="37">
        <v>0</v>
      </c>
      <c r="AC49" s="37">
        <v>0</v>
      </c>
      <c r="AD49" s="37">
        <v>1</v>
      </c>
      <c r="AE49" s="37">
        <v>0</v>
      </c>
      <c r="AF49" s="37">
        <v>0</v>
      </c>
      <c r="AG49" s="37">
        <v>0</v>
      </c>
      <c r="AH49" s="37">
        <v>0</v>
      </c>
      <c r="AI49" s="37">
        <v>0</v>
      </c>
      <c r="AJ49" s="37">
        <v>0</v>
      </c>
      <c r="AK49" s="37">
        <v>0</v>
      </c>
      <c r="AL49" s="116" t="s">
        <v>45</v>
      </c>
      <c r="AM49" s="88"/>
      <c r="AN49" s="196" t="str">
        <f t="shared" ref="AN49" si="22">B49</f>
        <v>その他の違反</v>
      </c>
      <c r="AP49" s="16">
        <f t="shared" si="3"/>
        <v>0</v>
      </c>
      <c r="AQ49" s="16">
        <f t="shared" si="4"/>
        <v>0</v>
      </c>
      <c r="AR49" s="16">
        <f t="shared" si="5"/>
        <v>0</v>
      </c>
      <c r="AS49" s="16">
        <f t="shared" si="6"/>
        <v>0</v>
      </c>
    </row>
    <row r="50" spans="2:45" s="76" customFormat="1" ht="15" customHeight="1" x14ac:dyDescent="0.15">
      <c r="B50" s="196"/>
      <c r="C50" s="60"/>
      <c r="D50" s="115" t="s">
        <v>46</v>
      </c>
      <c r="E50" s="8">
        <f t="shared" si="7"/>
        <v>8</v>
      </c>
      <c r="F50" s="8">
        <f t="shared" si="8"/>
        <v>5</v>
      </c>
      <c r="G50" s="37">
        <v>0</v>
      </c>
      <c r="H50" s="37">
        <v>0</v>
      </c>
      <c r="I50" s="37">
        <v>0</v>
      </c>
      <c r="J50" s="37">
        <v>0</v>
      </c>
      <c r="K50" s="37">
        <v>4</v>
      </c>
      <c r="L50" s="37">
        <v>1</v>
      </c>
      <c r="M50" s="37">
        <v>0</v>
      </c>
      <c r="N50" s="37">
        <v>0</v>
      </c>
      <c r="O50" s="37">
        <v>0</v>
      </c>
      <c r="P50" s="37">
        <v>0</v>
      </c>
      <c r="Q50" s="37">
        <v>0</v>
      </c>
      <c r="R50" s="46">
        <f t="shared" si="10"/>
        <v>0</v>
      </c>
      <c r="S50" s="37">
        <v>0</v>
      </c>
      <c r="T50" s="37">
        <v>0</v>
      </c>
      <c r="U50" s="37">
        <v>0</v>
      </c>
      <c r="V50" s="37">
        <v>0</v>
      </c>
      <c r="W50" s="38">
        <v>0</v>
      </c>
      <c r="X50" s="39">
        <v>0</v>
      </c>
      <c r="Y50" s="9">
        <f t="shared" si="9"/>
        <v>3</v>
      </c>
      <c r="Z50" s="37">
        <v>3</v>
      </c>
      <c r="AA50" s="37">
        <v>0</v>
      </c>
      <c r="AB50" s="37">
        <v>0</v>
      </c>
      <c r="AC50" s="37">
        <v>0</v>
      </c>
      <c r="AD50" s="37">
        <v>0</v>
      </c>
      <c r="AE50" s="37">
        <v>0</v>
      </c>
      <c r="AF50" s="37">
        <v>0</v>
      </c>
      <c r="AG50" s="37">
        <v>0</v>
      </c>
      <c r="AH50" s="37">
        <v>0</v>
      </c>
      <c r="AI50" s="37">
        <v>0</v>
      </c>
      <c r="AJ50" s="37">
        <v>0</v>
      </c>
      <c r="AK50" s="47">
        <v>0</v>
      </c>
      <c r="AL50" s="116" t="s">
        <v>46</v>
      </c>
      <c r="AM50" s="88"/>
      <c r="AN50" s="196"/>
      <c r="AP50" s="16">
        <f t="shared" si="3"/>
        <v>0</v>
      </c>
      <c r="AQ50" s="16">
        <f t="shared" si="4"/>
        <v>0</v>
      </c>
      <c r="AR50" s="16">
        <f t="shared" si="5"/>
        <v>0</v>
      </c>
      <c r="AS50" s="16">
        <f t="shared" si="6"/>
        <v>0</v>
      </c>
    </row>
    <row r="51" spans="2:45" s="76" customFormat="1" ht="15" customHeight="1" thickBot="1" x14ac:dyDescent="0.2">
      <c r="B51" s="199"/>
      <c r="C51" s="93"/>
      <c r="D51" s="93" t="s">
        <v>119</v>
      </c>
      <c r="E51" s="48">
        <f t="shared" si="7"/>
        <v>48</v>
      </c>
      <c r="F51" s="40">
        <f t="shared" si="8"/>
        <v>8</v>
      </c>
      <c r="G51" s="42">
        <v>0</v>
      </c>
      <c r="H51" s="42">
        <v>0</v>
      </c>
      <c r="I51" s="42">
        <v>0</v>
      </c>
      <c r="J51" s="42">
        <v>4</v>
      </c>
      <c r="K51" s="42">
        <v>1</v>
      </c>
      <c r="L51" s="42">
        <v>2</v>
      </c>
      <c r="M51" s="42">
        <v>1</v>
      </c>
      <c r="N51" s="42">
        <v>0</v>
      </c>
      <c r="O51" s="42">
        <v>0</v>
      </c>
      <c r="P51" s="42">
        <v>0</v>
      </c>
      <c r="Q51" s="42">
        <v>0</v>
      </c>
      <c r="R51" s="66">
        <f t="shared" si="10"/>
        <v>0</v>
      </c>
      <c r="S51" s="42">
        <v>0</v>
      </c>
      <c r="T51" s="42">
        <v>0</v>
      </c>
      <c r="U51" s="42">
        <v>0</v>
      </c>
      <c r="V51" s="42">
        <v>0</v>
      </c>
      <c r="W51" s="38">
        <v>0</v>
      </c>
      <c r="X51" s="45">
        <v>29</v>
      </c>
      <c r="Y51" s="67">
        <f t="shared" si="9"/>
        <v>11</v>
      </c>
      <c r="Z51" s="42">
        <v>7</v>
      </c>
      <c r="AA51" s="42">
        <v>0</v>
      </c>
      <c r="AB51" s="42">
        <v>0</v>
      </c>
      <c r="AC51" s="42">
        <v>0</v>
      </c>
      <c r="AD51" s="42">
        <v>4</v>
      </c>
      <c r="AE51" s="42">
        <v>0</v>
      </c>
      <c r="AF51" s="42">
        <v>0</v>
      </c>
      <c r="AG51" s="42">
        <v>0</v>
      </c>
      <c r="AH51" s="42">
        <v>0</v>
      </c>
      <c r="AI51" s="42">
        <v>0</v>
      </c>
      <c r="AJ51" s="42">
        <v>0</v>
      </c>
      <c r="AK51" s="43">
        <v>0</v>
      </c>
      <c r="AL51" s="118" t="s">
        <v>119</v>
      </c>
      <c r="AM51" s="93"/>
      <c r="AN51" s="199"/>
      <c r="AP51" s="16">
        <f t="shared" si="3"/>
        <v>0</v>
      </c>
      <c r="AQ51" s="16">
        <f t="shared" si="4"/>
        <v>0</v>
      </c>
      <c r="AR51" s="16">
        <f t="shared" si="5"/>
        <v>0</v>
      </c>
      <c r="AS51" s="16">
        <f t="shared" si="6"/>
        <v>0</v>
      </c>
    </row>
    <row r="52" spans="2:45" s="76" customFormat="1" ht="15" customHeight="1" x14ac:dyDescent="0.15">
      <c r="B52" s="88"/>
      <c r="C52" s="88"/>
      <c r="D52" s="88"/>
      <c r="E52" s="68"/>
      <c r="F52" s="68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2"/>
      <c r="X52" s="141"/>
      <c r="Y52" s="69"/>
      <c r="Z52" s="141"/>
      <c r="AA52" s="141"/>
      <c r="AB52" s="141"/>
      <c r="AC52" s="141"/>
      <c r="AD52" s="141"/>
      <c r="AE52" s="141"/>
      <c r="AF52" s="141"/>
      <c r="AG52" s="141"/>
      <c r="AH52" s="141"/>
      <c r="AI52" s="141"/>
      <c r="AJ52" s="141"/>
      <c r="AK52" s="141"/>
      <c r="AL52" s="88"/>
      <c r="AM52" s="88"/>
      <c r="AN52" s="88"/>
      <c r="AP52" s="16"/>
      <c r="AQ52" s="16"/>
      <c r="AR52" s="16"/>
      <c r="AS52" s="16"/>
    </row>
    <row r="53" spans="2:45" s="76" customFormat="1" ht="15" customHeight="1" x14ac:dyDescent="0.15">
      <c r="B53" s="88"/>
      <c r="C53" s="88"/>
      <c r="D53" s="88"/>
      <c r="E53" s="68"/>
      <c r="F53" s="68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2"/>
      <c r="X53" s="141"/>
      <c r="Y53" s="69"/>
      <c r="Z53" s="141"/>
      <c r="AA53" s="141"/>
      <c r="AB53" s="141"/>
      <c r="AC53" s="141"/>
      <c r="AD53" s="141"/>
      <c r="AE53" s="141"/>
      <c r="AF53" s="141"/>
      <c r="AG53" s="141"/>
      <c r="AH53" s="141"/>
      <c r="AI53" s="141"/>
      <c r="AJ53" s="141"/>
      <c r="AK53" s="141"/>
      <c r="AL53" s="88"/>
      <c r="AM53" s="88"/>
      <c r="AN53" s="88"/>
      <c r="AP53" s="16"/>
      <c r="AQ53" s="16"/>
      <c r="AR53" s="16"/>
      <c r="AS53" s="16"/>
    </row>
    <row r="54" spans="2:45" s="76" customFormat="1" ht="15" customHeight="1" x14ac:dyDescent="0.15">
      <c r="B54" s="88"/>
      <c r="C54" s="88"/>
      <c r="D54" s="88"/>
      <c r="E54" s="68"/>
      <c r="F54" s="68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2"/>
      <c r="X54" s="141"/>
      <c r="Y54" s="69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88"/>
      <c r="AM54" s="88"/>
      <c r="AN54" s="88"/>
      <c r="AP54" s="16"/>
      <c r="AQ54" s="16"/>
      <c r="AR54" s="16"/>
      <c r="AS54" s="16"/>
    </row>
    <row r="55" spans="2:45" s="94" customFormat="1" ht="15" customHeight="1" x14ac:dyDescent="0.15">
      <c r="B55" s="200"/>
      <c r="C55" s="60"/>
      <c r="D55" s="88"/>
      <c r="E55" s="68"/>
      <c r="F55" s="68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2"/>
      <c r="X55" s="141"/>
      <c r="Y55" s="69"/>
      <c r="Z55" s="141"/>
      <c r="AA55" s="141"/>
      <c r="AB55" s="141"/>
      <c r="AC55" s="141"/>
      <c r="AD55" s="141"/>
      <c r="AE55" s="141"/>
      <c r="AF55" s="141"/>
      <c r="AG55" s="141"/>
      <c r="AH55" s="141"/>
      <c r="AI55" s="141"/>
      <c r="AJ55" s="141"/>
      <c r="AK55" s="141"/>
      <c r="AL55" s="88"/>
      <c r="AM55" s="88"/>
      <c r="AN55" s="201"/>
      <c r="AP55" s="70"/>
      <c r="AQ55" s="70"/>
      <c r="AR55" s="70"/>
      <c r="AS55" s="70"/>
    </row>
    <row r="56" spans="2:45" s="94" customFormat="1" ht="15" customHeight="1" x14ac:dyDescent="0.15">
      <c r="B56" s="200"/>
      <c r="C56" s="60"/>
      <c r="D56" s="88"/>
      <c r="E56" s="68"/>
      <c r="F56" s="68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2"/>
      <c r="X56" s="141"/>
      <c r="Y56" s="69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88"/>
      <c r="AM56" s="88"/>
      <c r="AN56" s="201"/>
      <c r="AP56" s="70"/>
      <c r="AQ56" s="70"/>
      <c r="AR56" s="70"/>
      <c r="AS56" s="70"/>
    </row>
    <row r="57" spans="2:45" s="94" customFormat="1" ht="15" customHeight="1" x14ac:dyDescent="0.15">
      <c r="B57" s="200"/>
      <c r="C57" s="88"/>
      <c r="D57" s="88"/>
      <c r="E57" s="68"/>
      <c r="F57" s="68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2"/>
      <c r="X57" s="141"/>
      <c r="Y57" s="69"/>
      <c r="Z57" s="141"/>
      <c r="AA57" s="141"/>
      <c r="AB57" s="141"/>
      <c r="AC57" s="141"/>
      <c r="AD57" s="141"/>
      <c r="AE57" s="141"/>
      <c r="AF57" s="141"/>
      <c r="AG57" s="141"/>
      <c r="AH57" s="141"/>
      <c r="AI57" s="141"/>
      <c r="AJ57" s="141"/>
      <c r="AK57" s="141"/>
      <c r="AL57" s="88"/>
      <c r="AM57" s="88"/>
      <c r="AN57" s="201"/>
      <c r="AP57" s="70"/>
      <c r="AQ57" s="70"/>
      <c r="AR57" s="70"/>
      <c r="AS57" s="70"/>
    </row>
    <row r="58" spans="2:45" ht="15" customHeight="1" x14ac:dyDescent="0.15"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75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2"/>
      <c r="AK58" s="102"/>
      <c r="AL58" s="102"/>
      <c r="AM58" s="102"/>
      <c r="AN58" s="102"/>
      <c r="AP58" s="16"/>
      <c r="AQ58" s="16"/>
      <c r="AR58" s="16"/>
      <c r="AS58" s="16"/>
    </row>
    <row r="59" spans="2:45" ht="15" customHeight="1" x14ac:dyDescent="0.15">
      <c r="B59" s="102"/>
      <c r="C59" s="102"/>
      <c r="D59" s="143" t="s">
        <v>45</v>
      </c>
      <c r="E59" s="144">
        <f>E10+E13+E16+E19+E22+E25+E28+E31+E34+E37+E49+E40+E46+E43</f>
        <v>4471</v>
      </c>
      <c r="F59" s="144">
        <f t="shared" ref="F59:W61" si="23">F10+F13+F16+F19+F22+F25+F28+F31+F34+F37+F49+F40+F46+F43</f>
        <v>97</v>
      </c>
      <c r="G59" s="144">
        <f t="shared" si="23"/>
        <v>0</v>
      </c>
      <c r="H59" s="144">
        <f t="shared" si="23"/>
        <v>0</v>
      </c>
      <c r="I59" s="144">
        <f t="shared" si="23"/>
        <v>0</v>
      </c>
      <c r="J59" s="144">
        <f>J10+J13+J16+J19+J22+J25+J28+J31+J34+J37+J49+J40+J46+J43</f>
        <v>15</v>
      </c>
      <c r="K59" s="144">
        <f t="shared" si="23"/>
        <v>64</v>
      </c>
      <c r="L59" s="144">
        <f t="shared" si="23"/>
        <v>16</v>
      </c>
      <c r="M59" s="144">
        <f t="shared" si="23"/>
        <v>0</v>
      </c>
      <c r="N59" s="144">
        <f t="shared" si="23"/>
        <v>1</v>
      </c>
      <c r="O59" s="144">
        <f t="shared" si="23"/>
        <v>0</v>
      </c>
      <c r="P59" s="144">
        <f t="shared" si="23"/>
        <v>1</v>
      </c>
      <c r="Q59" s="144">
        <f t="shared" si="23"/>
        <v>0</v>
      </c>
      <c r="R59" s="144">
        <f t="shared" si="23"/>
        <v>0</v>
      </c>
      <c r="S59" s="144">
        <f t="shared" si="23"/>
        <v>0</v>
      </c>
      <c r="T59" s="144">
        <f t="shared" si="23"/>
        <v>0</v>
      </c>
      <c r="U59" s="144">
        <f t="shared" si="23"/>
        <v>0</v>
      </c>
      <c r="V59" s="144">
        <f t="shared" si="23"/>
        <v>0</v>
      </c>
      <c r="W59" s="75">
        <f t="shared" si="23"/>
        <v>0</v>
      </c>
      <c r="X59" s="144">
        <f>X10+X13+X16+X19+X22+X25+X28+X31+X34+X37+X40+X43+X46+X49</f>
        <v>1</v>
      </c>
      <c r="Y59" s="144">
        <f t="shared" ref="Y59:AK59" si="24">Y10+Y13+Y16+Y19+Y22+Y25+Y28+Y31+Y34+Y37+Y40+Y43+Y46+Y49</f>
        <v>10</v>
      </c>
      <c r="Z59" s="144">
        <f t="shared" si="24"/>
        <v>9</v>
      </c>
      <c r="AA59" s="144">
        <f t="shared" si="24"/>
        <v>0</v>
      </c>
      <c r="AB59" s="144">
        <f t="shared" si="24"/>
        <v>0</v>
      </c>
      <c r="AC59" s="144">
        <f t="shared" si="24"/>
        <v>0</v>
      </c>
      <c r="AD59" s="144">
        <f t="shared" si="24"/>
        <v>1</v>
      </c>
      <c r="AE59" s="144">
        <f t="shared" si="24"/>
        <v>31</v>
      </c>
      <c r="AF59" s="144">
        <f t="shared" si="24"/>
        <v>193</v>
      </c>
      <c r="AG59" s="144">
        <f t="shared" si="24"/>
        <v>4000</v>
      </c>
      <c r="AH59" s="144">
        <f t="shared" si="24"/>
        <v>0</v>
      </c>
      <c r="AI59" s="144">
        <f t="shared" si="24"/>
        <v>0</v>
      </c>
      <c r="AJ59" s="144">
        <f t="shared" si="24"/>
        <v>129</v>
      </c>
      <c r="AK59" s="144">
        <f t="shared" si="24"/>
        <v>10</v>
      </c>
      <c r="AN59" s="102"/>
      <c r="AP59" s="16"/>
      <c r="AQ59" s="16"/>
      <c r="AR59" s="16"/>
      <c r="AS59" s="16"/>
    </row>
    <row r="60" spans="2:45" ht="15" customHeight="1" x14ac:dyDescent="0.15">
      <c r="B60" s="102"/>
      <c r="C60" s="102"/>
      <c r="D60" s="143" t="s">
        <v>46</v>
      </c>
      <c r="E60" s="144">
        <f>E11+E14+E17+E20+E23+E26+E29+E32+E35+E38+E50+E41+E47+E44</f>
        <v>3811</v>
      </c>
      <c r="F60" s="144">
        <f t="shared" si="23"/>
        <v>65</v>
      </c>
      <c r="G60" s="144">
        <f t="shared" si="23"/>
        <v>0</v>
      </c>
      <c r="H60" s="144">
        <f t="shared" si="23"/>
        <v>0</v>
      </c>
      <c r="I60" s="144">
        <f t="shared" si="23"/>
        <v>0</v>
      </c>
      <c r="J60" s="144">
        <f t="shared" si="23"/>
        <v>8</v>
      </c>
      <c r="K60" s="144">
        <f t="shared" si="23"/>
        <v>45</v>
      </c>
      <c r="L60" s="144">
        <f t="shared" si="23"/>
        <v>11</v>
      </c>
      <c r="M60" s="144">
        <f t="shared" si="23"/>
        <v>0</v>
      </c>
      <c r="N60" s="144">
        <f t="shared" si="23"/>
        <v>1</v>
      </c>
      <c r="O60" s="144">
        <f t="shared" si="23"/>
        <v>0</v>
      </c>
      <c r="P60" s="144">
        <f t="shared" si="23"/>
        <v>0</v>
      </c>
      <c r="Q60" s="144">
        <f t="shared" si="23"/>
        <v>0</v>
      </c>
      <c r="R60" s="144">
        <f t="shared" si="23"/>
        <v>0</v>
      </c>
      <c r="S60" s="144">
        <f t="shared" si="23"/>
        <v>0</v>
      </c>
      <c r="T60" s="144">
        <f t="shared" si="23"/>
        <v>0</v>
      </c>
      <c r="U60" s="144">
        <f t="shared" si="23"/>
        <v>0</v>
      </c>
      <c r="V60" s="144">
        <f t="shared" si="23"/>
        <v>0</v>
      </c>
      <c r="W60" s="75">
        <f t="shared" si="23"/>
        <v>0</v>
      </c>
      <c r="X60" s="144">
        <f t="shared" ref="X60:AK61" si="25">X11+X14+X17+X20+X23+X26+X29+X32+X35+X38+X41+X44+X47+X50</f>
        <v>0</v>
      </c>
      <c r="Y60" s="144">
        <f t="shared" si="25"/>
        <v>4</v>
      </c>
      <c r="Z60" s="144">
        <f t="shared" si="25"/>
        <v>4</v>
      </c>
      <c r="AA60" s="144">
        <f t="shared" si="25"/>
        <v>0</v>
      </c>
      <c r="AB60" s="144">
        <f t="shared" si="25"/>
        <v>0</v>
      </c>
      <c r="AC60" s="144">
        <f t="shared" si="25"/>
        <v>0</v>
      </c>
      <c r="AD60" s="144">
        <f t="shared" si="25"/>
        <v>0</v>
      </c>
      <c r="AE60" s="144">
        <f t="shared" si="25"/>
        <v>27</v>
      </c>
      <c r="AF60" s="144">
        <f t="shared" si="25"/>
        <v>164</v>
      </c>
      <c r="AG60" s="144">
        <f t="shared" si="25"/>
        <v>3431</v>
      </c>
      <c r="AH60" s="144">
        <f t="shared" si="25"/>
        <v>0</v>
      </c>
      <c r="AI60" s="144">
        <f t="shared" si="25"/>
        <v>0</v>
      </c>
      <c r="AJ60" s="144">
        <f t="shared" si="25"/>
        <v>112</v>
      </c>
      <c r="AK60" s="144">
        <f t="shared" si="25"/>
        <v>8</v>
      </c>
      <c r="AN60" s="102"/>
      <c r="AP60" s="16"/>
      <c r="AQ60" s="16"/>
      <c r="AR60" s="16"/>
      <c r="AS60" s="16"/>
    </row>
    <row r="61" spans="2:45" ht="15" customHeight="1" x14ac:dyDescent="0.15">
      <c r="B61" s="102"/>
      <c r="C61" s="102"/>
      <c r="D61" s="143" t="s">
        <v>52</v>
      </c>
      <c r="E61" s="144">
        <f>E12+E15+E18+E21+E24+E27+E30+E33+E36+E39+E51+E42+E48+E45</f>
        <v>3742</v>
      </c>
      <c r="F61" s="144">
        <f t="shared" si="23"/>
        <v>46</v>
      </c>
      <c r="G61" s="144">
        <f t="shared" si="23"/>
        <v>0</v>
      </c>
      <c r="H61" s="144">
        <f t="shared" si="23"/>
        <v>0</v>
      </c>
      <c r="I61" s="144">
        <f t="shared" si="23"/>
        <v>0</v>
      </c>
      <c r="J61" s="144">
        <f t="shared" si="23"/>
        <v>13</v>
      </c>
      <c r="K61" s="144">
        <f t="shared" si="23"/>
        <v>24</v>
      </c>
      <c r="L61" s="144">
        <f t="shared" si="23"/>
        <v>7</v>
      </c>
      <c r="M61" s="144">
        <f t="shared" si="23"/>
        <v>1</v>
      </c>
      <c r="N61" s="144">
        <f t="shared" si="23"/>
        <v>0</v>
      </c>
      <c r="O61" s="144">
        <f t="shared" si="23"/>
        <v>0</v>
      </c>
      <c r="P61" s="144">
        <f t="shared" si="23"/>
        <v>1</v>
      </c>
      <c r="Q61" s="144">
        <f t="shared" si="23"/>
        <v>0</v>
      </c>
      <c r="R61" s="144">
        <f t="shared" si="23"/>
        <v>0</v>
      </c>
      <c r="S61" s="144">
        <f t="shared" si="23"/>
        <v>0</v>
      </c>
      <c r="T61" s="144">
        <f t="shared" si="23"/>
        <v>0</v>
      </c>
      <c r="U61" s="144">
        <f t="shared" si="23"/>
        <v>0</v>
      </c>
      <c r="V61" s="144">
        <f t="shared" si="23"/>
        <v>0</v>
      </c>
      <c r="W61" s="75">
        <f t="shared" si="23"/>
        <v>0</v>
      </c>
      <c r="X61" s="144">
        <f t="shared" si="25"/>
        <v>29</v>
      </c>
      <c r="Y61" s="144">
        <f t="shared" si="25"/>
        <v>11</v>
      </c>
      <c r="Z61" s="144">
        <f t="shared" si="25"/>
        <v>7</v>
      </c>
      <c r="AA61" s="144">
        <f t="shared" si="25"/>
        <v>0</v>
      </c>
      <c r="AB61" s="144">
        <f t="shared" si="25"/>
        <v>0</v>
      </c>
      <c r="AC61" s="144">
        <f t="shared" si="25"/>
        <v>0</v>
      </c>
      <c r="AD61" s="144">
        <f t="shared" si="25"/>
        <v>4</v>
      </c>
      <c r="AE61" s="144">
        <f t="shared" si="25"/>
        <v>24</v>
      </c>
      <c r="AF61" s="144">
        <f t="shared" si="25"/>
        <v>153</v>
      </c>
      <c r="AG61" s="144">
        <f t="shared" si="25"/>
        <v>3381</v>
      </c>
      <c r="AH61" s="144">
        <f t="shared" si="25"/>
        <v>0</v>
      </c>
      <c r="AI61" s="144">
        <f t="shared" si="25"/>
        <v>0</v>
      </c>
      <c r="AJ61" s="144">
        <f t="shared" si="25"/>
        <v>98</v>
      </c>
      <c r="AK61" s="144">
        <f t="shared" si="25"/>
        <v>0</v>
      </c>
      <c r="AN61" s="102"/>
      <c r="AP61" s="16"/>
      <c r="AQ61" s="16"/>
      <c r="AR61" s="16"/>
      <c r="AS61" s="16"/>
    </row>
    <row r="62" spans="2:45" ht="15" customHeight="1" x14ac:dyDescent="0.15">
      <c r="B62" s="102"/>
      <c r="C62" s="102"/>
      <c r="AN62" s="102"/>
      <c r="AP62" s="16"/>
      <c r="AQ62" s="16"/>
      <c r="AR62" s="16"/>
      <c r="AS62" s="16"/>
    </row>
    <row r="63" spans="2:45" ht="15" customHeight="1" x14ac:dyDescent="0.15">
      <c r="B63" s="102"/>
      <c r="C63" s="102"/>
      <c r="AP63" s="16"/>
      <c r="AQ63" s="16"/>
      <c r="AR63" s="16"/>
      <c r="AS63" s="16"/>
    </row>
    <row r="64" spans="2:45" ht="15" customHeight="1" x14ac:dyDescent="0.15">
      <c r="B64" s="102"/>
      <c r="C64" s="102"/>
      <c r="AP64" s="16"/>
      <c r="AQ64" s="16"/>
      <c r="AR64" s="16"/>
      <c r="AS64" s="16"/>
    </row>
    <row r="65" spans="2:45" ht="15" customHeight="1" x14ac:dyDescent="0.15">
      <c r="B65" s="102"/>
      <c r="C65" s="102"/>
      <c r="AP65" s="16"/>
      <c r="AQ65" s="16"/>
      <c r="AR65" s="16"/>
      <c r="AS65" s="16"/>
    </row>
    <row r="66" spans="2:45" ht="15" customHeight="1" x14ac:dyDescent="0.15">
      <c r="AP66" s="16"/>
      <c r="AQ66" s="16"/>
      <c r="AR66" s="16"/>
      <c r="AS66" s="16"/>
    </row>
    <row r="67" spans="2:45" ht="15" customHeight="1" x14ac:dyDescent="0.15">
      <c r="AP67" s="16"/>
      <c r="AQ67" s="16"/>
      <c r="AR67" s="16"/>
      <c r="AS67" s="16"/>
    </row>
    <row r="68" spans="2:45" ht="15" customHeight="1" x14ac:dyDescent="0.15">
      <c r="AP68" s="16"/>
      <c r="AQ68" s="16"/>
      <c r="AR68" s="16"/>
      <c r="AS68" s="16"/>
    </row>
    <row r="69" spans="2:45" ht="15" customHeight="1" x14ac:dyDescent="0.15">
      <c r="AP69" s="16"/>
      <c r="AQ69" s="16"/>
      <c r="AR69" s="16"/>
      <c r="AS69" s="16"/>
    </row>
    <row r="70" spans="2:45" ht="15" customHeight="1" x14ac:dyDescent="0.15"/>
    <row r="71" spans="2:45" ht="15" customHeight="1" x14ac:dyDescent="0.15"/>
    <row r="72" spans="2:45" ht="15" customHeight="1" x14ac:dyDescent="0.15"/>
  </sheetData>
  <mergeCells count="68">
    <mergeCell ref="B49:B51"/>
    <mergeCell ref="AN49:AN51"/>
    <mergeCell ref="B55:B57"/>
    <mergeCell ref="AN55:AN57"/>
    <mergeCell ref="B40:B42"/>
    <mergeCell ref="AN40:AN42"/>
    <mergeCell ref="B43:B45"/>
    <mergeCell ref="AN43:AN45"/>
    <mergeCell ref="B46:B48"/>
    <mergeCell ref="AN46:AN48"/>
    <mergeCell ref="B31:B33"/>
    <mergeCell ref="AN31:AN33"/>
    <mergeCell ref="B34:B36"/>
    <mergeCell ref="AN34:AN36"/>
    <mergeCell ref="B37:B39"/>
    <mergeCell ref="AN37:AN39"/>
    <mergeCell ref="B22:B24"/>
    <mergeCell ref="AN22:AN24"/>
    <mergeCell ref="B25:B27"/>
    <mergeCell ref="AN25:AN27"/>
    <mergeCell ref="B28:B30"/>
    <mergeCell ref="AN28:AN30"/>
    <mergeCell ref="B13:B15"/>
    <mergeCell ref="AN13:AN15"/>
    <mergeCell ref="B16:B18"/>
    <mergeCell ref="AN16:AN18"/>
    <mergeCell ref="B19:B21"/>
    <mergeCell ref="AN19:AN21"/>
    <mergeCell ref="R5:R6"/>
    <mergeCell ref="F5:F6"/>
    <mergeCell ref="G5:H5"/>
    <mergeCell ref="I5:I6"/>
    <mergeCell ref="J5:J6"/>
    <mergeCell ref="K5:K6"/>
    <mergeCell ref="B10:B12"/>
    <mergeCell ref="M5:M6"/>
    <mergeCell ref="N5:N6"/>
    <mergeCell ref="O5:O6"/>
    <mergeCell ref="P5:P6"/>
    <mergeCell ref="AN10:AN12"/>
    <mergeCell ref="S5:S6"/>
    <mergeCell ref="T5:T6"/>
    <mergeCell ref="U5:U6"/>
    <mergeCell ref="V5:V6"/>
    <mergeCell ref="Y5:Y6"/>
    <mergeCell ref="Z5:Z6"/>
    <mergeCell ref="AK4:AK6"/>
    <mergeCell ref="AL4:AN6"/>
    <mergeCell ref="AA5:AA6"/>
    <mergeCell ref="AB5:AB6"/>
    <mergeCell ref="AC5:AC6"/>
    <mergeCell ref="AD5:AD6"/>
    <mergeCell ref="E2:U2"/>
    <mergeCell ref="Y2:AJ2"/>
    <mergeCell ref="B4:D6"/>
    <mergeCell ref="E4:E6"/>
    <mergeCell ref="F4:Q4"/>
    <mergeCell ref="R4:V4"/>
    <mergeCell ref="X4:X6"/>
    <mergeCell ref="Y4:AD4"/>
    <mergeCell ref="AE4:AE6"/>
    <mergeCell ref="AF4:AF6"/>
    <mergeCell ref="L5:L6"/>
    <mergeCell ref="AG4:AG6"/>
    <mergeCell ref="AH4:AH6"/>
    <mergeCell ref="AI4:AI6"/>
    <mergeCell ref="AJ4:AJ6"/>
    <mergeCell ref="Q5:Q6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portrait" horizontalDpi="300" verticalDpi="300" r:id="rId1"/>
  <headerFooter alignWithMargins="0"/>
  <colBreaks count="1" manualBreakCount="1">
    <brk id="22" min="1" max="4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71-1</vt:lpstr>
      <vt:lpstr>71-2</vt:lpstr>
      <vt:lpstr>71-3</vt:lpstr>
      <vt:lpstr>71-4</vt:lpstr>
      <vt:lpstr>'71-1'!Print_Area</vt:lpstr>
      <vt:lpstr>'71-2'!Print_Area</vt:lpstr>
      <vt:lpstr>'71-3'!Print_Area</vt:lpstr>
      <vt:lpstr>'71-4'!Print_Area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2024-11-05T06:16:40Z</dcterms:created>
  <dcterms:modified xsi:type="dcterms:W3CDTF">2024-11-05T06:16:47Z</dcterms:modified>
</cp:coreProperties>
</file>