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 defaultThemeVersion="124226"/>
  <xr:revisionPtr revIDLastSave="0" documentId="13_ncr:1_{BD7A338C-417D-4892-8AD4-E0CE4379289D}" xr6:coauthVersionLast="36" xr6:coauthVersionMax="36" xr10:uidLastSave="{00000000-0000-0000-0000-000000000000}"/>
  <bookViews>
    <workbookView xWindow="5880" yWindow="-120" windowWidth="20736" windowHeight="11160" xr2:uid="{00000000-000D-0000-FFFF-FFFF00000000}"/>
  </bookViews>
  <sheets>
    <sheet name="01" sheetId="1" r:id="rId1"/>
  </sheets>
  <definedNames>
    <definedName name="_xlnm.Print_Area" localSheetId="0">'01'!$B$2:$K$60,'01'!$M$2:$W$60</definedName>
  </definedNames>
  <calcPr calcId="191029"/>
</workbook>
</file>

<file path=xl/calcChain.xml><?xml version="1.0" encoding="utf-8"?>
<calcChain xmlns="http://schemas.openxmlformats.org/spreadsheetml/2006/main">
  <c r="H8" i="1" l="1"/>
  <c r="Y8" i="1" s="1"/>
  <c r="F64" i="1"/>
  <c r="E63" i="1"/>
  <c r="H55" i="1" l="1"/>
  <c r="G55" i="1" s="1"/>
  <c r="X55" i="1" s="1"/>
  <c r="H30" i="1"/>
  <c r="Y30" i="1" s="1"/>
  <c r="H31" i="1"/>
  <c r="G31" i="1" s="1"/>
  <c r="X31" i="1" s="1"/>
  <c r="H32" i="1"/>
  <c r="Y32" i="1" s="1"/>
  <c r="H33" i="1"/>
  <c r="Y33" i="1" s="1"/>
  <c r="H34" i="1"/>
  <c r="G34" i="1" s="1"/>
  <c r="X34" i="1" s="1"/>
  <c r="H35" i="1"/>
  <c r="Y35" i="1" s="1"/>
  <c r="H36" i="1"/>
  <c r="Y36" i="1" s="1"/>
  <c r="H37" i="1"/>
  <c r="G37" i="1" s="1"/>
  <c r="X37" i="1" s="1"/>
  <c r="H38" i="1"/>
  <c r="Y38" i="1" s="1"/>
  <c r="H39" i="1"/>
  <c r="G39" i="1" s="1"/>
  <c r="X39" i="1" s="1"/>
  <c r="H40" i="1"/>
  <c r="Y40" i="1" s="1"/>
  <c r="H41" i="1"/>
  <c r="Y41" i="1" s="1"/>
  <c r="H42" i="1"/>
  <c r="Y42" i="1" s="1"/>
  <c r="H43" i="1"/>
  <c r="Y43" i="1" s="1"/>
  <c r="H44" i="1"/>
  <c r="Y44" i="1" s="1"/>
  <c r="H45" i="1"/>
  <c r="Y45" i="1" s="1"/>
  <c r="H46" i="1"/>
  <c r="Y46" i="1" s="1"/>
  <c r="H47" i="1"/>
  <c r="Y47" i="1" s="1"/>
  <c r="H48" i="1"/>
  <c r="Y48" i="1" s="1"/>
  <c r="H49" i="1"/>
  <c r="Y49" i="1" s="1"/>
  <c r="H50" i="1"/>
  <c r="G50" i="1" s="1"/>
  <c r="X50" i="1" s="1"/>
  <c r="H51" i="1"/>
  <c r="Y51" i="1" s="1"/>
  <c r="H52" i="1"/>
  <c r="G52" i="1" s="1"/>
  <c r="X52" i="1" s="1"/>
  <c r="H53" i="1"/>
  <c r="Y53" i="1" s="1"/>
  <c r="H54" i="1"/>
  <c r="G54" i="1" s="1"/>
  <c r="X54" i="1" s="1"/>
  <c r="H29" i="1"/>
  <c r="G29" i="1" s="1"/>
  <c r="H27" i="1"/>
  <c r="G27" i="1" s="1"/>
  <c r="X27" i="1" s="1"/>
  <c r="H26" i="1"/>
  <c r="H25" i="1"/>
  <c r="G25" i="1" s="1"/>
  <c r="H9" i="1"/>
  <c r="Y9" i="1" s="1"/>
  <c r="H10" i="1"/>
  <c r="Y10" i="1" s="1"/>
  <c r="H11" i="1"/>
  <c r="Y11" i="1" s="1"/>
  <c r="H12" i="1"/>
  <c r="G12" i="1" s="1"/>
  <c r="X12" i="1" s="1"/>
  <c r="H13" i="1"/>
  <c r="Y13" i="1" s="1"/>
  <c r="H14" i="1"/>
  <c r="G14" i="1" s="1"/>
  <c r="X14" i="1" s="1"/>
  <c r="H15" i="1"/>
  <c r="Y15" i="1" s="1"/>
  <c r="H16" i="1"/>
  <c r="G16" i="1" s="1"/>
  <c r="X16" i="1" s="1"/>
  <c r="H17" i="1"/>
  <c r="Y17" i="1" s="1"/>
  <c r="H18" i="1"/>
  <c r="Y18" i="1" s="1"/>
  <c r="H19" i="1"/>
  <c r="Y19" i="1" s="1"/>
  <c r="H20" i="1"/>
  <c r="Y20" i="1" s="1"/>
  <c r="H21" i="1"/>
  <c r="Y21" i="1" s="1"/>
  <c r="H22" i="1"/>
  <c r="G22" i="1" s="1"/>
  <c r="X22" i="1" s="1"/>
  <c r="H23" i="1"/>
  <c r="Y23" i="1" s="1"/>
  <c r="G8" i="1"/>
  <c r="M64" i="1"/>
  <c r="T64" i="1"/>
  <c r="S64" i="1"/>
  <c r="R64" i="1"/>
  <c r="Q64" i="1"/>
  <c r="P64" i="1"/>
  <c r="O64" i="1"/>
  <c r="N64" i="1"/>
  <c r="K64" i="1"/>
  <c r="E65" i="1"/>
  <c r="E64" i="1"/>
  <c r="T65" i="1"/>
  <c r="S65" i="1"/>
  <c r="R65" i="1"/>
  <c r="Q65" i="1"/>
  <c r="P65" i="1"/>
  <c r="O65" i="1"/>
  <c r="M65" i="1"/>
  <c r="S63" i="1"/>
  <c r="R63" i="1"/>
  <c r="Q63" i="1"/>
  <c r="P63" i="1"/>
  <c r="N63" i="1"/>
  <c r="M63" i="1"/>
  <c r="K65" i="1"/>
  <c r="J65" i="1"/>
  <c r="I65" i="1"/>
  <c r="J64" i="1"/>
  <c r="I64" i="1"/>
  <c r="K63" i="1"/>
  <c r="J63" i="1"/>
  <c r="I63" i="1"/>
  <c r="F65" i="1"/>
  <c r="F63" i="1"/>
  <c r="T63" i="1"/>
  <c r="H7" i="1" l="1"/>
  <c r="Y7" i="1" s="1"/>
  <c r="G45" i="1"/>
  <c r="X45" i="1" s="1"/>
  <c r="G47" i="1"/>
  <c r="X47" i="1" s="1"/>
  <c r="G53" i="1"/>
  <c r="X53" i="1" s="1"/>
  <c r="G32" i="1"/>
  <c r="X32" i="1" s="1"/>
  <c r="G40" i="1"/>
  <c r="X40" i="1" s="1"/>
  <c r="G42" i="1"/>
  <c r="X42" i="1" s="1"/>
  <c r="O62" i="1"/>
  <c r="G44" i="1"/>
  <c r="X44" i="1" s="1"/>
  <c r="G11" i="1"/>
  <c r="X11" i="1" s="1"/>
  <c r="G43" i="1"/>
  <c r="X43" i="1" s="1"/>
  <c r="R62" i="1"/>
  <c r="G17" i="1"/>
  <c r="X17" i="1" s="1"/>
  <c r="G9" i="1"/>
  <c r="X9" i="1" s="1"/>
  <c r="Y52" i="1"/>
  <c r="Y50" i="1"/>
  <c r="Y34" i="1"/>
  <c r="G49" i="1"/>
  <c r="X49" i="1" s="1"/>
  <c r="Y31" i="1"/>
  <c r="G38" i="1"/>
  <c r="X38" i="1" s="1"/>
  <c r="J62" i="1"/>
  <c r="G15" i="1"/>
  <c r="X15" i="1" s="1"/>
  <c r="G18" i="1"/>
  <c r="X18" i="1" s="1"/>
  <c r="Y22" i="1"/>
  <c r="G21" i="1"/>
  <c r="X21" i="1" s="1"/>
  <c r="Y55" i="1"/>
  <c r="G51" i="1"/>
  <c r="X51" i="1" s="1"/>
  <c r="G33" i="1"/>
  <c r="X33" i="1" s="1"/>
  <c r="Y29" i="1"/>
  <c r="G46" i="1"/>
  <c r="X46" i="1" s="1"/>
  <c r="Y54" i="1"/>
  <c r="M62" i="1"/>
  <c r="H24" i="1"/>
  <c r="H64" i="1" s="1"/>
  <c r="Y26" i="1"/>
  <c r="Q62" i="1"/>
  <c r="G23" i="1"/>
  <c r="X23" i="1" s="1"/>
  <c r="S62" i="1"/>
  <c r="N62" i="1"/>
  <c r="G36" i="1"/>
  <c r="X36" i="1" s="1"/>
  <c r="H28" i="1"/>
  <c r="H65" i="1" s="1"/>
  <c r="Y37" i="1"/>
  <c r="Y39" i="1"/>
  <c r="G30" i="1"/>
  <c r="X30" i="1" s="1"/>
  <c r="G48" i="1"/>
  <c r="X48" i="1" s="1"/>
  <c r="G10" i="1"/>
  <c r="X10" i="1" s="1"/>
  <c r="Y12" i="1"/>
  <c r="G13" i="1"/>
  <c r="X13" i="1" s="1"/>
  <c r="K62" i="1"/>
  <c r="F62" i="1"/>
  <c r="X8" i="1"/>
  <c r="X25" i="1"/>
  <c r="X29" i="1"/>
  <c r="T62" i="1"/>
  <c r="G26" i="1"/>
  <c r="X26" i="1" s="1"/>
  <c r="N65" i="1"/>
  <c r="G19" i="1"/>
  <c r="X19" i="1" s="1"/>
  <c r="Y16" i="1"/>
  <c r="Y27" i="1"/>
  <c r="I62" i="1"/>
  <c r="G35" i="1"/>
  <c r="X35" i="1" s="1"/>
  <c r="P62" i="1"/>
  <c r="O63" i="1"/>
  <c r="Y25" i="1"/>
  <c r="G41" i="1"/>
  <c r="X41" i="1" s="1"/>
  <c r="G20" i="1"/>
  <c r="X20" i="1" s="1"/>
  <c r="Y14" i="1"/>
  <c r="G7" i="1" l="1"/>
  <c r="Y24" i="1"/>
  <c r="G28" i="1"/>
  <c r="G65" i="1" s="1"/>
  <c r="Y28" i="1"/>
  <c r="E62" i="1"/>
  <c r="G24" i="1"/>
  <c r="H6" i="1"/>
  <c r="Y6" i="1" s="1"/>
  <c r="H63" i="1"/>
  <c r="G6" i="1" l="1"/>
  <c r="X28" i="1"/>
  <c r="X24" i="1"/>
  <c r="G64" i="1"/>
  <c r="G63" i="1"/>
  <c r="X7" i="1"/>
  <c r="H62" i="1"/>
  <c r="G62" i="1" l="1"/>
  <c r="X6" i="1"/>
</calcChain>
</file>

<file path=xl/sharedStrings.xml><?xml version="1.0" encoding="utf-8"?>
<sst xmlns="http://schemas.openxmlformats.org/spreadsheetml/2006/main" count="135" uniqueCount="84">
  <si>
    <t>計</t>
    <phoneticPr fontId="1"/>
  </si>
  <si>
    <t>１犯</t>
    <phoneticPr fontId="1"/>
  </si>
  <si>
    <t>２犯</t>
    <phoneticPr fontId="1"/>
  </si>
  <si>
    <t>３犯</t>
    <phoneticPr fontId="1"/>
  </si>
  <si>
    <t>４犯</t>
    <phoneticPr fontId="1"/>
  </si>
  <si>
    <t>５犯</t>
    <phoneticPr fontId="1"/>
  </si>
  <si>
    <t>６犯</t>
    <phoneticPr fontId="1"/>
  </si>
  <si>
    <t>７犯</t>
    <phoneticPr fontId="1"/>
  </si>
  <si>
    <t>８犯</t>
    <phoneticPr fontId="1"/>
  </si>
  <si>
    <t>９犯</t>
    <phoneticPr fontId="1"/>
  </si>
  <si>
    <t>１０犯</t>
    <phoneticPr fontId="1"/>
  </si>
  <si>
    <t>11犯以上</t>
    <phoneticPr fontId="1"/>
  </si>
  <si>
    <t>総数</t>
    <phoneticPr fontId="1"/>
  </si>
  <si>
    <t>前科なし</t>
    <phoneticPr fontId="1"/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</si>
  <si>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</si>
  <si>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</si>
  <si>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忍込み</t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</si>
  <si>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</si>
  <si>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</si>
  <si>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</si>
  <si>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</si>
  <si>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</si>
  <si>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</si>
  <si>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</si>
  <si>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</si>
  <si>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</si>
  <si>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</si>
  <si>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</si>
  <si>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</si>
  <si>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</si>
  <si>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</si>
  <si>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</si>
  <si>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</si>
  <si>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</si>
  <si>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</si>
  <si>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</si>
  <si>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</si>
  <si>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</si>
  <si>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</si>
  <si>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</si>
  <si>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</si>
  <si>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</si>
  <si>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</si>
  <si>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</si>
  <si>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</si>
  <si>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</si>
  <si>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</si>
  <si>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</si>
  <si>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前科
　　　　　　　　手口</t>
    <rPh sb="0" eb="2">
      <t>ゼンカ</t>
    </rPh>
    <phoneticPr fontId="1"/>
  </si>
  <si>
    <t>窃盗以外の
前科のみ
あり</t>
    <rPh sb="6" eb="8">
      <t>ゼンカ</t>
    </rPh>
    <phoneticPr fontId="1"/>
  </si>
  <si>
    <t>窃盗の</t>
    <phoneticPr fontId="1"/>
  </si>
  <si>
    <t>前科あり</t>
    <phoneticPr fontId="1"/>
  </si>
  <si>
    <t>　　　　　　　　前科
手口</t>
    <rPh sb="8" eb="10">
      <t>ゼンカ</t>
    </rPh>
    <phoneticPr fontId="1"/>
  </si>
  <si>
    <t>注　｢前科｣とは、過去に何らかの罪（道路交通法を除く。）により確定判決で刑（死刑、懲役、禁錮、罰金、拘留、科料）</t>
    <phoneticPr fontId="1"/>
  </si>
  <si>
    <t>　の言渡しを受けたことをいい、その罪に係る事件を検挙した機関が警察であるか否かを問わない。</t>
    <phoneticPr fontId="1"/>
  </si>
  <si>
    <t>　　刑の執行猶予の言渡しを取り消されることなくその期間を経過し、刑法第２７条の規定により刑の言渡しの効力が失</t>
    <rPh sb="46" eb="47">
      <t>ゲン</t>
    </rPh>
    <rPh sb="47" eb="48">
      <t>ワタ</t>
    </rPh>
    <phoneticPr fontId="1"/>
  </si>
  <si>
    <t>　われた場合、恩赦法第３条若しくは第５条の規定により大赦若しくは特赦を受けた場合、又は刑法第３４条の２の規定</t>
    <phoneticPr fontId="1"/>
  </si>
  <si>
    <t>　により刑の言渡しの効力が失われた場合であっても、その言渡しは前科としている。</t>
    <phoneticPr fontId="1"/>
  </si>
  <si>
    <t>空き巣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</si>
  <si>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</si>
  <si>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</si>
  <si>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</si>
  <si>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</si>
  <si>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</si>
  <si>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</si>
  <si>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</si>
  <si>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</si>
  <si>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</si>
  <si>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</si>
  <si>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</si>
  <si>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</si>
  <si>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</si>
  <si>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</si>
  <si>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48　窃盗  手口別  前科</t>
    <phoneticPr fontId="1"/>
  </si>
  <si>
    <t>総数</t>
    <rPh sb="0" eb="2">
      <t>ソウスウ</t>
    </rPh>
    <phoneticPr fontId="1"/>
  </si>
  <si>
    <t>侵入盗</t>
    <rPh sb="0" eb="3">
      <t>シンニュウトウ</t>
    </rPh>
    <phoneticPr fontId="1"/>
  </si>
  <si>
    <t>乗物盗</t>
    <rPh sb="0" eb="1">
      <t>ノ</t>
    </rPh>
    <rPh sb="1" eb="2">
      <t>モノ</t>
    </rPh>
    <rPh sb="2" eb="3">
      <t>トウ</t>
    </rPh>
    <phoneticPr fontId="1"/>
  </si>
  <si>
    <t>非侵入盗</t>
    <rPh sb="0" eb="1">
      <t>ヒ</t>
    </rPh>
    <rPh sb="1" eb="3">
      <t>シンニュウ</t>
    </rPh>
    <rPh sb="3" eb="4">
      <t>トウ</t>
    </rPh>
    <phoneticPr fontId="1"/>
  </si>
  <si>
    <t>確認用</t>
    <rPh sb="0" eb="2">
      <t>カクニン</t>
    </rPh>
    <rPh sb="2" eb="3">
      <t>ヨウ</t>
    </rPh>
    <phoneticPr fontId="1"/>
  </si>
  <si>
    <t>窃盗前科</t>
    <rPh sb="0" eb="2">
      <t>セットウ</t>
    </rPh>
    <rPh sb="2" eb="4">
      <t>ゼンカ</t>
    </rPh>
    <phoneticPr fontId="1"/>
  </si>
  <si>
    <t>さい銭ねらい</t>
    <rPh sb="2" eb="3">
      <t>セン</t>
    </rPh>
    <phoneticPr fontId="1"/>
  </si>
  <si>
    <t>検挙314</t>
    <rPh sb="0" eb="2">
      <t>ケンキョ</t>
    </rPh>
    <phoneticPr fontId="1"/>
  </si>
  <si>
    <t>検挙315</t>
    <rPh sb="0" eb="2">
      <t>ケンキョ</t>
    </rPh>
    <phoneticPr fontId="1"/>
  </si>
  <si>
    <t>数別  検挙人員（20歳以上）</t>
    <rPh sb="11" eb="14">
      <t>サイイジョウ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</si>
</sst>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4" x14ac:knownFonts="1">
    <font>
      <sz val="9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79">
    <xf numFmtId="0" fontId="0" fillId="0" borderId="0" applyNumberForma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5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/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3" fillId="0" borderId="0" xfId="0" applyFont="1" applyFill="1" applyAlignment="1"/>
    <xf numFmtId="176" fontId="3" fillId="0" borderId="0" xfId="0" applyNumberFormat="1" applyFont="1" applyFill="1" applyBorder="1" applyAlignment="1"/>
    <xf numFmtId="176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 applyProtection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0" fillId="0" borderId="0" xfId="0" applyFill="1" applyAlignment="1">
      <alignment horizontal="center" vertical="center"/>
    </xf>
    <xf numFmtId="0" fontId="0" fillId="0" borderId="0" xfId="0" quotePrefix="1" applyFont="1" applyFill="1" applyAlignment="1" applyProtection="1">
      <alignment horizontal="distributed" vertical="center"/>
    </xf>
    <xf numFmtId="0" fontId="0" fillId="0" borderId="0" xfId="0" quotePrefix="1" applyFont="1" applyFill="1" applyBorder="1" applyAlignment="1" applyProtection="1">
      <alignment horizontal="distributed" vertical="center"/>
    </xf>
    <xf numFmtId="0" fontId="0" fillId="0" borderId="0" xfId="0" applyFill="1" applyAlignment="1" applyProtection="1">
      <alignment horizontal="distributed" vertical="center"/>
    </xf>
    <xf numFmtId="0" fontId="0" fillId="0" borderId="0" xfId="0" applyFill="1" applyBorder="1" applyAlignment="1" applyProtection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9" xfId="0" applyFont="1" applyFill="1" applyBorder="1" applyAlignment="1" applyProtection="1">
      <alignment horizontal="distributed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8" xfId="0" applyFont="1" applyFill="1" applyBorder="1" applyAlignment="1" applyProtection="1">
      <alignment horizontal="distributed" vertical="center"/>
    </xf>
    <xf numFmtId="0" fontId="0" fillId="0" borderId="0" xfId="0" applyFill="1" applyAlignment="1"/>
    <xf numFmtId="0" fontId="0" fillId="0" borderId="0" xfId="0" applyFill="1" applyAlignment="1" applyProtection="1">
      <alignment horizontal="left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/>
    </xf>
    <xf numFmtId="38" fontId="3" fillId="0" borderId="3" xfId="0" applyNumberFormat="1" applyFont="1" applyFill="1" applyBorder="1" applyAlignment="1" applyProtection="1"/>
    <xf numFmtId="38" fontId="3" fillId="0" borderId="4" xfId="0" applyNumberFormat="1" applyFont="1" applyFill="1" applyBorder="1" applyAlignment="1" applyProtection="1"/>
    <xf numFmtId="38" fontId="3" fillId="0" borderId="7" xfId="290" applyNumberFormat="1" applyFont="1" applyBorder="1" applyAlignment="1">
      <alignment horizontal="right" vertical="center" wrapText="1"/>
    </xf>
    <xf numFmtId="38" fontId="4" fillId="0" borderId="7" xfId="290" applyNumberFormat="1" applyFont="1" applyBorder="1" applyAlignment="1">
      <alignment horizontal="right" vertical="center" wrapText="1"/>
    </xf>
    <xf numFmtId="38" fontId="0" fillId="0" borderId="3" xfId="0" applyNumberFormat="1" applyFont="1" applyFill="1" applyBorder="1" applyAlignment="1" applyProtection="1">
      <protection locked="0"/>
    </xf>
    <xf numFmtId="38" fontId="0" fillId="0" borderId="3" xfId="0" applyNumberFormat="1" applyFill="1" applyBorder="1" applyAlignment="1" applyProtection="1">
      <alignment vertical="center"/>
    </xf>
    <xf numFmtId="38" fontId="4" fillId="0" borderId="7" xfId="293" applyNumberFormat="1" applyFont="1" applyBorder="1" applyAlignment="1">
      <alignment horizontal="right" vertical="center" wrapText="1"/>
    </xf>
    <xf numFmtId="38" fontId="4" fillId="0" borderId="3" xfId="293" applyNumberFormat="1" applyFont="1" applyBorder="1" applyAlignment="1">
      <alignment horizontal="right" vertical="center" wrapText="1"/>
    </xf>
    <xf numFmtId="38" fontId="3" fillId="0" borderId="3" xfId="0" applyNumberFormat="1" applyFont="1" applyFill="1" applyBorder="1" applyAlignment="1" applyProtection="1">
      <alignment vertical="center"/>
    </xf>
    <xf numFmtId="38" fontId="3" fillId="0" borderId="7" xfId="291" applyNumberFormat="1" applyFont="1" applyBorder="1" applyAlignment="1">
      <alignment horizontal="right" vertical="center" wrapText="1"/>
    </xf>
    <xf numFmtId="38" fontId="4" fillId="0" borderId="7" xfId="291" applyNumberFormat="1" applyFont="1" applyBorder="1" applyAlignment="1">
      <alignment horizontal="right" vertical="center" wrapText="1"/>
    </xf>
    <xf numFmtId="38" fontId="4" fillId="0" borderId="7" xfId="294" applyNumberFormat="1" applyFont="1" applyBorder="1" applyAlignment="1">
      <alignment horizontal="right" vertical="center" wrapText="1"/>
    </xf>
    <xf numFmtId="38" fontId="4" fillId="0" borderId="3" xfId="294" applyNumberFormat="1" applyFont="1" applyBorder="1" applyAlignment="1">
      <alignment horizontal="right" vertical="center" wrapText="1"/>
    </xf>
    <xf numFmtId="38" fontId="3" fillId="0" borderId="7" xfId="292" applyNumberFormat="1" applyFont="1" applyBorder="1" applyAlignment="1">
      <alignment horizontal="right" vertical="center" wrapText="1"/>
    </xf>
    <xf numFmtId="38" fontId="4" fillId="0" borderId="7" xfId="292" applyNumberFormat="1" applyFont="1" applyBorder="1" applyAlignment="1">
      <alignment horizontal="right" vertical="center" wrapText="1"/>
    </xf>
    <xf numFmtId="38" fontId="0" fillId="0" borderId="7" xfId="0" applyNumberFormat="1" applyFont="1" applyFill="1" applyBorder="1" applyAlignment="1" applyProtection="1">
      <alignment vertical="center"/>
      <protection locked="0"/>
    </xf>
    <xf numFmtId="38" fontId="4" fillId="0" borderId="7" xfId="295" applyNumberFormat="1" applyFont="1" applyBorder="1" applyAlignment="1">
      <alignment horizontal="right" vertical="center" wrapText="1"/>
    </xf>
    <xf numFmtId="38" fontId="4" fillId="0" borderId="3" xfId="295" applyNumberFormat="1" applyFont="1" applyBorder="1" applyAlignment="1">
      <alignment horizontal="right" vertical="center" wrapText="1"/>
    </xf>
    <xf numFmtId="38" fontId="3" fillId="0" borderId="10" xfId="292" applyNumberFormat="1" applyFont="1" applyBorder="1" applyAlignment="1">
      <alignment horizontal="right" vertical="center" wrapText="1"/>
    </xf>
    <xf numFmtId="38" fontId="4" fillId="0" borderId="10" xfId="292" applyNumberFormat="1" applyFont="1" applyBorder="1" applyAlignment="1">
      <alignment horizontal="right" vertical="center" wrapText="1"/>
    </xf>
    <xf numFmtId="38" fontId="0" fillId="0" borderId="10" xfId="0" applyNumberFormat="1" applyFont="1" applyFill="1" applyBorder="1" applyAlignment="1" applyProtection="1">
      <alignment vertical="center"/>
      <protection locked="0"/>
    </xf>
    <xf numFmtId="38" fontId="0" fillId="0" borderId="11" xfId="0" applyNumberFormat="1" applyFill="1" applyBorder="1" applyAlignment="1" applyProtection="1">
      <alignment vertical="center"/>
    </xf>
    <xf numFmtId="38" fontId="4" fillId="0" borderId="10" xfId="295" applyNumberFormat="1" applyFont="1" applyBorder="1" applyAlignment="1">
      <alignment horizontal="right" vertical="center" wrapText="1"/>
    </xf>
    <xf numFmtId="38" fontId="4" fillId="0" borderId="11" xfId="295" applyNumberFormat="1" applyFont="1" applyBorder="1" applyAlignment="1">
      <alignment horizontal="right" vertical="center" wrapText="1"/>
    </xf>
    <xf numFmtId="38" fontId="3" fillId="0" borderId="5" xfId="0" applyNumberFormat="1" applyFont="1" applyFill="1" applyBorder="1" applyAlignment="1" applyProtection="1"/>
    <xf numFmtId="38" fontId="3" fillId="0" borderId="6" xfId="0" applyNumberFormat="1" applyFont="1" applyFill="1" applyBorder="1" applyAlignment="1" applyProtection="1"/>
    <xf numFmtId="38" fontId="4" fillId="0" borderId="6" xfId="296" applyNumberFormat="1" applyFont="1" applyBorder="1" applyAlignment="1">
      <alignment horizontal="right" vertical="center" wrapText="1"/>
    </xf>
    <xf numFmtId="38" fontId="4" fillId="0" borderId="7" xfId="296" applyNumberFormat="1" applyFont="1" applyBorder="1" applyAlignment="1">
      <alignment horizontal="right" vertical="center" wrapText="1"/>
    </xf>
    <xf numFmtId="38" fontId="4" fillId="0" borderId="6" xfId="297" applyNumberFormat="1" applyFont="1" applyBorder="1" applyAlignment="1">
      <alignment horizontal="right" vertical="center" wrapText="1"/>
    </xf>
    <xf numFmtId="38" fontId="4" fillId="0" borderId="7" xfId="297" applyNumberFormat="1" applyFont="1" applyBorder="1" applyAlignment="1">
      <alignment horizontal="right" vertical="center" wrapText="1"/>
    </xf>
    <xf numFmtId="38" fontId="4" fillId="0" borderId="6" xfId="289" applyNumberFormat="1" applyFont="1" applyBorder="1" applyAlignment="1">
      <alignment horizontal="right" vertical="center" wrapText="1"/>
    </xf>
    <xf numFmtId="38" fontId="4" fillId="0" borderId="7" xfId="289" applyNumberFormat="1" applyFont="1" applyBorder="1" applyAlignment="1">
      <alignment horizontal="right" vertical="center" wrapText="1"/>
    </xf>
    <xf numFmtId="38" fontId="4" fillId="0" borderId="9" xfId="289" applyNumberFormat="1" applyFont="1" applyBorder="1" applyAlignment="1">
      <alignment horizontal="right" vertical="center" wrapText="1"/>
    </xf>
    <xf numFmtId="38" fontId="4" fillId="0" borderId="10" xfId="289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distributed" vertical="center"/>
    </xf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3" fillId="0" borderId="0" xfId="0" applyFont="1" applyFill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distributed" vertical="center"/>
    </xf>
    <xf numFmtId="0" fontId="3" fillId="0" borderId="20" xfId="0" applyFont="1" applyFill="1" applyBorder="1" applyAlignment="1" applyProtection="1">
      <alignment horizontal="distributed" vertical="center"/>
    </xf>
    <xf numFmtId="0" fontId="0" fillId="0" borderId="17" xfId="0" applyFill="1" applyBorder="1" applyAlignment="1" applyProtection="1">
      <alignment horizontal="distributed" vertical="center" justifyLastLine="1"/>
    </xf>
    <xf numFmtId="0" fontId="0" fillId="0" borderId="21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0" fillId="0" borderId="24" xfId="0" applyFill="1" applyBorder="1" applyAlignment="1" applyProtection="1">
      <alignment vertical="center" wrapText="1"/>
    </xf>
    <xf numFmtId="0" fontId="0" fillId="0" borderId="25" xfId="0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horizontal="distributed" vertical="center" justifyLastLine="1"/>
    </xf>
    <xf numFmtId="0" fontId="0" fillId="0" borderId="19" xfId="0" applyFill="1" applyBorder="1" applyAlignment="1" applyProtection="1">
      <alignment horizontal="distributed" vertical="center" justifyLastLine="1"/>
    </xf>
    <xf numFmtId="0" fontId="0" fillId="0" borderId="18" xfId="0" applyFill="1" applyBorder="1" applyAlignment="1" applyProtection="1">
      <alignment horizontal="distributed" vertical="center" wrapText="1" justifyLastLine="1"/>
    </xf>
    <xf numFmtId="0" fontId="0" fillId="0" borderId="19" xfId="0" applyFill="1" applyBorder="1" applyAlignment="1" applyProtection="1">
      <alignment horizontal="distributed" vertical="center" wrapText="1" justifyLastLine="1"/>
    </xf>
    <xf numFmtId="0" fontId="0" fillId="0" borderId="12" xfId="0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horizontal="distributed" vertical="center" justifyLastLine="1"/>
    </xf>
  </cellXfs>
  <cellStyles count="379">
    <cellStyle name="20% - アクセント 1 10" xfId="1" xr:uid="{00000000-0005-0000-0000-000000000000}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1 6" xfId="6" xr:uid="{00000000-0005-0000-0000-000005000000}"/>
    <cellStyle name="20% - アクセント 1 7" xfId="7" xr:uid="{00000000-0005-0000-0000-000006000000}"/>
    <cellStyle name="20% - アクセント 1 8" xfId="8" xr:uid="{00000000-0005-0000-0000-000007000000}"/>
    <cellStyle name="20% - アクセント 1 9" xfId="9" xr:uid="{00000000-0005-0000-0000-000008000000}"/>
    <cellStyle name="20% - アクセント 2 10" xfId="10" xr:uid="{00000000-0005-0000-0000-000009000000}"/>
    <cellStyle name="20% - アクセント 2 2" xfId="11" xr:uid="{00000000-0005-0000-0000-00000A000000}"/>
    <cellStyle name="20% - アクセント 2 3" xfId="12" xr:uid="{00000000-0005-0000-0000-00000B000000}"/>
    <cellStyle name="20% - アクセント 2 4" xfId="13" xr:uid="{00000000-0005-0000-0000-00000C000000}"/>
    <cellStyle name="20% - アクセント 2 5" xfId="14" xr:uid="{00000000-0005-0000-0000-00000D000000}"/>
    <cellStyle name="20% - アクセント 2 6" xfId="15" xr:uid="{00000000-0005-0000-0000-00000E000000}"/>
    <cellStyle name="20% - アクセント 2 7" xfId="16" xr:uid="{00000000-0005-0000-0000-00000F000000}"/>
    <cellStyle name="20% - アクセント 2 8" xfId="17" xr:uid="{00000000-0005-0000-0000-000010000000}"/>
    <cellStyle name="20% - アクセント 2 9" xfId="18" xr:uid="{00000000-0005-0000-0000-000011000000}"/>
    <cellStyle name="20% - アクセント 3 10" xfId="19" xr:uid="{00000000-0005-0000-0000-000012000000}"/>
    <cellStyle name="20% - アクセント 3 2" xfId="20" xr:uid="{00000000-0005-0000-0000-000013000000}"/>
    <cellStyle name="20% - アクセント 3 3" xfId="21" xr:uid="{00000000-0005-0000-0000-000014000000}"/>
    <cellStyle name="20% - アクセント 3 4" xfId="22" xr:uid="{00000000-0005-0000-0000-000015000000}"/>
    <cellStyle name="20% - アクセント 3 5" xfId="23" xr:uid="{00000000-0005-0000-0000-000016000000}"/>
    <cellStyle name="20% - アクセント 3 6" xfId="24" xr:uid="{00000000-0005-0000-0000-000017000000}"/>
    <cellStyle name="20% - アクセント 3 7" xfId="25" xr:uid="{00000000-0005-0000-0000-000018000000}"/>
    <cellStyle name="20% - アクセント 3 8" xfId="26" xr:uid="{00000000-0005-0000-0000-000019000000}"/>
    <cellStyle name="20% - アクセント 3 9" xfId="27" xr:uid="{00000000-0005-0000-0000-00001A000000}"/>
    <cellStyle name="20% - アクセント 4 10" xfId="28" xr:uid="{00000000-0005-0000-0000-00001B000000}"/>
    <cellStyle name="20% - アクセント 4 2" xfId="29" xr:uid="{00000000-0005-0000-0000-00001C000000}"/>
    <cellStyle name="20% - アクセント 4 3" xfId="30" xr:uid="{00000000-0005-0000-0000-00001D000000}"/>
    <cellStyle name="20% - アクセント 4 4" xfId="31" xr:uid="{00000000-0005-0000-0000-00001E000000}"/>
    <cellStyle name="20% - アクセント 4 5" xfId="32" xr:uid="{00000000-0005-0000-0000-00001F000000}"/>
    <cellStyle name="20% - アクセント 4 6" xfId="33" xr:uid="{00000000-0005-0000-0000-000020000000}"/>
    <cellStyle name="20% - アクセント 4 7" xfId="34" xr:uid="{00000000-0005-0000-0000-000021000000}"/>
    <cellStyle name="20% - アクセント 4 8" xfId="35" xr:uid="{00000000-0005-0000-0000-000022000000}"/>
    <cellStyle name="20% - アクセント 4 9" xfId="36" xr:uid="{00000000-0005-0000-0000-000023000000}"/>
    <cellStyle name="20% - アクセント 5 10" xfId="37" xr:uid="{00000000-0005-0000-0000-000024000000}"/>
    <cellStyle name="20% - アクセント 5 2" xfId="38" xr:uid="{00000000-0005-0000-0000-000025000000}"/>
    <cellStyle name="20% - アクセント 5 3" xfId="39" xr:uid="{00000000-0005-0000-0000-000026000000}"/>
    <cellStyle name="20% - アクセント 5 4" xfId="40" xr:uid="{00000000-0005-0000-0000-000027000000}"/>
    <cellStyle name="20% - アクセント 5 5" xfId="41" xr:uid="{00000000-0005-0000-0000-000028000000}"/>
    <cellStyle name="20% - アクセント 5 6" xfId="42" xr:uid="{00000000-0005-0000-0000-000029000000}"/>
    <cellStyle name="20% - アクセント 5 7" xfId="43" xr:uid="{00000000-0005-0000-0000-00002A000000}"/>
    <cellStyle name="20% - アクセント 5 8" xfId="44" xr:uid="{00000000-0005-0000-0000-00002B000000}"/>
    <cellStyle name="20% - アクセント 5 9" xfId="45" xr:uid="{00000000-0005-0000-0000-00002C000000}"/>
    <cellStyle name="20% - アクセント 6 10" xfId="46" xr:uid="{00000000-0005-0000-0000-00002D000000}"/>
    <cellStyle name="20% - アクセント 6 2" xfId="47" xr:uid="{00000000-0005-0000-0000-00002E000000}"/>
    <cellStyle name="20% - アクセント 6 3" xfId="48" xr:uid="{00000000-0005-0000-0000-00002F000000}"/>
    <cellStyle name="20% - アクセント 6 4" xfId="49" xr:uid="{00000000-0005-0000-0000-000030000000}"/>
    <cellStyle name="20% - アクセント 6 5" xfId="50" xr:uid="{00000000-0005-0000-0000-000031000000}"/>
    <cellStyle name="20% - アクセント 6 6" xfId="51" xr:uid="{00000000-0005-0000-0000-000032000000}"/>
    <cellStyle name="20% - アクセント 6 7" xfId="52" xr:uid="{00000000-0005-0000-0000-000033000000}"/>
    <cellStyle name="20% - アクセント 6 8" xfId="53" xr:uid="{00000000-0005-0000-0000-000034000000}"/>
    <cellStyle name="20% - アクセント 6 9" xfId="54" xr:uid="{00000000-0005-0000-0000-000035000000}"/>
    <cellStyle name="40% - アクセント 1 10" xfId="55" xr:uid="{00000000-0005-0000-0000-000036000000}"/>
    <cellStyle name="40% - アクセント 1 2" xfId="56" xr:uid="{00000000-0005-0000-0000-000037000000}"/>
    <cellStyle name="40% - アクセント 1 3" xfId="57" xr:uid="{00000000-0005-0000-0000-000038000000}"/>
    <cellStyle name="40% - アクセント 1 4" xfId="58" xr:uid="{00000000-0005-0000-0000-000039000000}"/>
    <cellStyle name="40% - アクセント 1 5" xfId="59" xr:uid="{00000000-0005-0000-0000-00003A000000}"/>
    <cellStyle name="40% - アクセント 1 6" xfId="60" xr:uid="{00000000-0005-0000-0000-00003B000000}"/>
    <cellStyle name="40% - アクセント 1 7" xfId="61" xr:uid="{00000000-0005-0000-0000-00003C000000}"/>
    <cellStyle name="40% - アクセント 1 8" xfId="62" xr:uid="{00000000-0005-0000-0000-00003D000000}"/>
    <cellStyle name="40% - アクセント 1 9" xfId="63" xr:uid="{00000000-0005-0000-0000-00003E000000}"/>
    <cellStyle name="40% - アクセント 2 10" xfId="64" xr:uid="{00000000-0005-0000-0000-00003F000000}"/>
    <cellStyle name="40% - アクセント 2 2" xfId="65" xr:uid="{00000000-0005-0000-0000-000040000000}"/>
    <cellStyle name="40% - アクセント 2 3" xfId="66" xr:uid="{00000000-0005-0000-0000-000041000000}"/>
    <cellStyle name="40% - アクセント 2 4" xfId="67" xr:uid="{00000000-0005-0000-0000-000042000000}"/>
    <cellStyle name="40% - アクセント 2 5" xfId="68" xr:uid="{00000000-0005-0000-0000-000043000000}"/>
    <cellStyle name="40% - アクセント 2 6" xfId="69" xr:uid="{00000000-0005-0000-0000-000044000000}"/>
    <cellStyle name="40% - アクセント 2 7" xfId="70" xr:uid="{00000000-0005-0000-0000-000045000000}"/>
    <cellStyle name="40% - アクセント 2 8" xfId="71" xr:uid="{00000000-0005-0000-0000-000046000000}"/>
    <cellStyle name="40% - アクセント 2 9" xfId="72" xr:uid="{00000000-0005-0000-0000-000047000000}"/>
    <cellStyle name="40% - アクセント 3 10" xfId="73" xr:uid="{00000000-0005-0000-0000-000048000000}"/>
    <cellStyle name="40% - アクセント 3 2" xfId="74" xr:uid="{00000000-0005-0000-0000-000049000000}"/>
    <cellStyle name="40% - アクセント 3 3" xfId="75" xr:uid="{00000000-0005-0000-0000-00004A000000}"/>
    <cellStyle name="40% - アクセント 3 4" xfId="76" xr:uid="{00000000-0005-0000-0000-00004B000000}"/>
    <cellStyle name="40% - アクセント 3 5" xfId="77" xr:uid="{00000000-0005-0000-0000-00004C000000}"/>
    <cellStyle name="40% - アクセント 3 6" xfId="78" xr:uid="{00000000-0005-0000-0000-00004D000000}"/>
    <cellStyle name="40% - アクセント 3 7" xfId="79" xr:uid="{00000000-0005-0000-0000-00004E000000}"/>
    <cellStyle name="40% - アクセント 3 8" xfId="80" xr:uid="{00000000-0005-0000-0000-00004F000000}"/>
    <cellStyle name="40% - アクセント 3 9" xfId="81" xr:uid="{00000000-0005-0000-0000-000050000000}"/>
    <cellStyle name="40% - アクセント 4 10" xfId="82" xr:uid="{00000000-0005-0000-0000-000051000000}"/>
    <cellStyle name="40% - アクセント 4 2" xfId="83" xr:uid="{00000000-0005-0000-0000-000052000000}"/>
    <cellStyle name="40% - アクセント 4 3" xfId="84" xr:uid="{00000000-0005-0000-0000-000053000000}"/>
    <cellStyle name="40% - アクセント 4 4" xfId="85" xr:uid="{00000000-0005-0000-0000-000054000000}"/>
    <cellStyle name="40% - アクセント 4 5" xfId="86" xr:uid="{00000000-0005-0000-0000-000055000000}"/>
    <cellStyle name="40% - アクセント 4 6" xfId="87" xr:uid="{00000000-0005-0000-0000-000056000000}"/>
    <cellStyle name="40% - アクセント 4 7" xfId="88" xr:uid="{00000000-0005-0000-0000-000057000000}"/>
    <cellStyle name="40% - アクセント 4 8" xfId="89" xr:uid="{00000000-0005-0000-0000-000058000000}"/>
    <cellStyle name="40% - アクセント 4 9" xfId="90" xr:uid="{00000000-0005-0000-0000-000059000000}"/>
    <cellStyle name="40% - アクセント 5 10" xfId="91" xr:uid="{00000000-0005-0000-0000-00005A000000}"/>
    <cellStyle name="40% - アクセント 5 2" xfId="92" xr:uid="{00000000-0005-0000-0000-00005B000000}"/>
    <cellStyle name="40% - アクセント 5 3" xfId="93" xr:uid="{00000000-0005-0000-0000-00005C000000}"/>
    <cellStyle name="40% - アクセント 5 4" xfId="94" xr:uid="{00000000-0005-0000-0000-00005D000000}"/>
    <cellStyle name="40% - アクセント 5 5" xfId="95" xr:uid="{00000000-0005-0000-0000-00005E000000}"/>
    <cellStyle name="40% - アクセント 5 6" xfId="96" xr:uid="{00000000-0005-0000-0000-00005F000000}"/>
    <cellStyle name="40% - アクセント 5 7" xfId="97" xr:uid="{00000000-0005-0000-0000-000060000000}"/>
    <cellStyle name="40% - アクセント 5 8" xfId="98" xr:uid="{00000000-0005-0000-0000-000061000000}"/>
    <cellStyle name="40% - アクセント 5 9" xfId="99" xr:uid="{00000000-0005-0000-0000-000062000000}"/>
    <cellStyle name="40% - アクセント 6 10" xfId="100" xr:uid="{00000000-0005-0000-0000-000063000000}"/>
    <cellStyle name="40% - アクセント 6 2" xfId="101" xr:uid="{00000000-0005-0000-0000-000064000000}"/>
    <cellStyle name="40% - アクセント 6 3" xfId="102" xr:uid="{00000000-0005-0000-0000-000065000000}"/>
    <cellStyle name="40% - アクセント 6 4" xfId="103" xr:uid="{00000000-0005-0000-0000-000066000000}"/>
    <cellStyle name="40% - アクセント 6 5" xfId="104" xr:uid="{00000000-0005-0000-0000-000067000000}"/>
    <cellStyle name="40% - アクセント 6 6" xfId="105" xr:uid="{00000000-0005-0000-0000-000068000000}"/>
    <cellStyle name="40% - アクセント 6 7" xfId="106" xr:uid="{00000000-0005-0000-0000-000069000000}"/>
    <cellStyle name="40% - アクセント 6 8" xfId="107" xr:uid="{00000000-0005-0000-0000-00006A000000}"/>
    <cellStyle name="40% - アクセント 6 9" xfId="108" xr:uid="{00000000-0005-0000-0000-00006B000000}"/>
    <cellStyle name="60% - アクセント 1 10" xfId="109" xr:uid="{00000000-0005-0000-0000-00006C000000}"/>
    <cellStyle name="60% - アクセント 1 2" xfId="110" xr:uid="{00000000-0005-0000-0000-00006D000000}"/>
    <cellStyle name="60% - アクセント 1 3" xfId="111" xr:uid="{00000000-0005-0000-0000-00006E000000}"/>
    <cellStyle name="60% - アクセント 1 4" xfId="112" xr:uid="{00000000-0005-0000-0000-00006F000000}"/>
    <cellStyle name="60% - アクセント 1 5" xfId="113" xr:uid="{00000000-0005-0000-0000-000070000000}"/>
    <cellStyle name="60% - アクセント 1 6" xfId="114" xr:uid="{00000000-0005-0000-0000-000071000000}"/>
    <cellStyle name="60% - アクセント 1 7" xfId="115" xr:uid="{00000000-0005-0000-0000-000072000000}"/>
    <cellStyle name="60% - アクセント 1 8" xfId="116" xr:uid="{00000000-0005-0000-0000-000073000000}"/>
    <cellStyle name="60% - アクセント 1 9" xfId="117" xr:uid="{00000000-0005-0000-0000-000074000000}"/>
    <cellStyle name="60% - アクセント 2 10" xfId="118" xr:uid="{00000000-0005-0000-0000-000075000000}"/>
    <cellStyle name="60% - アクセント 2 2" xfId="119" xr:uid="{00000000-0005-0000-0000-000076000000}"/>
    <cellStyle name="60% - アクセント 2 3" xfId="120" xr:uid="{00000000-0005-0000-0000-000077000000}"/>
    <cellStyle name="60% - アクセント 2 4" xfId="121" xr:uid="{00000000-0005-0000-0000-000078000000}"/>
    <cellStyle name="60% - アクセント 2 5" xfId="122" xr:uid="{00000000-0005-0000-0000-000079000000}"/>
    <cellStyle name="60% - アクセント 2 6" xfId="123" xr:uid="{00000000-0005-0000-0000-00007A000000}"/>
    <cellStyle name="60% - アクセント 2 7" xfId="124" xr:uid="{00000000-0005-0000-0000-00007B000000}"/>
    <cellStyle name="60% - アクセント 2 8" xfId="125" xr:uid="{00000000-0005-0000-0000-00007C000000}"/>
    <cellStyle name="60% - アクセント 2 9" xfId="126" xr:uid="{00000000-0005-0000-0000-00007D000000}"/>
    <cellStyle name="60% - アクセント 3 10" xfId="127" xr:uid="{00000000-0005-0000-0000-00007E000000}"/>
    <cellStyle name="60% - アクセント 3 2" xfId="128" xr:uid="{00000000-0005-0000-0000-00007F000000}"/>
    <cellStyle name="60% - アクセント 3 3" xfId="129" xr:uid="{00000000-0005-0000-0000-000080000000}"/>
    <cellStyle name="60% - アクセント 3 4" xfId="130" xr:uid="{00000000-0005-0000-0000-000081000000}"/>
    <cellStyle name="60% - アクセント 3 5" xfId="131" xr:uid="{00000000-0005-0000-0000-000082000000}"/>
    <cellStyle name="60% - アクセント 3 6" xfId="132" xr:uid="{00000000-0005-0000-0000-000083000000}"/>
    <cellStyle name="60% - アクセント 3 7" xfId="133" xr:uid="{00000000-0005-0000-0000-000084000000}"/>
    <cellStyle name="60% - アクセント 3 8" xfId="134" xr:uid="{00000000-0005-0000-0000-000085000000}"/>
    <cellStyle name="60% - アクセント 3 9" xfId="135" xr:uid="{00000000-0005-0000-0000-000086000000}"/>
    <cellStyle name="60% - アクセント 4 10" xfId="136" xr:uid="{00000000-0005-0000-0000-000087000000}"/>
    <cellStyle name="60% - アクセント 4 2" xfId="137" xr:uid="{00000000-0005-0000-0000-000088000000}"/>
    <cellStyle name="60% - アクセント 4 3" xfId="138" xr:uid="{00000000-0005-0000-0000-000089000000}"/>
    <cellStyle name="60% - アクセント 4 4" xfId="139" xr:uid="{00000000-0005-0000-0000-00008A000000}"/>
    <cellStyle name="60% - アクセント 4 5" xfId="140" xr:uid="{00000000-0005-0000-0000-00008B000000}"/>
    <cellStyle name="60% - アクセント 4 6" xfId="141" xr:uid="{00000000-0005-0000-0000-00008C000000}"/>
    <cellStyle name="60% - アクセント 4 7" xfId="142" xr:uid="{00000000-0005-0000-0000-00008D000000}"/>
    <cellStyle name="60% - アクセント 4 8" xfId="143" xr:uid="{00000000-0005-0000-0000-00008E000000}"/>
    <cellStyle name="60% - アクセント 4 9" xfId="144" xr:uid="{00000000-0005-0000-0000-00008F000000}"/>
    <cellStyle name="60% - アクセント 5 10" xfId="145" xr:uid="{00000000-0005-0000-0000-000090000000}"/>
    <cellStyle name="60% - アクセント 5 2" xfId="146" xr:uid="{00000000-0005-0000-0000-000091000000}"/>
    <cellStyle name="60% - アクセント 5 3" xfId="147" xr:uid="{00000000-0005-0000-0000-000092000000}"/>
    <cellStyle name="60% - アクセント 5 4" xfId="148" xr:uid="{00000000-0005-0000-0000-000093000000}"/>
    <cellStyle name="60% - アクセント 5 5" xfId="149" xr:uid="{00000000-0005-0000-0000-000094000000}"/>
    <cellStyle name="60% - アクセント 5 6" xfId="150" xr:uid="{00000000-0005-0000-0000-000095000000}"/>
    <cellStyle name="60% - アクセント 5 7" xfId="151" xr:uid="{00000000-0005-0000-0000-000096000000}"/>
    <cellStyle name="60% - アクセント 5 8" xfId="152" xr:uid="{00000000-0005-0000-0000-000097000000}"/>
    <cellStyle name="60% - アクセント 5 9" xfId="153" xr:uid="{00000000-0005-0000-0000-000098000000}"/>
    <cellStyle name="60% - アクセント 6 10" xfId="154" xr:uid="{00000000-0005-0000-0000-000099000000}"/>
    <cellStyle name="60% - アクセント 6 2" xfId="155" xr:uid="{00000000-0005-0000-0000-00009A000000}"/>
    <cellStyle name="60% - アクセント 6 3" xfId="156" xr:uid="{00000000-0005-0000-0000-00009B000000}"/>
    <cellStyle name="60% - アクセント 6 4" xfId="157" xr:uid="{00000000-0005-0000-0000-00009C000000}"/>
    <cellStyle name="60% - アクセント 6 5" xfId="158" xr:uid="{00000000-0005-0000-0000-00009D000000}"/>
    <cellStyle name="60% - アクセント 6 6" xfId="159" xr:uid="{00000000-0005-0000-0000-00009E000000}"/>
    <cellStyle name="60% - アクセント 6 7" xfId="160" xr:uid="{00000000-0005-0000-0000-00009F000000}"/>
    <cellStyle name="60% - アクセント 6 8" xfId="161" xr:uid="{00000000-0005-0000-0000-0000A0000000}"/>
    <cellStyle name="60% - アクセント 6 9" xfId="162" xr:uid="{00000000-0005-0000-0000-0000A1000000}"/>
    <cellStyle name="アクセント 1 10" xfId="163" xr:uid="{00000000-0005-0000-0000-0000A2000000}"/>
    <cellStyle name="アクセント 1 2" xfId="164" xr:uid="{00000000-0005-0000-0000-0000A3000000}"/>
    <cellStyle name="アクセント 1 3" xfId="165" xr:uid="{00000000-0005-0000-0000-0000A4000000}"/>
    <cellStyle name="アクセント 1 4" xfId="166" xr:uid="{00000000-0005-0000-0000-0000A5000000}"/>
    <cellStyle name="アクセント 1 5" xfId="167" xr:uid="{00000000-0005-0000-0000-0000A6000000}"/>
    <cellStyle name="アクセント 1 6" xfId="168" xr:uid="{00000000-0005-0000-0000-0000A7000000}"/>
    <cellStyle name="アクセント 1 7" xfId="169" xr:uid="{00000000-0005-0000-0000-0000A8000000}"/>
    <cellStyle name="アクセント 1 8" xfId="170" xr:uid="{00000000-0005-0000-0000-0000A9000000}"/>
    <cellStyle name="アクセント 1 9" xfId="171" xr:uid="{00000000-0005-0000-0000-0000AA000000}"/>
    <cellStyle name="アクセント 2 10" xfId="172" xr:uid="{00000000-0005-0000-0000-0000AB000000}"/>
    <cellStyle name="アクセント 2 2" xfId="173" xr:uid="{00000000-0005-0000-0000-0000AC000000}"/>
    <cellStyle name="アクセント 2 3" xfId="174" xr:uid="{00000000-0005-0000-0000-0000AD000000}"/>
    <cellStyle name="アクセント 2 4" xfId="175" xr:uid="{00000000-0005-0000-0000-0000AE000000}"/>
    <cellStyle name="アクセント 2 5" xfId="176" xr:uid="{00000000-0005-0000-0000-0000AF000000}"/>
    <cellStyle name="アクセント 2 6" xfId="177" xr:uid="{00000000-0005-0000-0000-0000B0000000}"/>
    <cellStyle name="アクセント 2 7" xfId="178" xr:uid="{00000000-0005-0000-0000-0000B1000000}"/>
    <cellStyle name="アクセント 2 8" xfId="179" xr:uid="{00000000-0005-0000-0000-0000B2000000}"/>
    <cellStyle name="アクセント 2 9" xfId="180" xr:uid="{00000000-0005-0000-0000-0000B3000000}"/>
    <cellStyle name="アクセント 3 10" xfId="181" xr:uid="{00000000-0005-0000-0000-0000B4000000}"/>
    <cellStyle name="アクセント 3 2" xfId="182" xr:uid="{00000000-0005-0000-0000-0000B5000000}"/>
    <cellStyle name="アクセント 3 3" xfId="183" xr:uid="{00000000-0005-0000-0000-0000B6000000}"/>
    <cellStyle name="アクセント 3 4" xfId="184" xr:uid="{00000000-0005-0000-0000-0000B7000000}"/>
    <cellStyle name="アクセント 3 5" xfId="185" xr:uid="{00000000-0005-0000-0000-0000B8000000}"/>
    <cellStyle name="アクセント 3 6" xfId="186" xr:uid="{00000000-0005-0000-0000-0000B9000000}"/>
    <cellStyle name="アクセント 3 7" xfId="187" xr:uid="{00000000-0005-0000-0000-0000BA000000}"/>
    <cellStyle name="アクセント 3 8" xfId="188" xr:uid="{00000000-0005-0000-0000-0000BB000000}"/>
    <cellStyle name="アクセント 3 9" xfId="189" xr:uid="{00000000-0005-0000-0000-0000BC000000}"/>
    <cellStyle name="アクセント 4 10" xfId="190" xr:uid="{00000000-0005-0000-0000-0000BD000000}"/>
    <cellStyle name="アクセント 4 2" xfId="191" xr:uid="{00000000-0005-0000-0000-0000BE000000}"/>
    <cellStyle name="アクセント 4 3" xfId="192" xr:uid="{00000000-0005-0000-0000-0000BF000000}"/>
    <cellStyle name="アクセント 4 4" xfId="193" xr:uid="{00000000-0005-0000-0000-0000C0000000}"/>
    <cellStyle name="アクセント 4 5" xfId="194" xr:uid="{00000000-0005-0000-0000-0000C1000000}"/>
    <cellStyle name="アクセント 4 6" xfId="195" xr:uid="{00000000-0005-0000-0000-0000C2000000}"/>
    <cellStyle name="アクセント 4 7" xfId="196" xr:uid="{00000000-0005-0000-0000-0000C3000000}"/>
    <cellStyle name="アクセント 4 8" xfId="197" xr:uid="{00000000-0005-0000-0000-0000C4000000}"/>
    <cellStyle name="アクセント 4 9" xfId="198" xr:uid="{00000000-0005-0000-0000-0000C5000000}"/>
    <cellStyle name="アクセント 5 10" xfId="199" xr:uid="{00000000-0005-0000-0000-0000C6000000}"/>
    <cellStyle name="アクセント 5 2" xfId="200" xr:uid="{00000000-0005-0000-0000-0000C7000000}"/>
    <cellStyle name="アクセント 5 3" xfId="201" xr:uid="{00000000-0005-0000-0000-0000C8000000}"/>
    <cellStyle name="アクセント 5 4" xfId="202" xr:uid="{00000000-0005-0000-0000-0000C9000000}"/>
    <cellStyle name="アクセント 5 5" xfId="203" xr:uid="{00000000-0005-0000-0000-0000CA000000}"/>
    <cellStyle name="アクセント 5 6" xfId="204" xr:uid="{00000000-0005-0000-0000-0000CB000000}"/>
    <cellStyle name="アクセント 5 7" xfId="205" xr:uid="{00000000-0005-0000-0000-0000CC000000}"/>
    <cellStyle name="アクセント 5 8" xfId="206" xr:uid="{00000000-0005-0000-0000-0000CD000000}"/>
    <cellStyle name="アクセント 5 9" xfId="207" xr:uid="{00000000-0005-0000-0000-0000CE000000}"/>
    <cellStyle name="アクセント 6 10" xfId="208" xr:uid="{00000000-0005-0000-0000-0000CF000000}"/>
    <cellStyle name="アクセント 6 2" xfId="209" xr:uid="{00000000-0005-0000-0000-0000D0000000}"/>
    <cellStyle name="アクセント 6 3" xfId="210" xr:uid="{00000000-0005-0000-0000-0000D1000000}"/>
    <cellStyle name="アクセント 6 4" xfId="211" xr:uid="{00000000-0005-0000-0000-0000D2000000}"/>
    <cellStyle name="アクセント 6 5" xfId="212" xr:uid="{00000000-0005-0000-0000-0000D3000000}"/>
    <cellStyle name="アクセント 6 6" xfId="213" xr:uid="{00000000-0005-0000-0000-0000D4000000}"/>
    <cellStyle name="アクセント 6 7" xfId="214" xr:uid="{00000000-0005-0000-0000-0000D5000000}"/>
    <cellStyle name="アクセント 6 8" xfId="215" xr:uid="{00000000-0005-0000-0000-0000D6000000}"/>
    <cellStyle name="アクセント 6 9" xfId="216" xr:uid="{00000000-0005-0000-0000-0000D7000000}"/>
    <cellStyle name="タイトル 10" xfId="217" xr:uid="{00000000-0005-0000-0000-0000D8000000}"/>
    <cellStyle name="タイトル 2" xfId="218" xr:uid="{00000000-0005-0000-0000-0000D9000000}"/>
    <cellStyle name="タイトル 3" xfId="219" xr:uid="{00000000-0005-0000-0000-0000DA000000}"/>
    <cellStyle name="タイトル 4" xfId="220" xr:uid="{00000000-0005-0000-0000-0000DB000000}"/>
    <cellStyle name="タイトル 5" xfId="221" xr:uid="{00000000-0005-0000-0000-0000DC000000}"/>
    <cellStyle name="タイトル 6" xfId="222" xr:uid="{00000000-0005-0000-0000-0000DD000000}"/>
    <cellStyle name="タイトル 7" xfId="223" xr:uid="{00000000-0005-0000-0000-0000DE000000}"/>
    <cellStyle name="タイトル 8" xfId="224" xr:uid="{00000000-0005-0000-0000-0000DF000000}"/>
    <cellStyle name="タイトル 9" xfId="225" xr:uid="{00000000-0005-0000-0000-0000E0000000}"/>
    <cellStyle name="チェック セル 10" xfId="226" xr:uid="{00000000-0005-0000-0000-0000E1000000}"/>
    <cellStyle name="チェック セル 2" xfId="227" xr:uid="{00000000-0005-0000-0000-0000E2000000}"/>
    <cellStyle name="チェック セル 3" xfId="228" xr:uid="{00000000-0005-0000-0000-0000E3000000}"/>
    <cellStyle name="チェック セル 4" xfId="229" xr:uid="{00000000-0005-0000-0000-0000E4000000}"/>
    <cellStyle name="チェック セル 5" xfId="230" xr:uid="{00000000-0005-0000-0000-0000E5000000}"/>
    <cellStyle name="チェック セル 6" xfId="231" xr:uid="{00000000-0005-0000-0000-0000E6000000}"/>
    <cellStyle name="チェック セル 7" xfId="232" xr:uid="{00000000-0005-0000-0000-0000E7000000}"/>
    <cellStyle name="チェック セル 8" xfId="233" xr:uid="{00000000-0005-0000-0000-0000E8000000}"/>
    <cellStyle name="チェック セル 9" xfId="234" xr:uid="{00000000-0005-0000-0000-0000E9000000}"/>
    <cellStyle name="どちらでもない 10" xfId="235" xr:uid="{00000000-0005-0000-0000-0000EA000000}"/>
    <cellStyle name="どちらでもない 2" xfId="236" xr:uid="{00000000-0005-0000-0000-0000EB000000}"/>
    <cellStyle name="どちらでもない 3" xfId="237" xr:uid="{00000000-0005-0000-0000-0000EC000000}"/>
    <cellStyle name="どちらでもない 4" xfId="238" xr:uid="{00000000-0005-0000-0000-0000ED000000}"/>
    <cellStyle name="どちらでもない 5" xfId="239" xr:uid="{00000000-0005-0000-0000-0000EE000000}"/>
    <cellStyle name="どちらでもない 6" xfId="240" xr:uid="{00000000-0005-0000-0000-0000EF000000}"/>
    <cellStyle name="どちらでもない 7" xfId="241" xr:uid="{00000000-0005-0000-0000-0000F0000000}"/>
    <cellStyle name="どちらでもない 8" xfId="242" xr:uid="{00000000-0005-0000-0000-0000F1000000}"/>
    <cellStyle name="どちらでもない 9" xfId="243" xr:uid="{00000000-0005-0000-0000-0000F2000000}"/>
    <cellStyle name="メモ 10" xfId="244" xr:uid="{00000000-0005-0000-0000-0000F3000000}"/>
    <cellStyle name="メモ 2" xfId="245" xr:uid="{00000000-0005-0000-0000-0000F4000000}"/>
    <cellStyle name="メモ 3" xfId="246" xr:uid="{00000000-0005-0000-0000-0000F5000000}"/>
    <cellStyle name="メモ 4" xfId="247" xr:uid="{00000000-0005-0000-0000-0000F6000000}"/>
    <cellStyle name="メモ 5" xfId="248" xr:uid="{00000000-0005-0000-0000-0000F7000000}"/>
    <cellStyle name="メモ 6" xfId="249" xr:uid="{00000000-0005-0000-0000-0000F8000000}"/>
    <cellStyle name="メモ 7" xfId="250" xr:uid="{00000000-0005-0000-0000-0000F9000000}"/>
    <cellStyle name="メモ 8" xfId="251" xr:uid="{00000000-0005-0000-0000-0000FA000000}"/>
    <cellStyle name="メモ 9" xfId="252" xr:uid="{00000000-0005-0000-0000-0000FB000000}"/>
    <cellStyle name="リンク セル 10" xfId="253" xr:uid="{00000000-0005-0000-0000-0000FC000000}"/>
    <cellStyle name="リンク セル 2" xfId="254" xr:uid="{00000000-0005-0000-0000-0000FD000000}"/>
    <cellStyle name="リンク セル 3" xfId="255" xr:uid="{00000000-0005-0000-0000-0000FE000000}"/>
    <cellStyle name="リンク セル 4" xfId="256" xr:uid="{00000000-0005-0000-0000-0000FF000000}"/>
    <cellStyle name="リンク セル 5" xfId="257" xr:uid="{00000000-0005-0000-0000-000000010000}"/>
    <cellStyle name="リンク セル 6" xfId="258" xr:uid="{00000000-0005-0000-0000-000001010000}"/>
    <cellStyle name="リンク セル 7" xfId="259" xr:uid="{00000000-0005-0000-0000-000002010000}"/>
    <cellStyle name="リンク セル 8" xfId="260" xr:uid="{00000000-0005-0000-0000-000003010000}"/>
    <cellStyle name="リンク セル 9" xfId="261" xr:uid="{00000000-0005-0000-0000-000004010000}"/>
    <cellStyle name="悪い 10" xfId="262" xr:uid="{00000000-0005-0000-0000-000005010000}"/>
    <cellStyle name="悪い 2" xfId="263" xr:uid="{00000000-0005-0000-0000-000006010000}"/>
    <cellStyle name="悪い 3" xfId="264" xr:uid="{00000000-0005-0000-0000-000007010000}"/>
    <cellStyle name="悪い 4" xfId="265" xr:uid="{00000000-0005-0000-0000-000008010000}"/>
    <cellStyle name="悪い 5" xfId="266" xr:uid="{00000000-0005-0000-0000-000009010000}"/>
    <cellStyle name="悪い 6" xfId="267" xr:uid="{00000000-0005-0000-0000-00000A010000}"/>
    <cellStyle name="悪い 7" xfId="268" xr:uid="{00000000-0005-0000-0000-00000B010000}"/>
    <cellStyle name="悪い 8" xfId="269" xr:uid="{00000000-0005-0000-0000-00000C010000}"/>
    <cellStyle name="悪い 9" xfId="270" xr:uid="{00000000-0005-0000-0000-00000D010000}"/>
    <cellStyle name="計算 10" xfId="271" xr:uid="{00000000-0005-0000-0000-00000E010000}"/>
    <cellStyle name="計算 2" xfId="272" xr:uid="{00000000-0005-0000-0000-00000F010000}"/>
    <cellStyle name="計算 3" xfId="273" xr:uid="{00000000-0005-0000-0000-000010010000}"/>
    <cellStyle name="計算 4" xfId="274" xr:uid="{00000000-0005-0000-0000-000011010000}"/>
    <cellStyle name="計算 5" xfId="275" xr:uid="{00000000-0005-0000-0000-000012010000}"/>
    <cellStyle name="計算 6" xfId="276" xr:uid="{00000000-0005-0000-0000-000013010000}"/>
    <cellStyle name="計算 7" xfId="277" xr:uid="{00000000-0005-0000-0000-000014010000}"/>
    <cellStyle name="計算 8" xfId="278" xr:uid="{00000000-0005-0000-0000-000015010000}"/>
    <cellStyle name="計算 9" xfId="279" xr:uid="{00000000-0005-0000-0000-000016010000}"/>
    <cellStyle name="警告文 10" xfId="280" xr:uid="{00000000-0005-0000-0000-000017010000}"/>
    <cellStyle name="警告文 2" xfId="281" xr:uid="{00000000-0005-0000-0000-000018010000}"/>
    <cellStyle name="警告文 3" xfId="282" xr:uid="{00000000-0005-0000-0000-000019010000}"/>
    <cellStyle name="警告文 4" xfId="283" xr:uid="{00000000-0005-0000-0000-00001A010000}"/>
    <cellStyle name="警告文 5" xfId="284" xr:uid="{00000000-0005-0000-0000-00001B010000}"/>
    <cellStyle name="警告文 6" xfId="285" xr:uid="{00000000-0005-0000-0000-00001C010000}"/>
    <cellStyle name="警告文 7" xfId="286" xr:uid="{00000000-0005-0000-0000-00001D010000}"/>
    <cellStyle name="警告文 8" xfId="287" xr:uid="{00000000-0005-0000-0000-00001E010000}"/>
    <cellStyle name="警告文 9" xfId="288" xr:uid="{00000000-0005-0000-0000-00001F010000}"/>
    <cellStyle name="桁区切り 10" xfId="289" xr:uid="{00000000-0005-0000-0000-000020010000}"/>
    <cellStyle name="桁区切り 2" xfId="290" xr:uid="{00000000-0005-0000-0000-000021010000}"/>
    <cellStyle name="桁区切り 3" xfId="291" xr:uid="{00000000-0005-0000-0000-000022010000}"/>
    <cellStyle name="桁区切り 4" xfId="292" xr:uid="{00000000-0005-0000-0000-000023010000}"/>
    <cellStyle name="桁区切り 5" xfId="293" xr:uid="{00000000-0005-0000-0000-000024010000}"/>
    <cellStyle name="桁区切り 6" xfId="294" xr:uid="{00000000-0005-0000-0000-000025010000}"/>
    <cellStyle name="桁区切り 7" xfId="295" xr:uid="{00000000-0005-0000-0000-000026010000}"/>
    <cellStyle name="桁区切り 8" xfId="296" xr:uid="{00000000-0005-0000-0000-000027010000}"/>
    <cellStyle name="桁区切り 9" xfId="297" xr:uid="{00000000-0005-0000-0000-000028010000}"/>
    <cellStyle name="見出し 1 10" xfId="298" xr:uid="{00000000-0005-0000-0000-000029010000}"/>
    <cellStyle name="見出し 1 2" xfId="299" xr:uid="{00000000-0005-0000-0000-00002A010000}"/>
    <cellStyle name="見出し 1 3" xfId="300" xr:uid="{00000000-0005-0000-0000-00002B010000}"/>
    <cellStyle name="見出し 1 4" xfId="301" xr:uid="{00000000-0005-0000-0000-00002C010000}"/>
    <cellStyle name="見出し 1 5" xfId="302" xr:uid="{00000000-0005-0000-0000-00002D010000}"/>
    <cellStyle name="見出し 1 6" xfId="303" xr:uid="{00000000-0005-0000-0000-00002E010000}"/>
    <cellStyle name="見出し 1 7" xfId="304" xr:uid="{00000000-0005-0000-0000-00002F010000}"/>
    <cellStyle name="見出し 1 8" xfId="305" xr:uid="{00000000-0005-0000-0000-000030010000}"/>
    <cellStyle name="見出し 1 9" xfId="306" xr:uid="{00000000-0005-0000-0000-000031010000}"/>
    <cellStyle name="見出し 2 10" xfId="307" xr:uid="{00000000-0005-0000-0000-000032010000}"/>
    <cellStyle name="見出し 2 2" xfId="308" xr:uid="{00000000-0005-0000-0000-000033010000}"/>
    <cellStyle name="見出し 2 3" xfId="309" xr:uid="{00000000-0005-0000-0000-000034010000}"/>
    <cellStyle name="見出し 2 4" xfId="310" xr:uid="{00000000-0005-0000-0000-000035010000}"/>
    <cellStyle name="見出し 2 5" xfId="311" xr:uid="{00000000-0005-0000-0000-000036010000}"/>
    <cellStyle name="見出し 2 6" xfId="312" xr:uid="{00000000-0005-0000-0000-000037010000}"/>
    <cellStyle name="見出し 2 7" xfId="313" xr:uid="{00000000-0005-0000-0000-000038010000}"/>
    <cellStyle name="見出し 2 8" xfId="314" xr:uid="{00000000-0005-0000-0000-000039010000}"/>
    <cellStyle name="見出し 2 9" xfId="315" xr:uid="{00000000-0005-0000-0000-00003A010000}"/>
    <cellStyle name="見出し 3 10" xfId="316" xr:uid="{00000000-0005-0000-0000-00003B010000}"/>
    <cellStyle name="見出し 3 2" xfId="317" xr:uid="{00000000-0005-0000-0000-00003C010000}"/>
    <cellStyle name="見出し 3 3" xfId="318" xr:uid="{00000000-0005-0000-0000-00003D010000}"/>
    <cellStyle name="見出し 3 4" xfId="319" xr:uid="{00000000-0005-0000-0000-00003E010000}"/>
    <cellStyle name="見出し 3 5" xfId="320" xr:uid="{00000000-0005-0000-0000-00003F010000}"/>
    <cellStyle name="見出し 3 6" xfId="321" xr:uid="{00000000-0005-0000-0000-000040010000}"/>
    <cellStyle name="見出し 3 7" xfId="322" xr:uid="{00000000-0005-0000-0000-000041010000}"/>
    <cellStyle name="見出し 3 8" xfId="323" xr:uid="{00000000-0005-0000-0000-000042010000}"/>
    <cellStyle name="見出し 3 9" xfId="324" xr:uid="{00000000-0005-0000-0000-000043010000}"/>
    <cellStyle name="見出し 4 10" xfId="325" xr:uid="{00000000-0005-0000-0000-000044010000}"/>
    <cellStyle name="見出し 4 2" xfId="326" xr:uid="{00000000-0005-0000-0000-000045010000}"/>
    <cellStyle name="見出し 4 3" xfId="327" xr:uid="{00000000-0005-0000-0000-000046010000}"/>
    <cellStyle name="見出し 4 4" xfId="328" xr:uid="{00000000-0005-0000-0000-000047010000}"/>
    <cellStyle name="見出し 4 5" xfId="329" xr:uid="{00000000-0005-0000-0000-000048010000}"/>
    <cellStyle name="見出し 4 6" xfId="330" xr:uid="{00000000-0005-0000-0000-000049010000}"/>
    <cellStyle name="見出し 4 7" xfId="331" xr:uid="{00000000-0005-0000-0000-00004A010000}"/>
    <cellStyle name="見出し 4 8" xfId="332" xr:uid="{00000000-0005-0000-0000-00004B010000}"/>
    <cellStyle name="見出し 4 9" xfId="333" xr:uid="{00000000-0005-0000-0000-00004C010000}"/>
    <cellStyle name="集計 10" xfId="334" xr:uid="{00000000-0005-0000-0000-00004D010000}"/>
    <cellStyle name="集計 2" xfId="335" xr:uid="{00000000-0005-0000-0000-00004E010000}"/>
    <cellStyle name="集計 3" xfId="336" xr:uid="{00000000-0005-0000-0000-00004F010000}"/>
    <cellStyle name="集計 4" xfId="337" xr:uid="{00000000-0005-0000-0000-000050010000}"/>
    <cellStyle name="集計 5" xfId="338" xr:uid="{00000000-0005-0000-0000-000051010000}"/>
    <cellStyle name="集計 6" xfId="339" xr:uid="{00000000-0005-0000-0000-000052010000}"/>
    <cellStyle name="集計 7" xfId="340" xr:uid="{00000000-0005-0000-0000-000053010000}"/>
    <cellStyle name="集計 8" xfId="341" xr:uid="{00000000-0005-0000-0000-000054010000}"/>
    <cellStyle name="集計 9" xfId="342" xr:uid="{00000000-0005-0000-0000-000055010000}"/>
    <cellStyle name="出力 10" xfId="343" xr:uid="{00000000-0005-0000-0000-000056010000}"/>
    <cellStyle name="出力 2" xfId="344" xr:uid="{00000000-0005-0000-0000-000057010000}"/>
    <cellStyle name="出力 3" xfId="345" xr:uid="{00000000-0005-0000-0000-000058010000}"/>
    <cellStyle name="出力 4" xfId="346" xr:uid="{00000000-0005-0000-0000-000059010000}"/>
    <cellStyle name="出力 5" xfId="347" xr:uid="{00000000-0005-0000-0000-00005A010000}"/>
    <cellStyle name="出力 6" xfId="348" xr:uid="{00000000-0005-0000-0000-00005B010000}"/>
    <cellStyle name="出力 7" xfId="349" xr:uid="{00000000-0005-0000-0000-00005C010000}"/>
    <cellStyle name="出力 8" xfId="350" xr:uid="{00000000-0005-0000-0000-00005D010000}"/>
    <cellStyle name="出力 9" xfId="351" xr:uid="{00000000-0005-0000-0000-00005E010000}"/>
    <cellStyle name="説明文 10" xfId="352" xr:uid="{00000000-0005-0000-0000-00005F010000}"/>
    <cellStyle name="説明文 2" xfId="353" xr:uid="{00000000-0005-0000-0000-000060010000}"/>
    <cellStyle name="説明文 3" xfId="354" xr:uid="{00000000-0005-0000-0000-000061010000}"/>
    <cellStyle name="説明文 4" xfId="355" xr:uid="{00000000-0005-0000-0000-000062010000}"/>
    <cellStyle name="説明文 5" xfId="356" xr:uid="{00000000-0005-0000-0000-000063010000}"/>
    <cellStyle name="説明文 6" xfId="357" xr:uid="{00000000-0005-0000-0000-000064010000}"/>
    <cellStyle name="説明文 7" xfId="358" xr:uid="{00000000-0005-0000-0000-000065010000}"/>
    <cellStyle name="説明文 8" xfId="359" xr:uid="{00000000-0005-0000-0000-000066010000}"/>
    <cellStyle name="説明文 9" xfId="360" xr:uid="{00000000-0005-0000-0000-000067010000}"/>
    <cellStyle name="入力 10" xfId="361" xr:uid="{00000000-0005-0000-0000-000068010000}"/>
    <cellStyle name="入力 2" xfId="362" xr:uid="{00000000-0005-0000-0000-000069010000}"/>
    <cellStyle name="入力 3" xfId="363" xr:uid="{00000000-0005-0000-0000-00006A010000}"/>
    <cellStyle name="入力 4" xfId="364" xr:uid="{00000000-0005-0000-0000-00006B010000}"/>
    <cellStyle name="入力 5" xfId="365" xr:uid="{00000000-0005-0000-0000-00006C010000}"/>
    <cellStyle name="入力 6" xfId="366" xr:uid="{00000000-0005-0000-0000-00006D010000}"/>
    <cellStyle name="入力 7" xfId="367" xr:uid="{00000000-0005-0000-0000-00006E010000}"/>
    <cellStyle name="入力 8" xfId="368" xr:uid="{00000000-0005-0000-0000-00006F010000}"/>
    <cellStyle name="入力 9" xfId="369" xr:uid="{00000000-0005-0000-0000-000070010000}"/>
    <cellStyle name="標準" xfId="0" builtinId="0"/>
    <cellStyle name="良い 10" xfId="370" xr:uid="{00000000-0005-0000-0000-000072010000}"/>
    <cellStyle name="良い 2" xfId="371" xr:uid="{00000000-0005-0000-0000-000073010000}"/>
    <cellStyle name="良い 3" xfId="372" xr:uid="{00000000-0005-0000-0000-000074010000}"/>
    <cellStyle name="良い 4" xfId="373" xr:uid="{00000000-0005-0000-0000-000075010000}"/>
    <cellStyle name="良い 5" xfId="374" xr:uid="{00000000-0005-0000-0000-000076010000}"/>
    <cellStyle name="良い 6" xfId="375" xr:uid="{00000000-0005-0000-0000-000077010000}"/>
    <cellStyle name="良い 7" xfId="376" xr:uid="{00000000-0005-0000-0000-000078010000}"/>
    <cellStyle name="良い 8" xfId="377" xr:uid="{00000000-0005-0000-0000-000079010000}"/>
    <cellStyle name="良い 9" xfId="378" xr:uid="{00000000-0005-0000-0000-00007A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C68"/>
  <sheetViews>
    <sheetView tabSelected="1" view="pageBreakPreview" zoomScaleNormal="100" workbookViewId="0">
      <pane xSplit="4" ySplit="5" topLeftCell="E6" activePane="bottomRight" state="frozen"/>
      <selection pane="topRight" activeCell="B1" sqref="B1"/>
      <selection pane="bottomLeft" activeCell="A8" sqref="A8"/>
      <selection pane="bottomRight" activeCell="D3" sqref="D3"/>
    </sheetView>
  </sheetViews>
  <sheetFormatPr defaultColWidth="9.375" defaultRowHeight="10.8" x14ac:dyDescent="0.15"/>
  <cols>
    <col min="1" max="3" width="2.875" style="1" customWidth="1"/>
    <col min="4" max="4" width="17.875" style="1" customWidth="1"/>
    <col min="5" max="11" width="12.875" style="1" customWidth="1"/>
    <col min="12" max="12" width="4" style="1" customWidth="1"/>
    <col min="13" max="20" width="10.875" style="1" customWidth="1"/>
    <col min="21" max="22" width="2.875" style="1" customWidth="1"/>
    <col min="23" max="23" width="17.875" style="1" customWidth="1"/>
    <col min="24" max="27" width="9.375" style="1"/>
    <col min="28" max="28" width="9.875" style="1" customWidth="1"/>
    <col min="29" max="16384" width="9.375" style="1"/>
  </cols>
  <sheetData>
    <row r="1" spans="1:29" s="2" customFormat="1" x14ac:dyDescent="0.15">
      <c r="A1" s="1"/>
      <c r="B1" s="1" t="s">
        <v>81</v>
      </c>
      <c r="C1" s="1"/>
      <c r="D1" s="1"/>
      <c r="M1" s="2" t="s">
        <v>82</v>
      </c>
      <c r="U1" s="1"/>
      <c r="V1" s="1"/>
      <c r="W1" s="1"/>
      <c r="X1" s="1"/>
    </row>
    <row r="2" spans="1:29" s="3" customFormat="1" ht="14.4" x14ac:dyDescent="0.15">
      <c r="B2" s="4"/>
      <c r="C2" s="4"/>
      <c r="D2" s="4"/>
      <c r="E2" s="4"/>
      <c r="F2" s="77" t="s">
        <v>73</v>
      </c>
      <c r="G2" s="77"/>
      <c r="H2" s="77"/>
      <c r="I2" s="77"/>
      <c r="J2" s="77"/>
      <c r="K2" s="4"/>
      <c r="M2" s="4"/>
      <c r="N2" s="77" t="s">
        <v>83</v>
      </c>
      <c r="O2" s="77"/>
      <c r="P2" s="77"/>
      <c r="Q2" s="77"/>
      <c r="R2" s="77"/>
      <c r="S2" s="77"/>
      <c r="T2" s="4"/>
      <c r="U2" s="4"/>
      <c r="V2" s="4"/>
      <c r="W2" s="4"/>
      <c r="X2" s="4"/>
    </row>
    <row r="3" spans="1:29" s="2" customFormat="1" ht="11.4" thickBot="1" x14ac:dyDescent="0.2">
      <c r="A3" s="1"/>
      <c r="B3" s="1"/>
      <c r="C3" s="1"/>
      <c r="D3" s="5"/>
      <c r="E3" s="6"/>
      <c r="F3" s="7"/>
      <c r="G3" s="7"/>
      <c r="H3" s="6"/>
      <c r="I3" s="7"/>
      <c r="J3" s="7"/>
      <c r="K3" s="7"/>
      <c r="M3" s="7"/>
      <c r="N3" s="7"/>
      <c r="O3" s="7"/>
      <c r="P3" s="7"/>
      <c r="Q3" s="7"/>
      <c r="R3" s="7"/>
      <c r="S3" s="7"/>
      <c r="T3" s="7"/>
      <c r="U3" s="1"/>
      <c r="V3" s="1"/>
      <c r="W3" s="5"/>
      <c r="X3" s="1"/>
    </row>
    <row r="4" spans="1:29" s="2" customFormat="1" ht="20.100000000000001" customHeight="1" x14ac:dyDescent="0.15">
      <c r="B4" s="90" t="s">
        <v>52</v>
      </c>
      <c r="C4" s="90"/>
      <c r="D4" s="91"/>
      <c r="E4" s="86" t="s">
        <v>12</v>
      </c>
      <c r="F4" s="86" t="s">
        <v>13</v>
      </c>
      <c r="G4" s="88" t="s">
        <v>49</v>
      </c>
      <c r="H4" s="94" t="s">
        <v>50</v>
      </c>
      <c r="I4" s="80"/>
      <c r="J4" s="80"/>
      <c r="K4" s="80"/>
      <c r="L4" s="8"/>
      <c r="M4" s="80" t="s">
        <v>51</v>
      </c>
      <c r="N4" s="80"/>
      <c r="O4" s="80"/>
      <c r="P4" s="80"/>
      <c r="Q4" s="80"/>
      <c r="R4" s="80"/>
      <c r="S4" s="80"/>
      <c r="T4" s="81"/>
      <c r="U4" s="82" t="s">
        <v>48</v>
      </c>
      <c r="V4" s="83"/>
      <c r="W4" s="83"/>
      <c r="X4" s="9" t="s">
        <v>78</v>
      </c>
      <c r="Y4" s="9"/>
    </row>
    <row r="5" spans="1:29" s="2" customFormat="1" ht="20.100000000000001" customHeight="1" x14ac:dyDescent="0.15">
      <c r="B5" s="92"/>
      <c r="C5" s="92"/>
      <c r="D5" s="93"/>
      <c r="E5" s="87"/>
      <c r="F5" s="87"/>
      <c r="G5" s="89"/>
      <c r="H5" s="10" t="s">
        <v>0</v>
      </c>
      <c r="I5" s="10" t="s">
        <v>1</v>
      </c>
      <c r="J5" s="10" t="s">
        <v>2</v>
      </c>
      <c r="K5" s="10" t="s">
        <v>3</v>
      </c>
      <c r="L5" s="8"/>
      <c r="M5" s="11" t="s">
        <v>4</v>
      </c>
      <c r="N5" s="10" t="s">
        <v>5</v>
      </c>
      <c r="O5" s="10" t="s">
        <v>6</v>
      </c>
      <c r="P5" s="10" t="s">
        <v>7</v>
      </c>
      <c r="Q5" s="10" t="s">
        <v>8</v>
      </c>
      <c r="R5" s="10" t="s">
        <v>9</v>
      </c>
      <c r="S5" s="10" t="s">
        <v>10</v>
      </c>
      <c r="T5" s="10" t="s">
        <v>11</v>
      </c>
      <c r="U5" s="84"/>
      <c r="V5" s="85"/>
      <c r="W5" s="85"/>
      <c r="X5" s="9" t="s">
        <v>74</v>
      </c>
      <c r="Y5" s="9" t="s">
        <v>79</v>
      </c>
    </row>
    <row r="6" spans="1:29" s="12" customFormat="1" ht="15" customHeight="1" x14ac:dyDescent="0.15">
      <c r="B6" s="75" t="s">
        <v>14</v>
      </c>
      <c r="C6" s="75"/>
      <c r="D6" s="76"/>
      <c r="E6" s="38">
        <v>75680</v>
      </c>
      <c r="F6" s="39">
        <v>54526</v>
      </c>
      <c r="G6" s="39">
        <f>SUM(G7,G24,G28)</f>
        <v>5992</v>
      </c>
      <c r="H6" s="38">
        <f t="shared" ref="H6" si="0">SUM(H7,H24,H28)</f>
        <v>15162</v>
      </c>
      <c r="I6" s="39">
        <v>6427</v>
      </c>
      <c r="J6" s="39">
        <v>3250</v>
      </c>
      <c r="K6" s="39">
        <v>2019</v>
      </c>
      <c r="L6" s="13"/>
      <c r="M6" s="62">
        <v>1230</v>
      </c>
      <c r="N6" s="62">
        <v>780</v>
      </c>
      <c r="O6" s="62">
        <v>466</v>
      </c>
      <c r="P6" s="62">
        <v>304</v>
      </c>
      <c r="Q6" s="62">
        <v>213</v>
      </c>
      <c r="R6" s="62">
        <v>132</v>
      </c>
      <c r="S6" s="62">
        <v>111</v>
      </c>
      <c r="T6" s="62">
        <v>230</v>
      </c>
      <c r="U6" s="78" t="s">
        <v>14</v>
      </c>
      <c r="V6" s="79"/>
      <c r="W6" s="79"/>
      <c r="X6" s="14">
        <f>SUM(F6:H6)-E6</f>
        <v>0</v>
      </c>
      <c r="Y6" s="14">
        <f>SUM(I6:K6,M6:T6)-H6</f>
        <v>0</v>
      </c>
      <c r="AB6" s="15"/>
      <c r="AC6" s="15"/>
    </row>
    <row r="7" spans="1:29" s="12" customFormat="1" ht="15" customHeight="1" x14ac:dyDescent="0.15">
      <c r="B7" s="16"/>
      <c r="C7" s="75" t="s">
        <v>15</v>
      </c>
      <c r="D7" s="76"/>
      <c r="E7" s="38">
        <v>5023</v>
      </c>
      <c r="F7" s="38">
        <v>2830</v>
      </c>
      <c r="G7" s="38">
        <f>SUM(G8:G23)</f>
        <v>579</v>
      </c>
      <c r="H7" s="38">
        <f>SUM(H8:H23)</f>
        <v>1614</v>
      </c>
      <c r="I7" s="38">
        <v>530</v>
      </c>
      <c r="J7" s="38">
        <v>292</v>
      </c>
      <c r="K7" s="38">
        <v>216</v>
      </c>
      <c r="L7" s="13"/>
      <c r="M7" s="63">
        <v>155</v>
      </c>
      <c r="N7" s="63">
        <v>114</v>
      </c>
      <c r="O7" s="63">
        <v>88</v>
      </c>
      <c r="P7" s="63">
        <v>44</v>
      </c>
      <c r="Q7" s="63">
        <v>47</v>
      </c>
      <c r="R7" s="63">
        <v>31</v>
      </c>
      <c r="S7" s="63">
        <v>27</v>
      </c>
      <c r="T7" s="63">
        <v>70</v>
      </c>
      <c r="U7" s="17"/>
      <c r="V7" s="72" t="s">
        <v>15</v>
      </c>
      <c r="W7" s="72"/>
      <c r="X7" s="14">
        <f t="shared" ref="X7:X55" si="1">SUM(F7:H7)-E7</f>
        <v>0</v>
      </c>
      <c r="Y7" s="14">
        <f>SUM(I7:K7,M7:T7)-H7</f>
        <v>0</v>
      </c>
      <c r="AB7" s="15"/>
      <c r="AC7" s="15"/>
    </row>
    <row r="8" spans="1:29" s="2" customFormat="1" ht="12" customHeight="1" x14ac:dyDescent="0.15">
      <c r="B8" s="18"/>
      <c r="C8" s="18"/>
      <c r="D8" s="19" t="s">
        <v>58</v>
      </c>
      <c r="E8" s="40">
        <v>1389</v>
      </c>
      <c r="F8" s="41">
        <v>760</v>
      </c>
      <c r="G8" s="42">
        <f>SUM(E8-F8-H8)</f>
        <v>194</v>
      </c>
      <c r="H8" s="43">
        <f>SUM(I8:K8,M8:T8)</f>
        <v>435</v>
      </c>
      <c r="I8" s="44">
        <v>125</v>
      </c>
      <c r="J8" s="44">
        <v>76</v>
      </c>
      <c r="K8" s="45">
        <v>61</v>
      </c>
      <c r="L8" s="6"/>
      <c r="M8" s="64">
        <v>37</v>
      </c>
      <c r="N8" s="65">
        <v>30</v>
      </c>
      <c r="O8" s="65">
        <v>26</v>
      </c>
      <c r="P8" s="65">
        <v>9</v>
      </c>
      <c r="Q8" s="65">
        <v>17</v>
      </c>
      <c r="R8" s="65">
        <v>13</v>
      </c>
      <c r="S8" s="65">
        <v>9</v>
      </c>
      <c r="T8" s="65">
        <v>32</v>
      </c>
      <c r="U8" s="20"/>
      <c r="V8" s="21"/>
      <c r="W8" s="22" t="s">
        <v>58</v>
      </c>
      <c r="X8" s="14">
        <f t="shared" si="1"/>
        <v>0</v>
      </c>
      <c r="Y8" s="14">
        <f>SUM(I8:K8,M8:T8)-H8</f>
        <v>0</v>
      </c>
      <c r="AB8" s="23"/>
      <c r="AC8" s="23"/>
    </row>
    <row r="9" spans="1:29" s="2" customFormat="1" ht="12" customHeight="1" x14ac:dyDescent="0.15">
      <c r="B9" s="18"/>
      <c r="C9" s="18"/>
      <c r="D9" s="19" t="s">
        <v>16</v>
      </c>
      <c r="E9" s="40">
        <v>311</v>
      </c>
      <c r="F9" s="41">
        <v>121</v>
      </c>
      <c r="G9" s="42">
        <f t="shared" ref="G9:G54" si="2">E9-F9-H9</f>
        <v>26</v>
      </c>
      <c r="H9" s="43">
        <f t="shared" ref="H9:H55" si="3">SUM(I9:K9,M9:T9)</f>
        <v>164</v>
      </c>
      <c r="I9" s="44">
        <v>47</v>
      </c>
      <c r="J9" s="44">
        <v>39</v>
      </c>
      <c r="K9" s="45">
        <v>15</v>
      </c>
      <c r="L9" s="6"/>
      <c r="M9" s="64">
        <v>18</v>
      </c>
      <c r="N9" s="65">
        <v>18</v>
      </c>
      <c r="O9" s="65">
        <v>8</v>
      </c>
      <c r="P9" s="65">
        <v>5</v>
      </c>
      <c r="Q9" s="65">
        <v>6</v>
      </c>
      <c r="R9" s="65">
        <v>3</v>
      </c>
      <c r="S9" s="65">
        <v>1</v>
      </c>
      <c r="T9" s="65">
        <v>4</v>
      </c>
      <c r="U9" s="20"/>
      <c r="V9" s="21"/>
      <c r="W9" s="22" t="s">
        <v>16</v>
      </c>
      <c r="X9" s="14">
        <f t="shared" si="1"/>
        <v>0</v>
      </c>
      <c r="Y9" s="14">
        <f t="shared" ref="Y9:Y55" si="4">SUM(I9:K9,M9:T9)-H9</f>
        <v>0</v>
      </c>
      <c r="AB9" s="23"/>
      <c r="AC9" s="23"/>
    </row>
    <row r="10" spans="1:29" s="2" customFormat="1" ht="12" customHeight="1" x14ac:dyDescent="0.15">
      <c r="B10" s="18"/>
      <c r="C10" s="18"/>
      <c r="D10" s="19" t="s">
        <v>17</v>
      </c>
      <c r="E10" s="40">
        <v>158</v>
      </c>
      <c r="F10" s="41">
        <v>92</v>
      </c>
      <c r="G10" s="42">
        <f t="shared" si="2"/>
        <v>23</v>
      </c>
      <c r="H10" s="43">
        <f t="shared" si="3"/>
        <v>43</v>
      </c>
      <c r="I10" s="44">
        <v>13</v>
      </c>
      <c r="J10" s="44">
        <v>3</v>
      </c>
      <c r="K10" s="45">
        <v>5</v>
      </c>
      <c r="L10" s="6"/>
      <c r="M10" s="64">
        <v>7</v>
      </c>
      <c r="N10" s="65">
        <v>2</v>
      </c>
      <c r="O10" s="65">
        <v>4</v>
      </c>
      <c r="P10" s="65">
        <v>2</v>
      </c>
      <c r="Q10" s="65">
        <v>1</v>
      </c>
      <c r="R10" s="65">
        <v>1</v>
      </c>
      <c r="S10" s="65">
        <v>0</v>
      </c>
      <c r="T10" s="65">
        <v>5</v>
      </c>
      <c r="U10" s="20"/>
      <c r="V10" s="21"/>
      <c r="W10" s="22" t="s">
        <v>17</v>
      </c>
      <c r="X10" s="14">
        <f t="shared" si="1"/>
        <v>0</v>
      </c>
      <c r="Y10" s="14">
        <f t="shared" si="4"/>
        <v>0</v>
      </c>
      <c r="AB10" s="23"/>
      <c r="AC10" s="23"/>
    </row>
    <row r="11" spans="1:29" s="2" customFormat="1" ht="12" customHeight="1" x14ac:dyDescent="0.15">
      <c r="B11" s="18"/>
      <c r="C11" s="18"/>
      <c r="D11" s="19" t="s">
        <v>59</v>
      </c>
      <c r="E11" s="40">
        <v>1</v>
      </c>
      <c r="F11" s="41">
        <v>1</v>
      </c>
      <c r="G11" s="42">
        <f t="shared" si="2"/>
        <v>0</v>
      </c>
      <c r="H11" s="43">
        <f t="shared" si="3"/>
        <v>0</v>
      </c>
      <c r="I11" s="44">
        <v>0</v>
      </c>
      <c r="J11" s="44">
        <v>0</v>
      </c>
      <c r="K11" s="45">
        <v>0</v>
      </c>
      <c r="L11" s="6"/>
      <c r="M11" s="64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20"/>
      <c r="V11" s="21"/>
      <c r="W11" s="22" t="s">
        <v>59</v>
      </c>
      <c r="X11" s="14">
        <f t="shared" si="1"/>
        <v>0</v>
      </c>
      <c r="Y11" s="14">
        <f t="shared" si="4"/>
        <v>0</v>
      </c>
      <c r="AB11" s="23"/>
      <c r="AC11" s="23"/>
    </row>
    <row r="12" spans="1:29" s="2" customFormat="1" ht="12" customHeight="1" x14ac:dyDescent="0.15">
      <c r="B12" s="18"/>
      <c r="C12" s="18"/>
      <c r="D12" s="19" t="s">
        <v>18</v>
      </c>
      <c r="E12" s="40">
        <v>143</v>
      </c>
      <c r="F12" s="41">
        <v>97</v>
      </c>
      <c r="G12" s="42">
        <f t="shared" si="2"/>
        <v>11</v>
      </c>
      <c r="H12" s="43">
        <f t="shared" si="3"/>
        <v>35</v>
      </c>
      <c r="I12" s="44">
        <v>12</v>
      </c>
      <c r="J12" s="44">
        <v>4</v>
      </c>
      <c r="K12" s="45">
        <v>7</v>
      </c>
      <c r="L12" s="6"/>
      <c r="M12" s="64">
        <v>2</v>
      </c>
      <c r="N12" s="65">
        <v>3</v>
      </c>
      <c r="O12" s="65">
        <v>5</v>
      </c>
      <c r="P12" s="65">
        <v>0</v>
      </c>
      <c r="Q12" s="65">
        <v>1</v>
      </c>
      <c r="R12" s="65">
        <v>0</v>
      </c>
      <c r="S12" s="65">
        <v>0</v>
      </c>
      <c r="T12" s="65">
        <v>1</v>
      </c>
      <c r="U12" s="20"/>
      <c r="V12" s="21"/>
      <c r="W12" s="22" t="s">
        <v>18</v>
      </c>
      <c r="X12" s="14">
        <f t="shared" si="1"/>
        <v>0</v>
      </c>
      <c r="Y12" s="14">
        <f t="shared" si="4"/>
        <v>0</v>
      </c>
      <c r="AB12" s="23"/>
      <c r="AC12" s="23"/>
    </row>
    <row r="13" spans="1:29" s="2" customFormat="1" ht="12" customHeight="1" x14ac:dyDescent="0.15">
      <c r="B13" s="18"/>
      <c r="C13" s="18"/>
      <c r="D13" s="19" t="s">
        <v>60</v>
      </c>
      <c r="E13" s="40">
        <v>60</v>
      </c>
      <c r="F13" s="41">
        <v>30</v>
      </c>
      <c r="G13" s="42">
        <f>E13-F13-H13</f>
        <v>9</v>
      </c>
      <c r="H13" s="43">
        <f t="shared" si="3"/>
        <v>21</v>
      </c>
      <c r="I13" s="44">
        <v>12</v>
      </c>
      <c r="J13" s="44">
        <v>4</v>
      </c>
      <c r="K13" s="45">
        <v>2</v>
      </c>
      <c r="L13" s="6"/>
      <c r="M13" s="64">
        <v>0</v>
      </c>
      <c r="N13" s="65">
        <v>2</v>
      </c>
      <c r="O13" s="65">
        <v>1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20"/>
      <c r="V13" s="21"/>
      <c r="W13" s="22" t="s">
        <v>60</v>
      </c>
      <c r="X13" s="14">
        <f t="shared" si="1"/>
        <v>0</v>
      </c>
      <c r="Y13" s="14">
        <f t="shared" si="4"/>
        <v>0</v>
      </c>
      <c r="AB13" s="23"/>
      <c r="AC13" s="23"/>
    </row>
    <row r="14" spans="1:29" s="2" customFormat="1" ht="12" customHeight="1" x14ac:dyDescent="0.15">
      <c r="B14" s="18"/>
      <c r="C14" s="18"/>
      <c r="D14" s="24" t="s">
        <v>19</v>
      </c>
      <c r="E14" s="40">
        <v>24</v>
      </c>
      <c r="F14" s="41">
        <v>17</v>
      </c>
      <c r="G14" s="42">
        <f t="shared" si="2"/>
        <v>1</v>
      </c>
      <c r="H14" s="43">
        <f t="shared" si="3"/>
        <v>6</v>
      </c>
      <c r="I14" s="44">
        <v>2</v>
      </c>
      <c r="J14" s="44">
        <v>0</v>
      </c>
      <c r="K14" s="45">
        <v>0</v>
      </c>
      <c r="L14" s="6"/>
      <c r="M14" s="64">
        <v>1</v>
      </c>
      <c r="N14" s="65">
        <v>1</v>
      </c>
      <c r="O14" s="65">
        <v>0</v>
      </c>
      <c r="P14" s="65">
        <v>0</v>
      </c>
      <c r="Q14" s="65">
        <v>0</v>
      </c>
      <c r="R14" s="65">
        <v>0</v>
      </c>
      <c r="S14" s="65">
        <v>1</v>
      </c>
      <c r="T14" s="65">
        <v>1</v>
      </c>
      <c r="U14" s="20"/>
      <c r="V14" s="21"/>
      <c r="W14" s="25" t="s">
        <v>19</v>
      </c>
      <c r="X14" s="14">
        <f t="shared" si="1"/>
        <v>0</v>
      </c>
      <c r="Y14" s="14">
        <f t="shared" si="4"/>
        <v>0</v>
      </c>
      <c r="AB14" s="23"/>
      <c r="AC14" s="23"/>
    </row>
    <row r="15" spans="1:29" s="2" customFormat="1" ht="12" customHeight="1" x14ac:dyDescent="0.15">
      <c r="B15" s="18"/>
      <c r="C15" s="18"/>
      <c r="D15" s="19" t="s">
        <v>20</v>
      </c>
      <c r="E15" s="40">
        <v>79</v>
      </c>
      <c r="F15" s="41">
        <v>53</v>
      </c>
      <c r="G15" s="42">
        <f t="shared" si="2"/>
        <v>7</v>
      </c>
      <c r="H15" s="43">
        <f t="shared" si="3"/>
        <v>19</v>
      </c>
      <c r="I15" s="44">
        <v>4</v>
      </c>
      <c r="J15" s="44">
        <v>7</v>
      </c>
      <c r="K15" s="45">
        <v>1</v>
      </c>
      <c r="L15" s="6"/>
      <c r="M15" s="64">
        <v>3</v>
      </c>
      <c r="N15" s="65">
        <v>0</v>
      </c>
      <c r="O15" s="65">
        <v>2</v>
      </c>
      <c r="P15" s="65">
        <v>0</v>
      </c>
      <c r="Q15" s="65">
        <v>0</v>
      </c>
      <c r="R15" s="65">
        <v>1</v>
      </c>
      <c r="S15" s="65">
        <v>1</v>
      </c>
      <c r="T15" s="65">
        <v>0</v>
      </c>
      <c r="U15" s="20"/>
      <c r="V15" s="21"/>
      <c r="W15" s="22" t="s">
        <v>20</v>
      </c>
      <c r="X15" s="14">
        <f t="shared" si="1"/>
        <v>0</v>
      </c>
      <c r="Y15" s="14">
        <f t="shared" si="4"/>
        <v>0</v>
      </c>
      <c r="AB15" s="23"/>
      <c r="AC15" s="23"/>
    </row>
    <row r="16" spans="1:29" s="2" customFormat="1" ht="12" customHeight="1" x14ac:dyDescent="0.15">
      <c r="B16" s="18"/>
      <c r="C16" s="18"/>
      <c r="D16" s="19" t="s">
        <v>21</v>
      </c>
      <c r="E16" s="40">
        <v>58</v>
      </c>
      <c r="F16" s="41">
        <v>35</v>
      </c>
      <c r="G16" s="42">
        <f t="shared" si="2"/>
        <v>4</v>
      </c>
      <c r="H16" s="43">
        <f t="shared" si="3"/>
        <v>19</v>
      </c>
      <c r="I16" s="44">
        <v>5</v>
      </c>
      <c r="J16" s="44">
        <v>3</v>
      </c>
      <c r="K16" s="45">
        <v>3</v>
      </c>
      <c r="L16" s="6"/>
      <c r="M16" s="64">
        <v>2</v>
      </c>
      <c r="N16" s="65">
        <v>3</v>
      </c>
      <c r="O16" s="65">
        <v>0</v>
      </c>
      <c r="P16" s="65">
        <v>1</v>
      </c>
      <c r="Q16" s="65">
        <v>0</v>
      </c>
      <c r="R16" s="65">
        <v>0</v>
      </c>
      <c r="S16" s="65">
        <v>0</v>
      </c>
      <c r="T16" s="65">
        <v>2</v>
      </c>
      <c r="U16" s="20"/>
      <c r="V16" s="21"/>
      <c r="W16" s="22" t="s">
        <v>21</v>
      </c>
      <c r="X16" s="14">
        <f t="shared" si="1"/>
        <v>0</v>
      </c>
      <c r="Y16" s="14">
        <f t="shared" si="4"/>
        <v>0</v>
      </c>
      <c r="AB16" s="23"/>
      <c r="AC16" s="23"/>
    </row>
    <row r="17" spans="2:29" s="2" customFormat="1" ht="12" customHeight="1" x14ac:dyDescent="0.15">
      <c r="B17" s="18"/>
      <c r="C17" s="18"/>
      <c r="D17" s="19" t="s">
        <v>22</v>
      </c>
      <c r="E17" s="40">
        <v>9</v>
      </c>
      <c r="F17" s="41">
        <v>5</v>
      </c>
      <c r="G17" s="42">
        <f t="shared" si="2"/>
        <v>0</v>
      </c>
      <c r="H17" s="43">
        <f t="shared" si="3"/>
        <v>4</v>
      </c>
      <c r="I17" s="44">
        <v>2</v>
      </c>
      <c r="J17" s="44">
        <v>0</v>
      </c>
      <c r="K17" s="45">
        <v>0</v>
      </c>
      <c r="L17" s="6"/>
      <c r="M17" s="64">
        <v>1</v>
      </c>
      <c r="N17" s="65">
        <v>0</v>
      </c>
      <c r="O17" s="65">
        <v>0</v>
      </c>
      <c r="P17" s="65">
        <v>1</v>
      </c>
      <c r="Q17" s="65">
        <v>0</v>
      </c>
      <c r="R17" s="65">
        <v>0</v>
      </c>
      <c r="S17" s="65">
        <v>0</v>
      </c>
      <c r="T17" s="65">
        <v>0</v>
      </c>
      <c r="U17" s="20"/>
      <c r="V17" s="21"/>
      <c r="W17" s="22" t="s">
        <v>22</v>
      </c>
      <c r="X17" s="14">
        <f t="shared" si="1"/>
        <v>0</v>
      </c>
      <c r="Y17" s="14">
        <f t="shared" si="4"/>
        <v>0</v>
      </c>
      <c r="AB17" s="23"/>
      <c r="AC17" s="23"/>
    </row>
    <row r="18" spans="2:29" s="2" customFormat="1" ht="12" customHeight="1" x14ac:dyDescent="0.15">
      <c r="B18" s="18"/>
      <c r="C18" s="18"/>
      <c r="D18" s="19" t="s">
        <v>23</v>
      </c>
      <c r="E18" s="40">
        <v>455</v>
      </c>
      <c r="F18" s="41">
        <v>248</v>
      </c>
      <c r="G18" s="42">
        <f t="shared" si="2"/>
        <v>58</v>
      </c>
      <c r="H18" s="43">
        <f t="shared" si="3"/>
        <v>149</v>
      </c>
      <c r="I18" s="44">
        <v>56</v>
      </c>
      <c r="J18" s="44">
        <v>24</v>
      </c>
      <c r="K18" s="45">
        <v>20</v>
      </c>
      <c r="L18" s="6"/>
      <c r="M18" s="64">
        <v>17</v>
      </c>
      <c r="N18" s="65">
        <v>6</v>
      </c>
      <c r="O18" s="65">
        <v>7</v>
      </c>
      <c r="P18" s="65">
        <v>3</v>
      </c>
      <c r="Q18" s="65">
        <v>7</v>
      </c>
      <c r="R18" s="65">
        <v>2</v>
      </c>
      <c r="S18" s="65">
        <v>2</v>
      </c>
      <c r="T18" s="65">
        <v>5</v>
      </c>
      <c r="U18" s="20"/>
      <c r="V18" s="21"/>
      <c r="W18" s="22" t="s">
        <v>23</v>
      </c>
      <c r="X18" s="14">
        <f t="shared" si="1"/>
        <v>0</v>
      </c>
      <c r="Y18" s="14">
        <f t="shared" si="4"/>
        <v>0</v>
      </c>
      <c r="AB18" s="23"/>
      <c r="AC18" s="23"/>
    </row>
    <row r="19" spans="2:29" s="2" customFormat="1" ht="12" customHeight="1" x14ac:dyDescent="0.15">
      <c r="B19" s="18"/>
      <c r="C19" s="18"/>
      <c r="D19" s="19" t="s">
        <v>24</v>
      </c>
      <c r="E19" s="40">
        <v>683</v>
      </c>
      <c r="F19" s="41">
        <v>371</v>
      </c>
      <c r="G19" s="42">
        <f t="shared" si="2"/>
        <v>69</v>
      </c>
      <c r="H19" s="43">
        <f t="shared" si="3"/>
        <v>243</v>
      </c>
      <c r="I19" s="44">
        <v>81</v>
      </c>
      <c r="J19" s="44">
        <v>36</v>
      </c>
      <c r="K19" s="45">
        <v>35</v>
      </c>
      <c r="L19" s="6"/>
      <c r="M19" s="64">
        <v>24</v>
      </c>
      <c r="N19" s="65">
        <v>15</v>
      </c>
      <c r="O19" s="65">
        <v>16</v>
      </c>
      <c r="P19" s="65">
        <v>9</v>
      </c>
      <c r="Q19" s="65">
        <v>10</v>
      </c>
      <c r="R19" s="65">
        <v>4</v>
      </c>
      <c r="S19" s="65">
        <v>7</v>
      </c>
      <c r="T19" s="65">
        <v>6</v>
      </c>
      <c r="U19" s="20"/>
      <c r="V19" s="21"/>
      <c r="W19" s="22" t="s">
        <v>24</v>
      </c>
      <c r="X19" s="14">
        <f t="shared" si="1"/>
        <v>0</v>
      </c>
      <c r="Y19" s="14">
        <f t="shared" si="4"/>
        <v>0</v>
      </c>
      <c r="AB19" s="23"/>
      <c r="AC19" s="23"/>
    </row>
    <row r="20" spans="2:29" s="2" customFormat="1" ht="12" customHeight="1" x14ac:dyDescent="0.15">
      <c r="B20" s="18"/>
      <c r="C20" s="18"/>
      <c r="D20" s="19" t="s">
        <v>25</v>
      </c>
      <c r="E20" s="40">
        <v>99</v>
      </c>
      <c r="F20" s="41">
        <v>71</v>
      </c>
      <c r="G20" s="42">
        <f t="shared" si="2"/>
        <v>10</v>
      </c>
      <c r="H20" s="43">
        <f t="shared" si="3"/>
        <v>18</v>
      </c>
      <c r="I20" s="44">
        <v>7</v>
      </c>
      <c r="J20" s="44">
        <v>3</v>
      </c>
      <c r="K20" s="45">
        <v>2</v>
      </c>
      <c r="L20" s="6"/>
      <c r="M20" s="64">
        <v>1</v>
      </c>
      <c r="N20" s="65">
        <v>2</v>
      </c>
      <c r="O20" s="65">
        <v>2</v>
      </c>
      <c r="P20" s="65">
        <v>0</v>
      </c>
      <c r="Q20" s="65">
        <v>1</v>
      </c>
      <c r="R20" s="65">
        <v>0</v>
      </c>
      <c r="S20" s="65">
        <v>0</v>
      </c>
      <c r="T20" s="65">
        <v>0</v>
      </c>
      <c r="U20" s="20"/>
      <c r="V20" s="21"/>
      <c r="W20" s="22" t="s">
        <v>25</v>
      </c>
      <c r="X20" s="14">
        <f t="shared" si="1"/>
        <v>0</v>
      </c>
      <c r="Y20" s="14">
        <f t="shared" si="4"/>
        <v>0</v>
      </c>
      <c r="AB20" s="23"/>
      <c r="AC20" s="23"/>
    </row>
    <row r="21" spans="2:29" s="2" customFormat="1" ht="12" customHeight="1" x14ac:dyDescent="0.15">
      <c r="B21" s="18"/>
      <c r="C21" s="18"/>
      <c r="D21" s="19" t="s">
        <v>26</v>
      </c>
      <c r="E21" s="40">
        <v>87</v>
      </c>
      <c r="F21" s="41">
        <v>60</v>
      </c>
      <c r="G21" s="42">
        <f t="shared" si="2"/>
        <v>5</v>
      </c>
      <c r="H21" s="43">
        <f t="shared" si="3"/>
        <v>22</v>
      </c>
      <c r="I21" s="44">
        <v>7</v>
      </c>
      <c r="J21" s="44">
        <v>7</v>
      </c>
      <c r="K21" s="45">
        <v>0</v>
      </c>
      <c r="L21" s="6"/>
      <c r="M21" s="64">
        <v>3</v>
      </c>
      <c r="N21" s="65">
        <v>2</v>
      </c>
      <c r="O21" s="65">
        <v>0</v>
      </c>
      <c r="P21" s="65">
        <v>1</v>
      </c>
      <c r="Q21" s="65">
        <v>0</v>
      </c>
      <c r="R21" s="65">
        <v>1</v>
      </c>
      <c r="S21" s="65">
        <v>0</v>
      </c>
      <c r="T21" s="65">
        <v>1</v>
      </c>
      <c r="U21" s="20"/>
      <c r="V21" s="21"/>
      <c r="W21" s="22" t="s">
        <v>26</v>
      </c>
      <c r="X21" s="14">
        <f t="shared" si="1"/>
        <v>0</v>
      </c>
      <c r="Y21" s="14">
        <f t="shared" si="4"/>
        <v>0</v>
      </c>
      <c r="AB21" s="23"/>
      <c r="AC21" s="23"/>
    </row>
    <row r="22" spans="2:29" s="2" customFormat="1" ht="12" customHeight="1" x14ac:dyDescent="0.15">
      <c r="B22" s="18"/>
      <c r="C22" s="18"/>
      <c r="D22" s="19" t="s">
        <v>27</v>
      </c>
      <c r="E22" s="40">
        <v>584</v>
      </c>
      <c r="F22" s="41">
        <v>364</v>
      </c>
      <c r="G22" s="42">
        <f t="shared" si="2"/>
        <v>66</v>
      </c>
      <c r="H22" s="43">
        <f t="shared" si="3"/>
        <v>154</v>
      </c>
      <c r="I22" s="44">
        <v>63</v>
      </c>
      <c r="J22" s="44">
        <v>33</v>
      </c>
      <c r="K22" s="45">
        <v>22</v>
      </c>
      <c r="L22" s="6"/>
      <c r="M22" s="64">
        <v>19</v>
      </c>
      <c r="N22" s="65">
        <v>7</v>
      </c>
      <c r="O22" s="65">
        <v>5</v>
      </c>
      <c r="P22" s="65">
        <v>3</v>
      </c>
      <c r="Q22" s="65">
        <v>0</v>
      </c>
      <c r="R22" s="65">
        <v>0</v>
      </c>
      <c r="S22" s="65">
        <v>0</v>
      </c>
      <c r="T22" s="65">
        <v>2</v>
      </c>
      <c r="U22" s="20"/>
      <c r="V22" s="21"/>
      <c r="W22" s="22" t="s">
        <v>27</v>
      </c>
      <c r="X22" s="14">
        <f t="shared" si="1"/>
        <v>0</v>
      </c>
      <c r="Y22" s="14">
        <f t="shared" si="4"/>
        <v>0</v>
      </c>
      <c r="AB22" s="23"/>
      <c r="AC22" s="23"/>
    </row>
    <row r="23" spans="2:29" s="12" customFormat="1" ht="12" customHeight="1" x14ac:dyDescent="0.15">
      <c r="B23" s="18"/>
      <c r="C23" s="18"/>
      <c r="D23" s="19" t="s">
        <v>28</v>
      </c>
      <c r="E23" s="40">
        <v>883</v>
      </c>
      <c r="F23" s="41">
        <v>505</v>
      </c>
      <c r="G23" s="42">
        <f t="shared" si="2"/>
        <v>96</v>
      </c>
      <c r="H23" s="43">
        <f t="shared" si="3"/>
        <v>282</v>
      </c>
      <c r="I23" s="44">
        <v>94</v>
      </c>
      <c r="J23" s="44">
        <v>53</v>
      </c>
      <c r="K23" s="45">
        <v>43</v>
      </c>
      <c r="L23" s="13"/>
      <c r="M23" s="64">
        <v>20</v>
      </c>
      <c r="N23" s="65">
        <v>23</v>
      </c>
      <c r="O23" s="65">
        <v>12</v>
      </c>
      <c r="P23" s="65">
        <v>10</v>
      </c>
      <c r="Q23" s="65">
        <v>4</v>
      </c>
      <c r="R23" s="65">
        <v>6</v>
      </c>
      <c r="S23" s="65">
        <v>6</v>
      </c>
      <c r="T23" s="65">
        <v>11</v>
      </c>
      <c r="U23" s="20"/>
      <c r="V23" s="21"/>
      <c r="W23" s="22" t="s">
        <v>28</v>
      </c>
      <c r="X23" s="14">
        <f t="shared" si="1"/>
        <v>0</v>
      </c>
      <c r="Y23" s="14">
        <f t="shared" si="4"/>
        <v>0</v>
      </c>
      <c r="AB23" s="15"/>
      <c r="AC23" s="15"/>
    </row>
    <row r="24" spans="2:29" s="2" customFormat="1" ht="15" customHeight="1" x14ac:dyDescent="0.15">
      <c r="B24" s="16"/>
      <c r="C24" s="75" t="s">
        <v>29</v>
      </c>
      <c r="D24" s="76"/>
      <c r="E24" s="46">
        <v>3851</v>
      </c>
      <c r="F24" s="38">
        <v>2817</v>
      </c>
      <c r="G24" s="38">
        <f t="shared" ref="G24:H24" si="5">SUM(G25:G27)</f>
        <v>388</v>
      </c>
      <c r="H24" s="46">
        <f t="shared" si="5"/>
        <v>646</v>
      </c>
      <c r="I24" s="38">
        <v>272</v>
      </c>
      <c r="J24" s="38">
        <v>130</v>
      </c>
      <c r="K24" s="38">
        <v>92</v>
      </c>
      <c r="L24" s="6"/>
      <c r="M24" s="63">
        <v>55</v>
      </c>
      <c r="N24" s="63">
        <v>28</v>
      </c>
      <c r="O24" s="63">
        <v>21</v>
      </c>
      <c r="P24" s="63">
        <v>21</v>
      </c>
      <c r="Q24" s="63">
        <v>6</v>
      </c>
      <c r="R24" s="63">
        <v>6</v>
      </c>
      <c r="S24" s="63">
        <v>5</v>
      </c>
      <c r="T24" s="63">
        <v>10</v>
      </c>
      <c r="U24" s="17"/>
      <c r="V24" s="72" t="s">
        <v>29</v>
      </c>
      <c r="W24" s="72"/>
      <c r="X24" s="14">
        <f t="shared" si="1"/>
        <v>0</v>
      </c>
      <c r="Y24" s="14">
        <f t="shared" si="4"/>
        <v>0</v>
      </c>
      <c r="AB24" s="23"/>
      <c r="AC24" s="23"/>
    </row>
    <row r="25" spans="2:29" s="2" customFormat="1" ht="12" customHeight="1" x14ac:dyDescent="0.15">
      <c r="B25" s="18"/>
      <c r="C25" s="18"/>
      <c r="D25" s="19" t="s">
        <v>30</v>
      </c>
      <c r="E25" s="47">
        <v>664</v>
      </c>
      <c r="F25" s="48">
        <v>340</v>
      </c>
      <c r="G25" s="42">
        <f t="shared" si="2"/>
        <v>119</v>
      </c>
      <c r="H25" s="43">
        <f t="shared" si="3"/>
        <v>205</v>
      </c>
      <c r="I25" s="49">
        <v>66</v>
      </c>
      <c r="J25" s="49">
        <v>42</v>
      </c>
      <c r="K25" s="50">
        <v>37</v>
      </c>
      <c r="L25" s="6"/>
      <c r="M25" s="66">
        <v>14</v>
      </c>
      <c r="N25" s="67">
        <v>11</v>
      </c>
      <c r="O25" s="67">
        <v>7</v>
      </c>
      <c r="P25" s="67">
        <v>12</v>
      </c>
      <c r="Q25" s="67">
        <v>4</v>
      </c>
      <c r="R25" s="67">
        <v>6</v>
      </c>
      <c r="S25" s="67">
        <v>2</v>
      </c>
      <c r="T25" s="67">
        <v>4</v>
      </c>
      <c r="U25" s="20"/>
      <c r="V25" s="21"/>
      <c r="W25" s="22" t="s">
        <v>30</v>
      </c>
      <c r="X25" s="14">
        <f t="shared" si="1"/>
        <v>0</v>
      </c>
      <c r="Y25" s="14">
        <f t="shared" si="4"/>
        <v>0</v>
      </c>
      <c r="AB25" s="23"/>
      <c r="AC25" s="23"/>
    </row>
    <row r="26" spans="2:29" s="2" customFormat="1" ht="12" customHeight="1" x14ac:dyDescent="0.15">
      <c r="B26" s="18"/>
      <c r="C26" s="18"/>
      <c r="D26" s="19" t="s">
        <v>31</v>
      </c>
      <c r="E26" s="47">
        <v>123</v>
      </c>
      <c r="F26" s="48">
        <v>73</v>
      </c>
      <c r="G26" s="42">
        <f t="shared" si="2"/>
        <v>15</v>
      </c>
      <c r="H26" s="43">
        <f t="shared" si="3"/>
        <v>35</v>
      </c>
      <c r="I26" s="49">
        <v>11</v>
      </c>
      <c r="J26" s="49">
        <v>6</v>
      </c>
      <c r="K26" s="50">
        <v>5</v>
      </c>
      <c r="L26" s="6"/>
      <c r="M26" s="66">
        <v>6</v>
      </c>
      <c r="N26" s="67">
        <v>1</v>
      </c>
      <c r="O26" s="67">
        <v>0</v>
      </c>
      <c r="P26" s="67">
        <v>4</v>
      </c>
      <c r="Q26" s="67">
        <v>0</v>
      </c>
      <c r="R26" s="67">
        <v>0</v>
      </c>
      <c r="S26" s="67">
        <v>1</v>
      </c>
      <c r="T26" s="67">
        <v>1</v>
      </c>
      <c r="U26" s="20"/>
      <c r="V26" s="21"/>
      <c r="W26" s="22" t="s">
        <v>31</v>
      </c>
      <c r="X26" s="14">
        <f t="shared" si="1"/>
        <v>0</v>
      </c>
      <c r="Y26" s="14">
        <f t="shared" si="4"/>
        <v>0</v>
      </c>
      <c r="AB26" s="23"/>
      <c r="AC26" s="23"/>
    </row>
    <row r="27" spans="2:29" s="12" customFormat="1" ht="12" customHeight="1" x14ac:dyDescent="0.15">
      <c r="B27" s="18"/>
      <c r="C27" s="18"/>
      <c r="D27" s="19" t="s">
        <v>32</v>
      </c>
      <c r="E27" s="47">
        <v>3064</v>
      </c>
      <c r="F27" s="48">
        <v>2404</v>
      </c>
      <c r="G27" s="42">
        <f t="shared" si="2"/>
        <v>254</v>
      </c>
      <c r="H27" s="43">
        <f t="shared" si="3"/>
        <v>406</v>
      </c>
      <c r="I27" s="49">
        <v>195</v>
      </c>
      <c r="J27" s="49">
        <v>82</v>
      </c>
      <c r="K27" s="50">
        <v>50</v>
      </c>
      <c r="L27" s="13"/>
      <c r="M27" s="66">
        <v>35</v>
      </c>
      <c r="N27" s="67">
        <v>16</v>
      </c>
      <c r="O27" s="67">
        <v>14</v>
      </c>
      <c r="P27" s="67">
        <v>5</v>
      </c>
      <c r="Q27" s="67">
        <v>2</v>
      </c>
      <c r="R27" s="67">
        <v>0</v>
      </c>
      <c r="S27" s="67">
        <v>2</v>
      </c>
      <c r="T27" s="67">
        <v>5</v>
      </c>
      <c r="U27" s="20"/>
      <c r="V27" s="21"/>
      <c r="W27" s="22" t="s">
        <v>32</v>
      </c>
      <c r="X27" s="14">
        <f t="shared" si="1"/>
        <v>0</v>
      </c>
      <c r="Y27" s="14">
        <f t="shared" si="4"/>
        <v>0</v>
      </c>
      <c r="AB27" s="15"/>
      <c r="AC27" s="15"/>
    </row>
    <row r="28" spans="2:29" s="2" customFormat="1" ht="15" customHeight="1" x14ac:dyDescent="0.15">
      <c r="B28" s="16"/>
      <c r="C28" s="75" t="s">
        <v>33</v>
      </c>
      <c r="D28" s="76"/>
      <c r="E28" s="46">
        <v>66806</v>
      </c>
      <c r="F28" s="38">
        <v>48879</v>
      </c>
      <c r="G28" s="38">
        <f t="shared" ref="G28:H28" si="6">SUM(G29:G55)</f>
        <v>5025</v>
      </c>
      <c r="H28" s="46">
        <f t="shared" si="6"/>
        <v>12902</v>
      </c>
      <c r="I28" s="38">
        <v>5625</v>
      </c>
      <c r="J28" s="38">
        <v>2828</v>
      </c>
      <c r="K28" s="38">
        <v>1711</v>
      </c>
      <c r="L28" s="6"/>
      <c r="M28" s="63">
        <v>1020</v>
      </c>
      <c r="N28" s="63">
        <v>638</v>
      </c>
      <c r="O28" s="63">
        <v>357</v>
      </c>
      <c r="P28" s="63">
        <v>239</v>
      </c>
      <c r="Q28" s="63">
        <v>160</v>
      </c>
      <c r="R28" s="63">
        <v>95</v>
      </c>
      <c r="S28" s="63">
        <v>79</v>
      </c>
      <c r="T28" s="63">
        <v>150</v>
      </c>
      <c r="U28" s="17"/>
      <c r="V28" s="72" t="s">
        <v>33</v>
      </c>
      <c r="W28" s="72"/>
      <c r="X28" s="14">
        <f t="shared" si="1"/>
        <v>0</v>
      </c>
      <c r="Y28" s="14">
        <f t="shared" si="4"/>
        <v>0</v>
      </c>
      <c r="AB28" s="23"/>
      <c r="AC28" s="23"/>
    </row>
    <row r="29" spans="2:29" s="2" customFormat="1" ht="12" customHeight="1" x14ac:dyDescent="0.15">
      <c r="B29" s="18"/>
      <c r="C29" s="18"/>
      <c r="D29" s="19" t="s">
        <v>34</v>
      </c>
      <c r="E29" s="51">
        <v>307</v>
      </c>
      <c r="F29" s="52">
        <v>193</v>
      </c>
      <c r="G29" s="53">
        <f t="shared" si="2"/>
        <v>56</v>
      </c>
      <c r="H29" s="43">
        <f t="shared" si="3"/>
        <v>58</v>
      </c>
      <c r="I29" s="54">
        <v>31</v>
      </c>
      <c r="J29" s="54">
        <v>9</v>
      </c>
      <c r="K29" s="55">
        <v>11</v>
      </c>
      <c r="L29" s="6"/>
      <c r="M29" s="68">
        <v>4</v>
      </c>
      <c r="N29" s="69">
        <v>0</v>
      </c>
      <c r="O29" s="69">
        <v>2</v>
      </c>
      <c r="P29" s="69">
        <v>0</v>
      </c>
      <c r="Q29" s="69">
        <v>1</v>
      </c>
      <c r="R29" s="69">
        <v>0</v>
      </c>
      <c r="S29" s="69">
        <v>0</v>
      </c>
      <c r="T29" s="69">
        <v>0</v>
      </c>
      <c r="U29" s="20"/>
      <c r="V29" s="21"/>
      <c r="W29" s="22" t="s">
        <v>34</v>
      </c>
      <c r="X29" s="14">
        <f t="shared" si="1"/>
        <v>0</v>
      </c>
      <c r="Y29" s="14">
        <f t="shared" si="4"/>
        <v>0</v>
      </c>
      <c r="AB29" s="23"/>
      <c r="AC29" s="23"/>
    </row>
    <row r="30" spans="2:29" s="2" customFormat="1" ht="12" customHeight="1" x14ac:dyDescent="0.15">
      <c r="B30" s="18"/>
      <c r="C30" s="18"/>
      <c r="D30" s="19" t="s">
        <v>35</v>
      </c>
      <c r="E30" s="51">
        <v>0</v>
      </c>
      <c r="F30" s="52">
        <v>0</v>
      </c>
      <c r="G30" s="53">
        <f t="shared" si="2"/>
        <v>0</v>
      </c>
      <c r="H30" s="43">
        <f t="shared" si="3"/>
        <v>0</v>
      </c>
      <c r="I30" s="54">
        <v>0</v>
      </c>
      <c r="J30" s="54">
        <v>0</v>
      </c>
      <c r="K30" s="55">
        <v>0</v>
      </c>
      <c r="L30" s="6"/>
      <c r="M30" s="68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20"/>
      <c r="V30" s="21"/>
      <c r="W30" s="22" t="s">
        <v>35</v>
      </c>
      <c r="X30" s="14">
        <f t="shared" si="1"/>
        <v>0</v>
      </c>
      <c r="Y30" s="14">
        <f t="shared" si="4"/>
        <v>0</v>
      </c>
      <c r="AB30" s="23"/>
      <c r="AC30" s="23"/>
    </row>
    <row r="31" spans="2:29" s="2" customFormat="1" ht="12" customHeight="1" x14ac:dyDescent="0.15">
      <c r="B31" s="18"/>
      <c r="C31" s="18"/>
      <c r="D31" s="19" t="s">
        <v>36</v>
      </c>
      <c r="E31" s="51">
        <v>0</v>
      </c>
      <c r="F31" s="52">
        <v>0</v>
      </c>
      <c r="G31" s="53">
        <f t="shared" si="2"/>
        <v>0</v>
      </c>
      <c r="H31" s="43">
        <f t="shared" si="3"/>
        <v>0</v>
      </c>
      <c r="I31" s="54">
        <v>0</v>
      </c>
      <c r="J31" s="54">
        <v>0</v>
      </c>
      <c r="K31" s="55">
        <v>0</v>
      </c>
      <c r="L31" s="6"/>
      <c r="M31" s="68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20"/>
      <c r="V31" s="21"/>
      <c r="W31" s="22" t="s">
        <v>36</v>
      </c>
      <c r="X31" s="14">
        <f t="shared" si="1"/>
        <v>0</v>
      </c>
      <c r="Y31" s="14">
        <f t="shared" si="4"/>
        <v>0</v>
      </c>
      <c r="AB31" s="23"/>
      <c r="AC31" s="23"/>
    </row>
    <row r="32" spans="2:29" s="2" customFormat="1" ht="12" customHeight="1" x14ac:dyDescent="0.15">
      <c r="B32" s="18"/>
      <c r="C32" s="18"/>
      <c r="D32" s="19" t="s">
        <v>37</v>
      </c>
      <c r="E32" s="51">
        <v>136</v>
      </c>
      <c r="F32" s="52">
        <v>88</v>
      </c>
      <c r="G32" s="53">
        <f t="shared" si="2"/>
        <v>15</v>
      </c>
      <c r="H32" s="43">
        <f t="shared" si="3"/>
        <v>33</v>
      </c>
      <c r="I32" s="54">
        <v>13</v>
      </c>
      <c r="J32" s="54">
        <v>9</v>
      </c>
      <c r="K32" s="55">
        <v>3</v>
      </c>
      <c r="L32" s="6"/>
      <c r="M32" s="68">
        <v>5</v>
      </c>
      <c r="N32" s="69">
        <v>0</v>
      </c>
      <c r="O32" s="69">
        <v>3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20"/>
      <c r="V32" s="21"/>
      <c r="W32" s="22" t="s">
        <v>37</v>
      </c>
      <c r="X32" s="14">
        <f t="shared" si="1"/>
        <v>0</v>
      </c>
      <c r="Y32" s="14">
        <f t="shared" si="4"/>
        <v>0</v>
      </c>
      <c r="AB32" s="23"/>
      <c r="AC32" s="23"/>
    </row>
    <row r="33" spans="2:29" s="2" customFormat="1" ht="12" customHeight="1" x14ac:dyDescent="0.15">
      <c r="B33" s="18"/>
      <c r="C33" s="18"/>
      <c r="D33" s="19" t="s">
        <v>38</v>
      </c>
      <c r="E33" s="51">
        <v>248</v>
      </c>
      <c r="F33" s="52">
        <v>175</v>
      </c>
      <c r="G33" s="53">
        <f t="shared" si="2"/>
        <v>29</v>
      </c>
      <c r="H33" s="43">
        <f t="shared" si="3"/>
        <v>44</v>
      </c>
      <c r="I33" s="54">
        <v>24</v>
      </c>
      <c r="J33" s="54">
        <v>10</v>
      </c>
      <c r="K33" s="55">
        <v>6</v>
      </c>
      <c r="L33" s="6"/>
      <c r="M33" s="68">
        <v>0</v>
      </c>
      <c r="N33" s="69">
        <v>2</v>
      </c>
      <c r="O33" s="69">
        <v>1</v>
      </c>
      <c r="P33" s="69">
        <v>0</v>
      </c>
      <c r="Q33" s="69">
        <v>0</v>
      </c>
      <c r="R33" s="69">
        <v>0</v>
      </c>
      <c r="S33" s="69">
        <v>0</v>
      </c>
      <c r="T33" s="69">
        <v>1</v>
      </c>
      <c r="U33" s="20"/>
      <c r="V33" s="21"/>
      <c r="W33" s="22" t="s">
        <v>38</v>
      </c>
      <c r="X33" s="14">
        <f t="shared" si="1"/>
        <v>0</v>
      </c>
      <c r="Y33" s="14">
        <f t="shared" si="4"/>
        <v>0</v>
      </c>
      <c r="AB33" s="23"/>
      <c r="AC33" s="23"/>
    </row>
    <row r="34" spans="2:29" s="2" customFormat="1" ht="12" customHeight="1" x14ac:dyDescent="0.15">
      <c r="B34" s="18"/>
      <c r="C34" s="18"/>
      <c r="D34" s="19" t="s">
        <v>61</v>
      </c>
      <c r="E34" s="51">
        <v>299</v>
      </c>
      <c r="F34" s="52">
        <v>228</v>
      </c>
      <c r="G34" s="53">
        <f t="shared" si="2"/>
        <v>29</v>
      </c>
      <c r="H34" s="43">
        <f t="shared" si="3"/>
        <v>42</v>
      </c>
      <c r="I34" s="54">
        <v>30</v>
      </c>
      <c r="J34" s="54">
        <v>5</v>
      </c>
      <c r="K34" s="55">
        <v>1</v>
      </c>
      <c r="L34" s="6"/>
      <c r="M34" s="68">
        <v>3</v>
      </c>
      <c r="N34" s="69">
        <v>2</v>
      </c>
      <c r="O34" s="69">
        <v>1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20"/>
      <c r="V34" s="21"/>
      <c r="W34" s="22" t="s">
        <v>61</v>
      </c>
      <c r="X34" s="14">
        <f t="shared" si="1"/>
        <v>0</v>
      </c>
      <c r="Y34" s="14">
        <f t="shared" si="4"/>
        <v>0</v>
      </c>
      <c r="AB34" s="23"/>
      <c r="AC34" s="23"/>
    </row>
    <row r="35" spans="2:29" s="2" customFormat="1" ht="12" customHeight="1" x14ac:dyDescent="0.15">
      <c r="B35" s="18"/>
      <c r="C35" s="18"/>
      <c r="D35" s="19" t="s">
        <v>62</v>
      </c>
      <c r="E35" s="51">
        <v>0</v>
      </c>
      <c r="F35" s="52">
        <v>0</v>
      </c>
      <c r="G35" s="53">
        <f t="shared" si="2"/>
        <v>0</v>
      </c>
      <c r="H35" s="43">
        <f t="shared" si="3"/>
        <v>0</v>
      </c>
      <c r="I35" s="54">
        <v>0</v>
      </c>
      <c r="J35" s="54">
        <v>0</v>
      </c>
      <c r="K35" s="55">
        <v>0</v>
      </c>
      <c r="L35" s="6"/>
      <c r="M35" s="68">
        <v>0</v>
      </c>
      <c r="N35" s="69">
        <v>0</v>
      </c>
      <c r="O35" s="69">
        <v>0</v>
      </c>
      <c r="P35" s="69">
        <v>0</v>
      </c>
      <c r="Q35" s="69">
        <v>0</v>
      </c>
      <c r="R35" s="69">
        <v>0</v>
      </c>
      <c r="S35" s="69">
        <v>0</v>
      </c>
      <c r="T35" s="69">
        <v>0</v>
      </c>
      <c r="U35" s="20"/>
      <c r="V35" s="21"/>
      <c r="W35" s="22" t="s">
        <v>62</v>
      </c>
      <c r="X35" s="14">
        <f t="shared" si="1"/>
        <v>0</v>
      </c>
      <c r="Y35" s="14">
        <f t="shared" si="4"/>
        <v>0</v>
      </c>
      <c r="AB35" s="23"/>
      <c r="AC35" s="23"/>
    </row>
    <row r="36" spans="2:29" s="2" customFormat="1" ht="12" customHeight="1" x14ac:dyDescent="0.15">
      <c r="B36" s="18"/>
      <c r="C36" s="18"/>
      <c r="D36" s="19" t="s">
        <v>40</v>
      </c>
      <c r="E36" s="51">
        <v>1</v>
      </c>
      <c r="F36" s="52">
        <v>0</v>
      </c>
      <c r="G36" s="53">
        <f t="shared" si="2"/>
        <v>0</v>
      </c>
      <c r="H36" s="43">
        <f t="shared" si="3"/>
        <v>1</v>
      </c>
      <c r="I36" s="54">
        <v>0</v>
      </c>
      <c r="J36" s="54">
        <v>0</v>
      </c>
      <c r="K36" s="55">
        <v>0</v>
      </c>
      <c r="L36" s="6"/>
      <c r="M36" s="68">
        <v>1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  <c r="U36" s="20"/>
      <c r="V36" s="21"/>
      <c r="W36" s="22" t="s">
        <v>40</v>
      </c>
      <c r="X36" s="14">
        <f t="shared" si="1"/>
        <v>0</v>
      </c>
      <c r="Y36" s="14">
        <f t="shared" si="4"/>
        <v>0</v>
      </c>
      <c r="AB36" s="23"/>
      <c r="AC36" s="23"/>
    </row>
    <row r="37" spans="2:29" s="2" customFormat="1" ht="12" customHeight="1" x14ac:dyDescent="0.15">
      <c r="B37" s="18"/>
      <c r="C37" s="18"/>
      <c r="D37" s="19" t="s">
        <v>41</v>
      </c>
      <c r="E37" s="51">
        <v>3</v>
      </c>
      <c r="F37" s="52">
        <v>1</v>
      </c>
      <c r="G37" s="53">
        <f t="shared" si="2"/>
        <v>1</v>
      </c>
      <c r="H37" s="43">
        <f t="shared" si="3"/>
        <v>1</v>
      </c>
      <c r="I37" s="54">
        <v>1</v>
      </c>
      <c r="J37" s="54">
        <v>0</v>
      </c>
      <c r="K37" s="55">
        <v>0</v>
      </c>
      <c r="L37" s="6"/>
      <c r="M37" s="68">
        <v>0</v>
      </c>
      <c r="N37" s="69">
        <v>0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69">
        <v>0</v>
      </c>
      <c r="U37" s="20"/>
      <c r="V37" s="21"/>
      <c r="W37" s="22" t="s">
        <v>41</v>
      </c>
      <c r="X37" s="14">
        <f t="shared" si="1"/>
        <v>0</v>
      </c>
      <c r="Y37" s="14">
        <f t="shared" si="4"/>
        <v>0</v>
      </c>
      <c r="AB37" s="23"/>
      <c r="AC37" s="23"/>
    </row>
    <row r="38" spans="2:29" s="2" customFormat="1" ht="12" customHeight="1" x14ac:dyDescent="0.15">
      <c r="B38" s="18"/>
      <c r="C38" s="18"/>
      <c r="D38" s="19" t="s">
        <v>63</v>
      </c>
      <c r="E38" s="51">
        <v>15</v>
      </c>
      <c r="F38" s="52">
        <v>8</v>
      </c>
      <c r="G38" s="53">
        <f t="shared" si="2"/>
        <v>3</v>
      </c>
      <c r="H38" s="43">
        <f t="shared" si="3"/>
        <v>4</v>
      </c>
      <c r="I38" s="54">
        <v>1</v>
      </c>
      <c r="J38" s="54">
        <v>2</v>
      </c>
      <c r="K38" s="55">
        <v>0</v>
      </c>
      <c r="L38" s="6"/>
      <c r="M38" s="68">
        <v>0</v>
      </c>
      <c r="N38" s="69">
        <v>0</v>
      </c>
      <c r="O38" s="69">
        <v>0</v>
      </c>
      <c r="P38" s="69">
        <v>1</v>
      </c>
      <c r="Q38" s="69">
        <v>0</v>
      </c>
      <c r="R38" s="69">
        <v>0</v>
      </c>
      <c r="S38" s="69">
        <v>0</v>
      </c>
      <c r="T38" s="69">
        <v>0</v>
      </c>
      <c r="U38" s="20"/>
      <c r="V38" s="21"/>
      <c r="W38" s="22" t="s">
        <v>63</v>
      </c>
      <c r="X38" s="14">
        <f t="shared" si="1"/>
        <v>0</v>
      </c>
      <c r="Y38" s="14">
        <f t="shared" si="4"/>
        <v>0</v>
      </c>
      <c r="AB38" s="23"/>
      <c r="AC38" s="23"/>
    </row>
    <row r="39" spans="2:29" s="2" customFormat="1" ht="12" customHeight="1" x14ac:dyDescent="0.15">
      <c r="B39" s="18"/>
      <c r="C39" s="18"/>
      <c r="D39" s="19" t="s">
        <v>42</v>
      </c>
      <c r="E39" s="51">
        <v>24</v>
      </c>
      <c r="F39" s="52">
        <v>17</v>
      </c>
      <c r="G39" s="53">
        <f t="shared" si="2"/>
        <v>2</v>
      </c>
      <c r="H39" s="43">
        <f t="shared" si="3"/>
        <v>5</v>
      </c>
      <c r="I39" s="54">
        <v>2</v>
      </c>
      <c r="J39" s="54">
        <v>1</v>
      </c>
      <c r="K39" s="55">
        <v>2</v>
      </c>
      <c r="L39" s="6"/>
      <c r="M39" s="68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20"/>
      <c r="V39" s="21"/>
      <c r="W39" s="22" t="s">
        <v>42</v>
      </c>
      <c r="X39" s="14">
        <f t="shared" si="1"/>
        <v>0</v>
      </c>
      <c r="Y39" s="14">
        <f t="shared" si="4"/>
        <v>0</v>
      </c>
      <c r="AB39" s="23"/>
      <c r="AC39" s="23"/>
    </row>
    <row r="40" spans="2:29" s="2" customFormat="1" ht="12" customHeight="1" x14ac:dyDescent="0.15">
      <c r="B40" s="18"/>
      <c r="C40" s="18"/>
      <c r="D40" s="19" t="s">
        <v>64</v>
      </c>
      <c r="E40" s="51">
        <v>12</v>
      </c>
      <c r="F40" s="52">
        <v>10</v>
      </c>
      <c r="G40" s="53">
        <f t="shared" si="2"/>
        <v>0</v>
      </c>
      <c r="H40" s="43">
        <f t="shared" si="3"/>
        <v>2</v>
      </c>
      <c r="I40" s="54">
        <v>1</v>
      </c>
      <c r="J40" s="54">
        <v>0</v>
      </c>
      <c r="K40" s="55">
        <v>1</v>
      </c>
      <c r="L40" s="6"/>
      <c r="M40" s="68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20"/>
      <c r="V40" s="21"/>
      <c r="W40" s="22" t="s">
        <v>64</v>
      </c>
      <c r="X40" s="14">
        <f t="shared" si="1"/>
        <v>0</v>
      </c>
      <c r="Y40" s="14">
        <f t="shared" si="4"/>
        <v>0</v>
      </c>
      <c r="AB40" s="23"/>
      <c r="AC40" s="23"/>
    </row>
    <row r="41" spans="2:29" s="2" customFormat="1" ht="12" customHeight="1" x14ac:dyDescent="0.15">
      <c r="B41" s="18"/>
      <c r="C41" s="18"/>
      <c r="D41" s="19" t="s">
        <v>43</v>
      </c>
      <c r="E41" s="51">
        <v>134</v>
      </c>
      <c r="F41" s="52">
        <v>73</v>
      </c>
      <c r="G41" s="53">
        <f t="shared" si="2"/>
        <v>15</v>
      </c>
      <c r="H41" s="43">
        <f t="shared" si="3"/>
        <v>46</v>
      </c>
      <c r="I41" s="54">
        <v>13</v>
      </c>
      <c r="J41" s="54">
        <v>9</v>
      </c>
      <c r="K41" s="55">
        <v>7</v>
      </c>
      <c r="L41" s="6"/>
      <c r="M41" s="68">
        <v>2</v>
      </c>
      <c r="N41" s="69">
        <v>3</v>
      </c>
      <c r="O41" s="69">
        <v>4</v>
      </c>
      <c r="P41" s="69">
        <v>2</v>
      </c>
      <c r="Q41" s="69">
        <v>0</v>
      </c>
      <c r="R41" s="69">
        <v>2</v>
      </c>
      <c r="S41" s="69">
        <v>2</v>
      </c>
      <c r="T41" s="69">
        <v>2</v>
      </c>
      <c r="U41" s="20"/>
      <c r="V41" s="21"/>
      <c r="W41" s="22" t="s">
        <v>43</v>
      </c>
      <c r="X41" s="14">
        <f t="shared" si="1"/>
        <v>0</v>
      </c>
      <c r="Y41" s="14">
        <f t="shared" si="4"/>
        <v>0</v>
      </c>
      <c r="AB41" s="23"/>
      <c r="AC41" s="23"/>
    </row>
    <row r="42" spans="2:29" s="2" customFormat="1" ht="12" customHeight="1" x14ac:dyDescent="0.15">
      <c r="B42" s="18"/>
      <c r="C42" s="18"/>
      <c r="D42" s="19" t="s">
        <v>44</v>
      </c>
      <c r="E42" s="51">
        <v>305</v>
      </c>
      <c r="F42" s="52">
        <v>167</v>
      </c>
      <c r="G42" s="53">
        <f t="shared" si="2"/>
        <v>34</v>
      </c>
      <c r="H42" s="43">
        <f t="shared" si="3"/>
        <v>104</v>
      </c>
      <c r="I42" s="54">
        <v>28</v>
      </c>
      <c r="J42" s="54">
        <v>19</v>
      </c>
      <c r="K42" s="55">
        <v>19</v>
      </c>
      <c r="L42" s="6"/>
      <c r="M42" s="68">
        <v>8</v>
      </c>
      <c r="N42" s="69">
        <v>8</v>
      </c>
      <c r="O42" s="69">
        <v>2</v>
      </c>
      <c r="P42" s="69">
        <v>1</v>
      </c>
      <c r="Q42" s="69">
        <v>3</v>
      </c>
      <c r="R42" s="69">
        <v>1</v>
      </c>
      <c r="S42" s="69">
        <v>4</v>
      </c>
      <c r="T42" s="69">
        <v>11</v>
      </c>
      <c r="U42" s="20"/>
      <c r="V42" s="21"/>
      <c r="W42" s="22" t="s">
        <v>44</v>
      </c>
      <c r="X42" s="14">
        <f t="shared" si="1"/>
        <v>0</v>
      </c>
      <c r="Y42" s="14">
        <f t="shared" si="4"/>
        <v>0</v>
      </c>
      <c r="AB42" s="23"/>
      <c r="AC42" s="23"/>
    </row>
    <row r="43" spans="2:29" s="2" customFormat="1" ht="12" customHeight="1" x14ac:dyDescent="0.15">
      <c r="B43" s="18"/>
      <c r="C43" s="18"/>
      <c r="D43" s="19" t="s">
        <v>46</v>
      </c>
      <c r="E43" s="51">
        <v>2578</v>
      </c>
      <c r="F43" s="52">
        <v>2071</v>
      </c>
      <c r="G43" s="53">
        <f t="shared" si="2"/>
        <v>219</v>
      </c>
      <c r="H43" s="43">
        <f t="shared" si="3"/>
        <v>288</v>
      </c>
      <c r="I43" s="54">
        <v>145</v>
      </c>
      <c r="J43" s="54">
        <v>61</v>
      </c>
      <c r="K43" s="55">
        <v>23</v>
      </c>
      <c r="L43" s="6"/>
      <c r="M43" s="68">
        <v>17</v>
      </c>
      <c r="N43" s="69">
        <v>11</v>
      </c>
      <c r="O43" s="69">
        <v>6</v>
      </c>
      <c r="P43" s="69">
        <v>6</v>
      </c>
      <c r="Q43" s="69">
        <v>7</v>
      </c>
      <c r="R43" s="69">
        <v>2</v>
      </c>
      <c r="S43" s="69">
        <v>3</v>
      </c>
      <c r="T43" s="69">
        <v>7</v>
      </c>
      <c r="U43" s="20"/>
      <c r="V43" s="21"/>
      <c r="W43" s="22" t="s">
        <v>46</v>
      </c>
      <c r="X43" s="14">
        <f t="shared" si="1"/>
        <v>0</v>
      </c>
      <c r="Y43" s="14">
        <f t="shared" si="4"/>
        <v>0</v>
      </c>
      <c r="AB43" s="23"/>
      <c r="AC43" s="23"/>
    </row>
    <row r="44" spans="2:29" s="2" customFormat="1" ht="12" customHeight="1" x14ac:dyDescent="0.15">
      <c r="B44" s="18"/>
      <c r="C44" s="18"/>
      <c r="D44" s="19" t="s">
        <v>65</v>
      </c>
      <c r="E44" s="51">
        <v>126</v>
      </c>
      <c r="F44" s="52">
        <v>80</v>
      </c>
      <c r="G44" s="53">
        <f t="shared" si="2"/>
        <v>15</v>
      </c>
      <c r="H44" s="43">
        <f t="shared" si="3"/>
        <v>31</v>
      </c>
      <c r="I44" s="54">
        <v>11</v>
      </c>
      <c r="J44" s="54">
        <v>4</v>
      </c>
      <c r="K44" s="55">
        <v>5</v>
      </c>
      <c r="L44" s="6"/>
      <c r="M44" s="68">
        <v>5</v>
      </c>
      <c r="N44" s="69">
        <v>0</v>
      </c>
      <c r="O44" s="69">
        <v>1</v>
      </c>
      <c r="P44" s="69">
        <v>0</v>
      </c>
      <c r="Q44" s="69">
        <v>1</v>
      </c>
      <c r="R44" s="69">
        <v>2</v>
      </c>
      <c r="S44" s="69">
        <v>1</v>
      </c>
      <c r="T44" s="69">
        <v>1</v>
      </c>
      <c r="U44" s="20"/>
      <c r="V44" s="21"/>
      <c r="W44" s="22" t="s">
        <v>65</v>
      </c>
      <c r="X44" s="14">
        <f t="shared" si="1"/>
        <v>0</v>
      </c>
      <c r="Y44" s="14">
        <f t="shared" si="4"/>
        <v>0</v>
      </c>
      <c r="AB44" s="23"/>
      <c r="AC44" s="23"/>
    </row>
    <row r="45" spans="2:29" s="2" customFormat="1" ht="12" customHeight="1" x14ac:dyDescent="0.15">
      <c r="B45" s="18"/>
      <c r="C45" s="18"/>
      <c r="D45" s="19" t="s">
        <v>39</v>
      </c>
      <c r="E45" s="51">
        <v>1116</v>
      </c>
      <c r="F45" s="52">
        <v>592</v>
      </c>
      <c r="G45" s="53">
        <f t="shared" si="2"/>
        <v>109</v>
      </c>
      <c r="H45" s="43">
        <f t="shared" si="3"/>
        <v>415</v>
      </c>
      <c r="I45" s="54">
        <v>142</v>
      </c>
      <c r="J45" s="54">
        <v>73</v>
      </c>
      <c r="K45" s="55">
        <v>59</v>
      </c>
      <c r="L45" s="6"/>
      <c r="M45" s="68">
        <v>35</v>
      </c>
      <c r="N45" s="69">
        <v>32</v>
      </c>
      <c r="O45" s="69">
        <v>18</v>
      </c>
      <c r="P45" s="69">
        <v>14</v>
      </c>
      <c r="Q45" s="69">
        <v>13</v>
      </c>
      <c r="R45" s="69">
        <v>9</v>
      </c>
      <c r="S45" s="69">
        <v>6</v>
      </c>
      <c r="T45" s="69">
        <v>14</v>
      </c>
      <c r="U45" s="20"/>
      <c r="V45" s="21"/>
      <c r="W45" s="22" t="s">
        <v>39</v>
      </c>
      <c r="X45" s="14">
        <f t="shared" si="1"/>
        <v>0</v>
      </c>
      <c r="Y45" s="14">
        <f t="shared" si="4"/>
        <v>0</v>
      </c>
      <c r="AB45" s="23"/>
      <c r="AC45" s="23"/>
    </row>
    <row r="46" spans="2:29" s="2" customFormat="1" ht="12" customHeight="1" x14ac:dyDescent="0.15">
      <c r="B46" s="18"/>
      <c r="C46" s="18"/>
      <c r="D46" s="19" t="s">
        <v>66</v>
      </c>
      <c r="E46" s="51">
        <v>239</v>
      </c>
      <c r="F46" s="52">
        <v>155</v>
      </c>
      <c r="G46" s="53">
        <f t="shared" si="2"/>
        <v>24</v>
      </c>
      <c r="H46" s="43">
        <f t="shared" si="3"/>
        <v>60</v>
      </c>
      <c r="I46" s="54">
        <v>24</v>
      </c>
      <c r="J46" s="54">
        <v>14</v>
      </c>
      <c r="K46" s="55">
        <v>5</v>
      </c>
      <c r="L46" s="6"/>
      <c r="M46" s="68">
        <v>4</v>
      </c>
      <c r="N46" s="69">
        <v>5</v>
      </c>
      <c r="O46" s="69">
        <v>1</v>
      </c>
      <c r="P46" s="69">
        <v>1</v>
      </c>
      <c r="Q46" s="69">
        <v>6</v>
      </c>
      <c r="R46" s="69">
        <v>0</v>
      </c>
      <c r="S46" s="69">
        <v>0</v>
      </c>
      <c r="T46" s="69">
        <v>0</v>
      </c>
      <c r="U46" s="20"/>
      <c r="V46" s="21"/>
      <c r="W46" s="22" t="s">
        <v>66</v>
      </c>
      <c r="X46" s="14">
        <f t="shared" si="1"/>
        <v>0</v>
      </c>
      <c r="Y46" s="14">
        <f t="shared" si="4"/>
        <v>0</v>
      </c>
      <c r="AB46" s="23"/>
      <c r="AC46" s="23"/>
    </row>
    <row r="47" spans="2:29" s="2" customFormat="1" ht="12" customHeight="1" x14ac:dyDescent="0.15">
      <c r="B47" s="18"/>
      <c r="C47" s="18"/>
      <c r="D47" s="19" t="s">
        <v>67</v>
      </c>
      <c r="E47" s="51">
        <v>111</v>
      </c>
      <c r="F47" s="52">
        <v>86</v>
      </c>
      <c r="G47" s="53">
        <f t="shared" si="2"/>
        <v>10</v>
      </c>
      <c r="H47" s="43">
        <f t="shared" si="3"/>
        <v>15</v>
      </c>
      <c r="I47" s="54">
        <v>5</v>
      </c>
      <c r="J47" s="54">
        <v>3</v>
      </c>
      <c r="K47" s="55">
        <v>0</v>
      </c>
      <c r="L47" s="6"/>
      <c r="M47" s="68">
        <v>2</v>
      </c>
      <c r="N47" s="69">
        <v>1</v>
      </c>
      <c r="O47" s="69">
        <v>2</v>
      </c>
      <c r="P47" s="69">
        <v>0</v>
      </c>
      <c r="Q47" s="69">
        <v>0</v>
      </c>
      <c r="R47" s="69">
        <v>0</v>
      </c>
      <c r="S47" s="69">
        <v>1</v>
      </c>
      <c r="T47" s="69">
        <v>1</v>
      </c>
      <c r="U47" s="20"/>
      <c r="V47" s="21"/>
      <c r="W47" s="22" t="s">
        <v>67</v>
      </c>
      <c r="X47" s="14">
        <f t="shared" si="1"/>
        <v>0</v>
      </c>
      <c r="Y47" s="14">
        <f t="shared" si="4"/>
        <v>0</v>
      </c>
      <c r="AB47" s="23"/>
      <c r="AC47" s="23"/>
    </row>
    <row r="48" spans="2:29" s="2" customFormat="1" ht="12" customHeight="1" x14ac:dyDescent="0.15">
      <c r="B48" s="18"/>
      <c r="C48" s="18"/>
      <c r="D48" s="19" t="s">
        <v>68</v>
      </c>
      <c r="E48" s="51">
        <v>78</v>
      </c>
      <c r="F48" s="52">
        <v>48</v>
      </c>
      <c r="G48" s="53">
        <f t="shared" si="2"/>
        <v>7</v>
      </c>
      <c r="H48" s="43">
        <f t="shared" si="3"/>
        <v>23</v>
      </c>
      <c r="I48" s="54">
        <v>6</v>
      </c>
      <c r="J48" s="54">
        <v>5</v>
      </c>
      <c r="K48" s="55">
        <v>2</v>
      </c>
      <c r="L48" s="6"/>
      <c r="M48" s="68">
        <v>3</v>
      </c>
      <c r="N48" s="69">
        <v>3</v>
      </c>
      <c r="O48" s="69">
        <v>2</v>
      </c>
      <c r="P48" s="69">
        <v>0</v>
      </c>
      <c r="Q48" s="69">
        <v>1</v>
      </c>
      <c r="R48" s="69">
        <v>0</v>
      </c>
      <c r="S48" s="69">
        <v>1</v>
      </c>
      <c r="T48" s="69">
        <v>0</v>
      </c>
      <c r="U48" s="20"/>
      <c r="V48" s="21"/>
      <c r="W48" s="22" t="s">
        <v>68</v>
      </c>
      <c r="X48" s="14">
        <f t="shared" si="1"/>
        <v>0</v>
      </c>
      <c r="Y48" s="14">
        <f t="shared" si="4"/>
        <v>0</v>
      </c>
      <c r="AB48" s="23"/>
      <c r="AC48" s="23"/>
    </row>
    <row r="49" spans="1:29" s="2" customFormat="1" ht="12" customHeight="1" x14ac:dyDescent="0.15">
      <c r="B49" s="18"/>
      <c r="C49" s="18"/>
      <c r="D49" s="19" t="s">
        <v>69</v>
      </c>
      <c r="E49" s="51">
        <v>462</v>
      </c>
      <c r="F49" s="52">
        <v>239</v>
      </c>
      <c r="G49" s="53">
        <f t="shared" si="2"/>
        <v>57</v>
      </c>
      <c r="H49" s="43">
        <f t="shared" si="3"/>
        <v>166</v>
      </c>
      <c r="I49" s="54">
        <v>73</v>
      </c>
      <c r="J49" s="54">
        <v>37</v>
      </c>
      <c r="K49" s="55">
        <v>22</v>
      </c>
      <c r="L49" s="6"/>
      <c r="M49" s="68">
        <v>13</v>
      </c>
      <c r="N49" s="69">
        <v>7</v>
      </c>
      <c r="O49" s="69">
        <v>1</v>
      </c>
      <c r="P49" s="69">
        <v>6</v>
      </c>
      <c r="Q49" s="69">
        <v>0</v>
      </c>
      <c r="R49" s="69">
        <v>0</v>
      </c>
      <c r="S49" s="69">
        <v>5</v>
      </c>
      <c r="T49" s="69">
        <v>2</v>
      </c>
      <c r="U49" s="20"/>
      <c r="V49" s="21"/>
      <c r="W49" s="22" t="s">
        <v>69</v>
      </c>
      <c r="X49" s="14">
        <f t="shared" si="1"/>
        <v>0</v>
      </c>
      <c r="Y49" s="14">
        <f t="shared" si="4"/>
        <v>0</v>
      </c>
      <c r="AB49" s="23"/>
      <c r="AC49" s="23"/>
    </row>
    <row r="50" spans="1:29" s="2" customFormat="1" ht="12" customHeight="1" x14ac:dyDescent="0.15">
      <c r="B50" s="18"/>
      <c r="C50" s="18"/>
      <c r="D50" s="19" t="s">
        <v>70</v>
      </c>
      <c r="E50" s="51">
        <v>217</v>
      </c>
      <c r="F50" s="52">
        <v>141</v>
      </c>
      <c r="G50" s="53">
        <f t="shared" si="2"/>
        <v>21</v>
      </c>
      <c r="H50" s="43">
        <f t="shared" si="3"/>
        <v>55</v>
      </c>
      <c r="I50" s="54">
        <v>35</v>
      </c>
      <c r="J50" s="54">
        <v>11</v>
      </c>
      <c r="K50" s="55">
        <v>4</v>
      </c>
      <c r="L50" s="6"/>
      <c r="M50" s="68">
        <v>0</v>
      </c>
      <c r="N50" s="69">
        <v>3</v>
      </c>
      <c r="O50" s="69">
        <v>2</v>
      </c>
      <c r="P50" s="69">
        <v>0</v>
      </c>
      <c r="Q50" s="69">
        <v>0</v>
      </c>
      <c r="R50" s="69">
        <v>0</v>
      </c>
      <c r="S50" s="69">
        <v>0</v>
      </c>
      <c r="T50" s="69">
        <v>0</v>
      </c>
      <c r="U50" s="20"/>
      <c r="V50" s="21"/>
      <c r="W50" s="22" t="s">
        <v>70</v>
      </c>
      <c r="X50" s="14">
        <f t="shared" si="1"/>
        <v>0</v>
      </c>
      <c r="Y50" s="14">
        <f t="shared" si="4"/>
        <v>0</v>
      </c>
      <c r="AB50" s="23"/>
      <c r="AC50" s="23"/>
    </row>
    <row r="51" spans="1:29" s="2" customFormat="1" ht="12" customHeight="1" x14ac:dyDescent="0.15">
      <c r="B51" s="18"/>
      <c r="C51" s="18"/>
      <c r="D51" s="19" t="s">
        <v>45</v>
      </c>
      <c r="E51" s="51">
        <v>44896</v>
      </c>
      <c r="F51" s="52">
        <v>31824</v>
      </c>
      <c r="G51" s="53">
        <f t="shared" si="2"/>
        <v>3143</v>
      </c>
      <c r="H51" s="43">
        <f t="shared" si="3"/>
        <v>9929</v>
      </c>
      <c r="I51" s="54">
        <v>4226</v>
      </c>
      <c r="J51" s="54">
        <v>2245</v>
      </c>
      <c r="K51" s="55">
        <v>1365</v>
      </c>
      <c r="L51" s="6"/>
      <c r="M51" s="68">
        <v>820</v>
      </c>
      <c r="N51" s="69">
        <v>492</v>
      </c>
      <c r="O51" s="69">
        <v>275</v>
      </c>
      <c r="P51" s="69">
        <v>190</v>
      </c>
      <c r="Q51" s="69">
        <v>109</v>
      </c>
      <c r="R51" s="69">
        <v>69</v>
      </c>
      <c r="S51" s="69">
        <v>49</v>
      </c>
      <c r="T51" s="69">
        <v>89</v>
      </c>
      <c r="U51" s="20"/>
      <c r="V51" s="21"/>
      <c r="W51" s="22" t="s">
        <v>45</v>
      </c>
      <c r="X51" s="14">
        <f t="shared" si="1"/>
        <v>0</v>
      </c>
      <c r="Y51" s="14">
        <f t="shared" si="4"/>
        <v>0</v>
      </c>
      <c r="AB51" s="23"/>
      <c r="AC51" s="23"/>
    </row>
    <row r="52" spans="1:29" s="2" customFormat="1" ht="12" customHeight="1" x14ac:dyDescent="0.15">
      <c r="B52" s="18"/>
      <c r="C52" s="18"/>
      <c r="D52" s="19" t="s">
        <v>71</v>
      </c>
      <c r="E52" s="51">
        <v>2163</v>
      </c>
      <c r="F52" s="52">
        <v>1842</v>
      </c>
      <c r="G52" s="53">
        <f t="shared" si="2"/>
        <v>128</v>
      </c>
      <c r="H52" s="43">
        <f t="shared" si="3"/>
        <v>193</v>
      </c>
      <c r="I52" s="54">
        <v>122</v>
      </c>
      <c r="J52" s="54">
        <v>43</v>
      </c>
      <c r="K52" s="55">
        <v>14</v>
      </c>
      <c r="L52" s="6"/>
      <c r="M52" s="68">
        <v>5</v>
      </c>
      <c r="N52" s="69">
        <v>2</v>
      </c>
      <c r="O52" s="69">
        <v>3</v>
      </c>
      <c r="P52" s="69">
        <v>1</v>
      </c>
      <c r="Q52" s="69">
        <v>2</v>
      </c>
      <c r="R52" s="69">
        <v>1</v>
      </c>
      <c r="S52" s="69">
        <v>0</v>
      </c>
      <c r="T52" s="69">
        <v>0</v>
      </c>
      <c r="U52" s="20"/>
      <c r="V52" s="21"/>
      <c r="W52" s="22" t="s">
        <v>71</v>
      </c>
      <c r="X52" s="14">
        <f t="shared" si="1"/>
        <v>0</v>
      </c>
      <c r="Y52" s="14">
        <f t="shared" si="4"/>
        <v>0</v>
      </c>
      <c r="AB52" s="23"/>
      <c r="AC52" s="23"/>
    </row>
    <row r="53" spans="1:29" s="2" customFormat="1" ht="12" customHeight="1" x14ac:dyDescent="0.15">
      <c r="B53" s="18"/>
      <c r="C53" s="18"/>
      <c r="D53" s="19" t="s">
        <v>72</v>
      </c>
      <c r="E53" s="51">
        <v>187</v>
      </c>
      <c r="F53" s="52">
        <v>145</v>
      </c>
      <c r="G53" s="53">
        <f t="shared" si="2"/>
        <v>17</v>
      </c>
      <c r="H53" s="43">
        <f t="shared" si="3"/>
        <v>25</v>
      </c>
      <c r="I53" s="54">
        <v>14</v>
      </c>
      <c r="J53" s="54">
        <v>7</v>
      </c>
      <c r="K53" s="55">
        <v>2</v>
      </c>
      <c r="L53" s="6"/>
      <c r="M53" s="68">
        <v>0</v>
      </c>
      <c r="N53" s="69">
        <v>1</v>
      </c>
      <c r="O53" s="69">
        <v>0</v>
      </c>
      <c r="P53" s="69">
        <v>0</v>
      </c>
      <c r="Q53" s="69">
        <v>1</v>
      </c>
      <c r="R53" s="69">
        <v>0</v>
      </c>
      <c r="S53" s="69">
        <v>0</v>
      </c>
      <c r="T53" s="69">
        <v>0</v>
      </c>
      <c r="U53" s="20"/>
      <c r="V53" s="21"/>
      <c r="W53" s="22" t="s">
        <v>72</v>
      </c>
      <c r="X53" s="14">
        <f t="shared" si="1"/>
        <v>0</v>
      </c>
      <c r="Y53" s="14">
        <f t="shared" si="4"/>
        <v>0</v>
      </c>
      <c r="AB53" s="23"/>
      <c r="AC53" s="23"/>
    </row>
    <row r="54" spans="1:29" s="2" customFormat="1" ht="12" customHeight="1" x14ac:dyDescent="0.15">
      <c r="B54" s="18"/>
      <c r="C54" s="18"/>
      <c r="D54" s="26" t="s">
        <v>80</v>
      </c>
      <c r="E54" s="51">
        <v>487</v>
      </c>
      <c r="F54" s="52">
        <v>261</v>
      </c>
      <c r="G54" s="53">
        <f t="shared" si="2"/>
        <v>56</v>
      </c>
      <c r="H54" s="43">
        <f t="shared" si="3"/>
        <v>170</v>
      </c>
      <c r="I54" s="54">
        <v>60</v>
      </c>
      <c r="J54" s="54">
        <v>37</v>
      </c>
      <c r="K54" s="55">
        <v>23</v>
      </c>
      <c r="L54" s="6"/>
      <c r="M54" s="68">
        <v>14</v>
      </c>
      <c r="N54" s="69">
        <v>16</v>
      </c>
      <c r="O54" s="69">
        <v>10</v>
      </c>
      <c r="P54" s="69">
        <v>2</v>
      </c>
      <c r="Q54" s="69">
        <v>2</v>
      </c>
      <c r="R54" s="69">
        <v>2</v>
      </c>
      <c r="S54" s="69">
        <v>1</v>
      </c>
      <c r="T54" s="69">
        <v>3</v>
      </c>
      <c r="U54" s="20"/>
      <c r="V54" s="21"/>
      <c r="W54" s="27" t="s">
        <v>80</v>
      </c>
      <c r="X54" s="14">
        <f>SUM(F54:H54)-E54</f>
        <v>0</v>
      </c>
      <c r="Y54" s="14">
        <f>SUM(I54:K54,M54:T54)-H54</f>
        <v>0</v>
      </c>
      <c r="AB54" s="23"/>
      <c r="AC54" s="23"/>
    </row>
    <row r="55" spans="1:29" s="2" customFormat="1" ht="12" customHeight="1" thickBot="1" x14ac:dyDescent="0.2">
      <c r="B55" s="28"/>
      <c r="C55" s="28"/>
      <c r="D55" s="29" t="s">
        <v>47</v>
      </c>
      <c r="E55" s="56">
        <v>12662</v>
      </c>
      <c r="F55" s="57">
        <v>10435</v>
      </c>
      <c r="G55" s="58">
        <f>E55-F55-H55</f>
        <v>1035</v>
      </c>
      <c r="H55" s="59">
        <f t="shared" si="3"/>
        <v>1192</v>
      </c>
      <c r="I55" s="60">
        <v>618</v>
      </c>
      <c r="J55" s="60">
        <v>224</v>
      </c>
      <c r="K55" s="61">
        <v>137</v>
      </c>
      <c r="L55" s="6"/>
      <c r="M55" s="70">
        <v>79</v>
      </c>
      <c r="N55" s="71">
        <v>50</v>
      </c>
      <c r="O55" s="71">
        <v>23</v>
      </c>
      <c r="P55" s="71">
        <v>15</v>
      </c>
      <c r="Q55" s="71">
        <v>14</v>
      </c>
      <c r="R55" s="71">
        <v>7</v>
      </c>
      <c r="S55" s="71">
        <v>6</v>
      </c>
      <c r="T55" s="71">
        <v>19</v>
      </c>
      <c r="U55" s="30"/>
      <c r="V55" s="28"/>
      <c r="W55" s="31" t="s">
        <v>47</v>
      </c>
      <c r="X55" s="14">
        <f t="shared" si="1"/>
        <v>0</v>
      </c>
      <c r="Y55" s="14">
        <f t="shared" si="4"/>
        <v>0</v>
      </c>
      <c r="AB55" s="23"/>
      <c r="AC55" s="23"/>
    </row>
    <row r="56" spans="1:29" ht="12.75" customHeight="1" x14ac:dyDescent="0.15">
      <c r="A56" s="32"/>
      <c r="B56" s="74" t="s">
        <v>53</v>
      </c>
      <c r="C56" s="74"/>
      <c r="D56" s="74"/>
      <c r="E56" s="74"/>
      <c r="F56" s="74"/>
      <c r="G56" s="74"/>
      <c r="H56" s="74"/>
      <c r="I56" s="74"/>
      <c r="J56" s="74"/>
      <c r="K56" s="74"/>
      <c r="M56" s="33"/>
      <c r="U56" s="32"/>
      <c r="V56" s="32"/>
      <c r="W56" s="32"/>
      <c r="X56" s="32"/>
    </row>
    <row r="57" spans="1:29" ht="12.75" customHeight="1" x14ac:dyDescent="0.15">
      <c r="A57" s="32"/>
      <c r="B57" s="73" t="s">
        <v>54</v>
      </c>
      <c r="C57" s="73"/>
      <c r="D57" s="73"/>
      <c r="E57" s="73"/>
      <c r="F57" s="73"/>
      <c r="G57" s="73"/>
      <c r="H57" s="73"/>
      <c r="I57" s="73"/>
      <c r="J57" s="73"/>
      <c r="K57" s="73"/>
      <c r="M57" s="33"/>
      <c r="U57" s="32"/>
      <c r="V57" s="32"/>
      <c r="W57" s="32"/>
      <c r="X57" s="32"/>
    </row>
    <row r="58" spans="1:29" ht="12.75" customHeight="1" x14ac:dyDescent="0.15">
      <c r="A58" s="2"/>
      <c r="B58" s="73" t="s">
        <v>55</v>
      </c>
      <c r="C58" s="73"/>
      <c r="D58" s="73"/>
      <c r="E58" s="73"/>
      <c r="F58" s="73"/>
      <c r="G58" s="73"/>
      <c r="H58" s="73"/>
      <c r="I58" s="73"/>
      <c r="J58" s="73"/>
      <c r="K58" s="73"/>
      <c r="U58" s="2"/>
      <c r="V58" s="2"/>
      <c r="W58" s="2"/>
      <c r="X58" s="2"/>
    </row>
    <row r="59" spans="1:29" ht="12.75" customHeight="1" x14ac:dyDescent="0.15">
      <c r="A59" s="2"/>
      <c r="B59" s="73" t="s">
        <v>56</v>
      </c>
      <c r="C59" s="73"/>
      <c r="D59" s="73"/>
      <c r="E59" s="73"/>
      <c r="F59" s="73"/>
      <c r="G59" s="73"/>
      <c r="H59" s="73"/>
      <c r="I59" s="73"/>
      <c r="J59" s="73"/>
      <c r="K59" s="73"/>
      <c r="U59" s="2"/>
      <c r="V59" s="2"/>
      <c r="W59" s="2"/>
      <c r="X59" s="2"/>
    </row>
    <row r="60" spans="1:29" ht="12.75" customHeight="1" x14ac:dyDescent="0.15">
      <c r="A60" s="2"/>
      <c r="B60" s="73" t="s">
        <v>57</v>
      </c>
      <c r="C60" s="73"/>
      <c r="D60" s="73"/>
      <c r="E60" s="73"/>
      <c r="F60" s="73"/>
      <c r="G60" s="73"/>
      <c r="H60" s="73"/>
      <c r="I60" s="73"/>
      <c r="J60" s="73"/>
      <c r="K60" s="73"/>
      <c r="U60" s="2"/>
      <c r="V60" s="2"/>
      <c r="W60" s="2"/>
      <c r="X60" s="2"/>
    </row>
    <row r="61" spans="1:29" x14ac:dyDescent="0.15">
      <c r="D61" s="34"/>
      <c r="W61" s="34"/>
    </row>
    <row r="62" spans="1:29" ht="12" x14ac:dyDescent="0.15">
      <c r="D62" s="35" t="s">
        <v>74</v>
      </c>
      <c r="E62" s="36">
        <f>SUM(E7,E24,E28)-E6</f>
        <v>0</v>
      </c>
      <c r="F62" s="36">
        <f t="shared" ref="F62:K62" si="7">SUM(F7,F24,F28)-F6</f>
        <v>0</v>
      </c>
      <c r="G62" s="36">
        <f t="shared" si="7"/>
        <v>0</v>
      </c>
      <c r="H62" s="36">
        <f t="shared" si="7"/>
        <v>0</v>
      </c>
      <c r="I62" s="36">
        <f t="shared" si="7"/>
        <v>0</v>
      </c>
      <c r="J62" s="36">
        <f t="shared" si="7"/>
        <v>0</v>
      </c>
      <c r="K62" s="36">
        <f t="shared" si="7"/>
        <v>0</v>
      </c>
      <c r="M62" s="36">
        <f t="shared" ref="M62:T62" si="8">SUM(M7,M24,M28)-M6</f>
        <v>0</v>
      </c>
      <c r="N62" s="36">
        <f t="shared" si="8"/>
        <v>0</v>
      </c>
      <c r="O62" s="36">
        <f t="shared" si="8"/>
        <v>0</v>
      </c>
      <c r="P62" s="36">
        <f t="shared" si="8"/>
        <v>0</v>
      </c>
      <c r="Q62" s="36">
        <f t="shared" si="8"/>
        <v>0</v>
      </c>
      <c r="R62" s="36">
        <f t="shared" si="8"/>
        <v>0</v>
      </c>
      <c r="S62" s="36">
        <f t="shared" si="8"/>
        <v>0</v>
      </c>
      <c r="T62" s="36">
        <f t="shared" si="8"/>
        <v>0</v>
      </c>
      <c r="W62" s="34"/>
    </row>
    <row r="63" spans="1:29" ht="12" x14ac:dyDescent="0.15">
      <c r="D63" s="35" t="s">
        <v>75</v>
      </c>
      <c r="E63" s="36">
        <f>SUM(E8:E23)-E7</f>
        <v>0</v>
      </c>
      <c r="F63" s="36">
        <f t="shared" ref="F63:K63" si="9">SUM(F8:F23)-F7</f>
        <v>0</v>
      </c>
      <c r="G63" s="36">
        <f t="shared" si="9"/>
        <v>0</v>
      </c>
      <c r="H63" s="36">
        <f t="shared" si="9"/>
        <v>0</v>
      </c>
      <c r="I63" s="36">
        <f t="shared" si="9"/>
        <v>0</v>
      </c>
      <c r="J63" s="36">
        <f t="shared" si="9"/>
        <v>0</v>
      </c>
      <c r="K63" s="36">
        <f t="shared" si="9"/>
        <v>0</v>
      </c>
      <c r="M63" s="36">
        <f t="shared" ref="M63:T63" si="10">SUM(M8:M23)-M7</f>
        <v>0</v>
      </c>
      <c r="N63" s="36">
        <f t="shared" si="10"/>
        <v>0</v>
      </c>
      <c r="O63" s="36">
        <f t="shared" si="10"/>
        <v>0</v>
      </c>
      <c r="P63" s="36">
        <f t="shared" si="10"/>
        <v>0</v>
      </c>
      <c r="Q63" s="36">
        <f t="shared" si="10"/>
        <v>0</v>
      </c>
      <c r="R63" s="36">
        <f t="shared" si="10"/>
        <v>0</v>
      </c>
      <c r="S63" s="36">
        <f t="shared" si="10"/>
        <v>0</v>
      </c>
      <c r="T63" s="36">
        <f t="shared" si="10"/>
        <v>0</v>
      </c>
      <c r="W63" s="34"/>
    </row>
    <row r="64" spans="1:29" ht="12" x14ac:dyDescent="0.15">
      <c r="D64" s="35" t="s">
        <v>76</v>
      </c>
      <c r="E64" s="36">
        <f>SUM(E25:E27)-E24</f>
        <v>0</v>
      </c>
      <c r="F64" s="36">
        <f>SUM(F25:F27)-F24</f>
        <v>0</v>
      </c>
      <c r="G64" s="36">
        <f t="shared" ref="G64:K64" si="11">SUM(G25:G27)-G24</f>
        <v>0</v>
      </c>
      <c r="H64" s="36">
        <f t="shared" si="11"/>
        <v>0</v>
      </c>
      <c r="I64" s="36">
        <f t="shared" si="11"/>
        <v>0</v>
      </c>
      <c r="J64" s="36">
        <f t="shared" si="11"/>
        <v>0</v>
      </c>
      <c r="K64" s="36">
        <f t="shared" si="11"/>
        <v>0</v>
      </c>
      <c r="M64" s="36">
        <f t="shared" ref="M64:T64" si="12">SUM(M25:M27)-M24</f>
        <v>0</v>
      </c>
      <c r="N64" s="36">
        <f t="shared" si="12"/>
        <v>0</v>
      </c>
      <c r="O64" s="36">
        <f t="shared" si="12"/>
        <v>0</v>
      </c>
      <c r="P64" s="36">
        <f t="shared" si="12"/>
        <v>0</v>
      </c>
      <c r="Q64" s="36">
        <f t="shared" si="12"/>
        <v>0</v>
      </c>
      <c r="R64" s="36">
        <f t="shared" si="12"/>
        <v>0</v>
      </c>
      <c r="S64" s="36">
        <f t="shared" si="12"/>
        <v>0</v>
      </c>
      <c r="T64" s="36">
        <f t="shared" si="12"/>
        <v>0</v>
      </c>
      <c r="W64" s="34"/>
    </row>
    <row r="65" spans="4:23" ht="12" x14ac:dyDescent="0.15">
      <c r="D65" s="35" t="s">
        <v>77</v>
      </c>
      <c r="E65" s="36">
        <f>SUM(E29:E55)-E28</f>
        <v>0</v>
      </c>
      <c r="F65" s="36">
        <f t="shared" ref="F65:K65" si="13">SUM(F29:F55)-F28</f>
        <v>0</v>
      </c>
      <c r="G65" s="36">
        <f t="shared" si="13"/>
        <v>0</v>
      </c>
      <c r="H65" s="36">
        <f t="shared" si="13"/>
        <v>0</v>
      </c>
      <c r="I65" s="36">
        <f t="shared" si="13"/>
        <v>0</v>
      </c>
      <c r="J65" s="36">
        <f t="shared" si="13"/>
        <v>0</v>
      </c>
      <c r="K65" s="36">
        <f t="shared" si="13"/>
        <v>0</v>
      </c>
      <c r="L65" s="37"/>
      <c r="M65" s="36">
        <f t="shared" ref="M65:T65" si="14">SUM(M29:M55)-M28</f>
        <v>0</v>
      </c>
      <c r="N65" s="36">
        <f t="shared" si="14"/>
        <v>0</v>
      </c>
      <c r="O65" s="36">
        <f t="shared" si="14"/>
        <v>0</v>
      </c>
      <c r="P65" s="36">
        <f t="shared" si="14"/>
        <v>0</v>
      </c>
      <c r="Q65" s="36">
        <f t="shared" si="14"/>
        <v>0</v>
      </c>
      <c r="R65" s="36">
        <f t="shared" si="14"/>
        <v>0</v>
      </c>
      <c r="S65" s="36">
        <f t="shared" si="14"/>
        <v>0</v>
      </c>
      <c r="T65" s="36">
        <f t="shared" si="14"/>
        <v>0</v>
      </c>
      <c r="W65" s="34"/>
    </row>
    <row r="66" spans="4:23" x14ac:dyDescent="0.15">
      <c r="D66" s="34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W66" s="34"/>
    </row>
    <row r="67" spans="4:23" x14ac:dyDescent="0.15">
      <c r="D67" s="34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W67" s="34"/>
    </row>
    <row r="68" spans="4:23" x14ac:dyDescent="0.15"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</sheetData>
  <mergeCells count="22">
    <mergeCell ref="B4:D5"/>
    <mergeCell ref="B6:D6"/>
    <mergeCell ref="C7:D7"/>
    <mergeCell ref="H4:K4"/>
    <mergeCell ref="E4:E5"/>
    <mergeCell ref="F2:J2"/>
    <mergeCell ref="N2:S2"/>
    <mergeCell ref="U6:W6"/>
    <mergeCell ref="V7:W7"/>
    <mergeCell ref="M4:T4"/>
    <mergeCell ref="U4:W5"/>
    <mergeCell ref="F4:F5"/>
    <mergeCell ref="G4:G5"/>
    <mergeCell ref="V24:W24"/>
    <mergeCell ref="V28:W28"/>
    <mergeCell ref="B59:K59"/>
    <mergeCell ref="B60:K60"/>
    <mergeCell ref="B56:K56"/>
    <mergeCell ref="B57:K57"/>
    <mergeCell ref="B58:K58"/>
    <mergeCell ref="C24:D24"/>
    <mergeCell ref="C28:D28"/>
  </mergeCells>
  <phoneticPr fontId="1"/>
  <printOptions horizontalCentered="1" gridLinesSet="0"/>
  <pageMargins left="0.39370078740157483" right="0.39370078740157483" top="0.78740157480314965" bottom="0.39370078740157483" header="0.31496062992125984" footer="0.31496062992125984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2024-11-05T06:03:37Z</dcterms:created>
  <dcterms:modified xsi:type="dcterms:W3CDTF">2024-11-05T06:03:44Z</dcterms:modified>
</cp:coreProperties>
</file>