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6CBCCC27-7728-4AB3-BBB6-5AF31B4F9525}" xr6:coauthVersionLast="36" xr6:coauthVersionMax="36" xr10:uidLastSave="{00000000-0000-0000-0000-000000000000}"/>
  <bookViews>
    <workbookView xWindow="14592" yWindow="32772" windowWidth="7728" windowHeight="8340" xr2:uid="{00000000-000D-0000-FFFF-FFFF00000000}"/>
  </bookViews>
  <sheets>
    <sheet name="01" sheetId="3" r:id="rId1"/>
    <sheet name="02" sheetId="4" r:id="rId2"/>
  </sheets>
  <definedNames>
    <definedName name="_xlnm.Print_Area" localSheetId="0">'01'!$B$2:$R$65,'01'!$T$2:$AF$65</definedName>
    <definedName name="_xlnm.Print_Area" localSheetId="1">'02'!$B$2:$M$64,'02'!$O$2:$Z$64</definedName>
  </definedNames>
  <calcPr calcId="191029"/>
</workbook>
</file>

<file path=xl/calcChain.xml><?xml version="1.0" encoding="utf-8"?>
<calcChain xmlns="http://schemas.openxmlformats.org/spreadsheetml/2006/main">
  <c r="H73" i="3" l="1"/>
  <c r="W46" i="4"/>
  <c r="F62" i="4"/>
  <c r="Y62" i="4" s="1"/>
  <c r="F61" i="4"/>
  <c r="Y61" i="4" s="1"/>
  <c r="F60" i="4"/>
  <c r="Y60" i="4" s="1"/>
  <c r="F59" i="4"/>
  <c r="Y59" i="4" s="1"/>
  <c r="F58" i="4"/>
  <c r="Y58" i="4" s="1"/>
  <c r="F57" i="4"/>
  <c r="Y57" i="4" s="1"/>
  <c r="D62" i="4"/>
  <c r="W62" i="4" s="1"/>
  <c r="D61" i="4"/>
  <c r="W61" i="4" s="1"/>
  <c r="D60" i="4"/>
  <c r="W60" i="4" s="1"/>
  <c r="D59" i="4"/>
  <c r="W59" i="4" s="1"/>
  <c r="D58" i="4"/>
  <c r="W58" i="4" s="1"/>
  <c r="D57" i="4"/>
  <c r="W57" i="4" s="1"/>
  <c r="F56" i="4"/>
  <c r="Y56" i="4" s="1"/>
  <c r="D56" i="4"/>
  <c r="W56" i="4" s="1"/>
  <c r="G53" i="4"/>
  <c r="Z53" i="4" s="1"/>
  <c r="G52" i="4"/>
  <c r="Z52" i="4" s="1"/>
  <c r="G51" i="4"/>
  <c r="Z51" i="4" s="1"/>
  <c r="G45" i="4"/>
  <c r="Z45" i="4" s="1"/>
  <c r="E53" i="4"/>
  <c r="X53" i="4" s="1"/>
  <c r="E52" i="4"/>
  <c r="X52" i="4" s="1"/>
  <c r="E51" i="4"/>
  <c r="X51" i="4" s="1"/>
  <c r="E45" i="4"/>
  <c r="X45" i="4" s="1"/>
  <c r="G26" i="4"/>
  <c r="Z26" i="4" s="1"/>
  <c r="E26" i="4"/>
  <c r="X26" i="4" s="1"/>
  <c r="C55" i="4"/>
  <c r="V55" i="4" s="1"/>
  <c r="C48" i="4"/>
  <c r="V48" i="4" s="1"/>
  <c r="C33" i="4"/>
  <c r="V33" i="4" s="1"/>
  <c r="C29" i="4"/>
  <c r="V29" i="4" s="1"/>
  <c r="C22" i="4"/>
  <c r="V22" i="4" s="1"/>
  <c r="D54" i="4"/>
  <c r="W54" i="4" s="1"/>
  <c r="D50" i="4"/>
  <c r="W50" i="4" s="1"/>
  <c r="D49" i="4"/>
  <c r="W49" i="4" s="1"/>
  <c r="D47" i="4"/>
  <c r="W47" i="4" s="1"/>
  <c r="D44" i="4"/>
  <c r="W44" i="4" s="1"/>
  <c r="D38" i="4"/>
  <c r="W38" i="4" s="1"/>
  <c r="D35" i="4"/>
  <c r="W35" i="4" s="1"/>
  <c r="D34" i="4"/>
  <c r="W34" i="4" s="1"/>
  <c r="D32" i="4"/>
  <c r="W32" i="4" s="1"/>
  <c r="D31" i="4"/>
  <c r="W31" i="4" s="1"/>
  <c r="D30" i="4"/>
  <c r="W30" i="4" s="1"/>
  <c r="D28" i="4"/>
  <c r="W28" i="4" s="1"/>
  <c r="D27" i="4"/>
  <c r="W27" i="4" s="1"/>
  <c r="D25" i="4"/>
  <c r="W25" i="4" s="1"/>
  <c r="D24" i="4"/>
  <c r="W24" i="4" s="1"/>
  <c r="D23" i="4"/>
  <c r="W23" i="4" s="1"/>
  <c r="D21" i="4"/>
  <c r="W21" i="4" s="1"/>
  <c r="D20" i="4"/>
  <c r="W20" i="4" s="1"/>
  <c r="D15" i="4"/>
  <c r="W15" i="4" s="1"/>
  <c r="E43" i="4"/>
  <c r="X43" i="4" s="1"/>
  <c r="E42" i="4"/>
  <c r="X42" i="4" s="1"/>
  <c r="E41" i="4"/>
  <c r="X41" i="4" s="1"/>
  <c r="E40" i="4"/>
  <c r="X40" i="4" s="1"/>
  <c r="E39" i="4"/>
  <c r="X39" i="4" s="1"/>
  <c r="E37" i="4"/>
  <c r="X37" i="4" s="1"/>
  <c r="E36" i="4"/>
  <c r="X36" i="4" s="1"/>
  <c r="E19" i="4"/>
  <c r="X19" i="4" s="1"/>
  <c r="E18" i="4"/>
  <c r="X18" i="4" s="1"/>
  <c r="E17" i="4"/>
  <c r="X17" i="4" s="1"/>
  <c r="E16" i="4"/>
  <c r="X16" i="4" s="1"/>
  <c r="E14" i="4"/>
  <c r="X14" i="4" s="1"/>
  <c r="E13" i="4"/>
  <c r="X13" i="4" s="1"/>
  <c r="E12" i="4"/>
  <c r="X12" i="4" s="1"/>
  <c r="E11" i="4"/>
  <c r="X11" i="4" s="1"/>
  <c r="D10" i="4"/>
  <c r="W10" i="4" s="1"/>
  <c r="C9" i="4"/>
  <c r="V9" i="4" s="1"/>
  <c r="B8" i="4"/>
  <c r="U8" i="4" s="1"/>
  <c r="I48" i="3"/>
  <c r="AE62" i="3"/>
  <c r="AE61" i="3"/>
  <c r="AE60" i="3"/>
  <c r="AE59" i="3"/>
  <c r="AE58" i="3"/>
  <c r="AE57" i="3"/>
  <c r="AC62" i="3"/>
  <c r="AC61" i="3"/>
  <c r="AC60" i="3"/>
  <c r="AC59" i="3"/>
  <c r="AC58" i="3"/>
  <c r="AC57" i="3"/>
  <c r="AE56" i="3"/>
  <c r="AC56" i="3"/>
  <c r="AB55" i="3"/>
  <c r="AF53" i="3"/>
  <c r="AF52" i="3"/>
  <c r="AF51" i="3"/>
  <c r="AD53" i="3"/>
  <c r="AD52" i="3"/>
  <c r="AD51" i="3"/>
  <c r="AC54" i="3"/>
  <c r="AC50" i="3"/>
  <c r="AC49" i="3"/>
  <c r="AB48" i="3"/>
  <c r="AC47" i="3"/>
  <c r="AC46" i="3"/>
  <c r="AF45" i="3"/>
  <c r="AD45" i="3"/>
  <c r="AC44" i="3"/>
  <c r="AD43" i="3"/>
  <c r="AD42" i="3"/>
  <c r="AD41" i="3"/>
  <c r="AD40" i="3"/>
  <c r="AD39" i="3"/>
  <c r="AC38" i="3"/>
  <c r="AD37" i="3"/>
  <c r="AD36" i="3"/>
  <c r="AC35" i="3"/>
  <c r="AC34" i="3"/>
  <c r="AB33" i="3"/>
  <c r="AC32" i="3"/>
  <c r="AC31" i="3"/>
  <c r="AC30" i="3"/>
  <c r="AB29" i="3"/>
  <c r="AC28" i="3"/>
  <c r="AC27" i="3"/>
  <c r="AF26" i="3"/>
  <c r="AD26" i="3"/>
  <c r="AC25" i="3"/>
  <c r="AC24" i="3"/>
  <c r="AC23" i="3"/>
  <c r="AB22" i="3"/>
  <c r="AC21" i="3"/>
  <c r="AC20" i="3"/>
  <c r="AD19" i="3"/>
  <c r="AD18" i="3"/>
  <c r="AD17" i="3"/>
  <c r="AD16" i="3"/>
  <c r="AC15" i="3"/>
  <c r="AD14" i="3"/>
  <c r="AD13" i="3"/>
  <c r="AD12" i="3"/>
  <c r="AD11" i="3"/>
  <c r="AC10" i="3"/>
  <c r="AB9" i="3"/>
  <c r="AA8" i="3"/>
  <c r="T54" i="3"/>
  <c r="AJ54" i="3" s="1"/>
  <c r="P54" i="3"/>
  <c r="AI54" i="3" s="1"/>
  <c r="I54" i="3"/>
  <c r="AH54" i="3" s="1"/>
  <c r="T53" i="3"/>
  <c r="AJ53" i="3" s="1"/>
  <c r="P53" i="3"/>
  <c r="AI53" i="3" s="1"/>
  <c r="I53" i="3"/>
  <c r="AH53" i="3" s="1"/>
  <c r="T53" i="4" l="1"/>
  <c r="T54" i="4"/>
  <c r="I62" i="3"/>
  <c r="AH62" i="3" s="1"/>
  <c r="I61" i="3"/>
  <c r="AH61" i="3" s="1"/>
  <c r="I60" i="3"/>
  <c r="AH60" i="3" s="1"/>
  <c r="I59" i="3"/>
  <c r="AH59" i="3" s="1"/>
  <c r="I58" i="3"/>
  <c r="AH58" i="3" s="1"/>
  <c r="I57" i="3"/>
  <c r="AH57" i="3" s="1"/>
  <c r="I56" i="3"/>
  <c r="AH56" i="3" s="1"/>
  <c r="I55" i="3"/>
  <c r="AH55" i="3" s="1"/>
  <c r="I52" i="3"/>
  <c r="AH52" i="3" s="1"/>
  <c r="I51" i="3"/>
  <c r="AH51" i="3" s="1"/>
  <c r="I50" i="3"/>
  <c r="AH50" i="3" s="1"/>
  <c r="I49" i="3"/>
  <c r="AH49" i="3" s="1"/>
  <c r="AH48" i="3"/>
  <c r="I47" i="3"/>
  <c r="AH47" i="3" s="1"/>
  <c r="I46" i="3"/>
  <c r="AH46" i="3" s="1"/>
  <c r="I45" i="3"/>
  <c r="AH45" i="3" s="1"/>
  <c r="I44" i="3"/>
  <c r="AH44" i="3" s="1"/>
  <c r="I43" i="3"/>
  <c r="AH43" i="3" s="1"/>
  <c r="I42" i="3"/>
  <c r="AH42" i="3" s="1"/>
  <c r="I41" i="3"/>
  <c r="AH41" i="3" s="1"/>
  <c r="I40" i="3"/>
  <c r="AH40" i="3" s="1"/>
  <c r="I39" i="3"/>
  <c r="AH39" i="3" s="1"/>
  <c r="I38" i="3"/>
  <c r="AH38" i="3" s="1"/>
  <c r="I37" i="3"/>
  <c r="AH37" i="3" s="1"/>
  <c r="I36" i="3"/>
  <c r="AH36" i="3" s="1"/>
  <c r="I35" i="3"/>
  <c r="AH35" i="3" s="1"/>
  <c r="I34" i="3"/>
  <c r="AH34" i="3" s="1"/>
  <c r="I33" i="3"/>
  <c r="AH33" i="3" s="1"/>
  <c r="I32" i="3"/>
  <c r="AH32" i="3" s="1"/>
  <c r="I31" i="3"/>
  <c r="AH31" i="3" s="1"/>
  <c r="I30" i="3"/>
  <c r="AH30" i="3" s="1"/>
  <c r="I29" i="3"/>
  <c r="AH29" i="3" s="1"/>
  <c r="I28" i="3"/>
  <c r="AH28" i="3" s="1"/>
  <c r="I27" i="3"/>
  <c r="AH27" i="3" s="1"/>
  <c r="I26" i="3"/>
  <c r="AH26" i="3" s="1"/>
  <c r="I25" i="3"/>
  <c r="AH25" i="3" s="1"/>
  <c r="I24" i="3"/>
  <c r="AH24" i="3" s="1"/>
  <c r="I23" i="3"/>
  <c r="AH23" i="3" s="1"/>
  <c r="I22" i="3"/>
  <c r="AH22" i="3" s="1"/>
  <c r="I21" i="3"/>
  <c r="AH21" i="3" s="1"/>
  <c r="I20" i="3"/>
  <c r="AH20" i="3" s="1"/>
  <c r="I19" i="3"/>
  <c r="AH19" i="3" s="1"/>
  <c r="I18" i="3"/>
  <c r="AH18" i="3" s="1"/>
  <c r="I17" i="3"/>
  <c r="AH17" i="3" s="1"/>
  <c r="I16" i="3"/>
  <c r="AH16" i="3" s="1"/>
  <c r="I15" i="3"/>
  <c r="AH15" i="3" s="1"/>
  <c r="I14" i="3"/>
  <c r="AH14" i="3" s="1"/>
  <c r="I13" i="3"/>
  <c r="AH13" i="3" s="1"/>
  <c r="I12" i="3"/>
  <c r="AH12" i="3" s="1"/>
  <c r="I11" i="3"/>
  <c r="AH11" i="3" s="1"/>
  <c r="I10" i="3"/>
  <c r="AH10" i="3" s="1"/>
  <c r="I9" i="3"/>
  <c r="AH9" i="3" s="1"/>
  <c r="O8" i="3"/>
  <c r="O69" i="3" s="1"/>
  <c r="N8" i="3"/>
  <c r="N69" i="3" s="1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J69" i="3" l="1"/>
  <c r="Q69" i="3"/>
  <c r="M69" i="3"/>
  <c r="L69" i="3"/>
  <c r="K69" i="3"/>
  <c r="Z69" i="3"/>
  <c r="Y69" i="3"/>
  <c r="X69" i="3"/>
  <c r="W69" i="3"/>
  <c r="V69" i="3"/>
  <c r="U69" i="3"/>
  <c r="M69" i="4"/>
  <c r="L69" i="4"/>
  <c r="K69" i="4"/>
  <c r="J69" i="4"/>
  <c r="I69" i="4"/>
  <c r="H69" i="4"/>
  <c r="S69" i="4"/>
  <c r="R69" i="4"/>
  <c r="Q69" i="4"/>
  <c r="P69" i="4"/>
  <c r="O69" i="4"/>
  <c r="U70" i="3"/>
  <c r="U71" i="3"/>
  <c r="U72" i="3"/>
  <c r="U73" i="3"/>
  <c r="U74" i="3"/>
  <c r="U76" i="3"/>
  <c r="Q70" i="3"/>
  <c r="Q71" i="3"/>
  <c r="Q72" i="3"/>
  <c r="Q73" i="3"/>
  <c r="Q74" i="3"/>
  <c r="Q76" i="3"/>
  <c r="S70" i="4"/>
  <c r="S71" i="4"/>
  <c r="S72" i="4"/>
  <c r="S73" i="4"/>
  <c r="S74" i="4"/>
  <c r="S76" i="4"/>
  <c r="U75" i="3"/>
  <c r="Q77" i="3"/>
  <c r="Q75" i="3"/>
  <c r="S75" i="4"/>
  <c r="T62" i="3"/>
  <c r="AJ62" i="3" s="1"/>
  <c r="T61" i="3"/>
  <c r="AJ61" i="3" s="1"/>
  <c r="T60" i="3"/>
  <c r="AJ60" i="3" s="1"/>
  <c r="T59" i="3"/>
  <c r="AJ59" i="3" s="1"/>
  <c r="T58" i="3"/>
  <c r="AJ58" i="3" s="1"/>
  <c r="T57" i="3"/>
  <c r="AJ57" i="3" s="1"/>
  <c r="T56" i="3"/>
  <c r="AJ56" i="3" s="1"/>
  <c r="T55" i="3"/>
  <c r="AJ55" i="3" s="1"/>
  <c r="T52" i="3"/>
  <c r="AJ52" i="3" s="1"/>
  <c r="T51" i="3"/>
  <c r="AJ51" i="3" s="1"/>
  <c r="T50" i="3"/>
  <c r="AJ50" i="3" s="1"/>
  <c r="T49" i="3"/>
  <c r="AJ49" i="3" s="1"/>
  <c r="T48" i="3"/>
  <c r="AJ48" i="3" s="1"/>
  <c r="T47" i="3"/>
  <c r="AJ47" i="3" s="1"/>
  <c r="T46" i="3"/>
  <c r="AJ46" i="3" s="1"/>
  <c r="T45" i="3"/>
  <c r="AJ45" i="3" s="1"/>
  <c r="T44" i="3"/>
  <c r="AJ44" i="3" s="1"/>
  <c r="T43" i="3"/>
  <c r="AJ43" i="3" s="1"/>
  <c r="T42" i="3"/>
  <c r="AJ42" i="3" s="1"/>
  <c r="T41" i="3"/>
  <c r="AJ41" i="3" s="1"/>
  <c r="T40" i="3"/>
  <c r="AJ40" i="3" s="1"/>
  <c r="T39" i="3"/>
  <c r="AJ39" i="3" s="1"/>
  <c r="T38" i="3"/>
  <c r="AJ38" i="3" s="1"/>
  <c r="T37" i="3"/>
  <c r="AJ37" i="3" s="1"/>
  <c r="T36" i="3"/>
  <c r="AJ36" i="3" s="1"/>
  <c r="T35" i="3"/>
  <c r="AJ35" i="3" s="1"/>
  <c r="T34" i="3"/>
  <c r="AJ34" i="3" s="1"/>
  <c r="T33" i="3"/>
  <c r="AJ33" i="3" s="1"/>
  <c r="T32" i="3"/>
  <c r="AJ32" i="3" s="1"/>
  <c r="T31" i="3"/>
  <c r="AJ31" i="3" s="1"/>
  <c r="T30" i="3"/>
  <c r="AJ30" i="3" s="1"/>
  <c r="T29" i="3"/>
  <c r="AJ29" i="3" s="1"/>
  <c r="T28" i="3"/>
  <c r="AJ28" i="3" s="1"/>
  <c r="T27" i="3"/>
  <c r="AJ27" i="3" s="1"/>
  <c r="T26" i="3"/>
  <c r="AJ26" i="3" s="1"/>
  <c r="T25" i="3"/>
  <c r="AJ25" i="3" s="1"/>
  <c r="T24" i="3"/>
  <c r="AJ24" i="3" s="1"/>
  <c r="T23" i="3"/>
  <c r="AJ23" i="3" s="1"/>
  <c r="T22" i="3"/>
  <c r="AJ22" i="3" s="1"/>
  <c r="T21" i="3"/>
  <c r="AJ21" i="3" s="1"/>
  <c r="T20" i="3"/>
  <c r="AJ20" i="3" s="1"/>
  <c r="T19" i="3"/>
  <c r="AJ19" i="3" s="1"/>
  <c r="T18" i="3"/>
  <c r="AJ18" i="3" s="1"/>
  <c r="T17" i="3"/>
  <c r="AJ17" i="3" s="1"/>
  <c r="T16" i="3"/>
  <c r="AJ16" i="3" s="1"/>
  <c r="T15" i="3"/>
  <c r="AJ15" i="3" s="1"/>
  <c r="T14" i="3"/>
  <c r="AJ14" i="3" s="1"/>
  <c r="T13" i="3"/>
  <c r="AJ13" i="3" s="1"/>
  <c r="T12" i="3"/>
  <c r="AJ12" i="3" s="1"/>
  <c r="T11" i="3"/>
  <c r="AJ11" i="3" s="1"/>
  <c r="T10" i="3"/>
  <c r="AJ10" i="3" s="1"/>
  <c r="T9" i="3"/>
  <c r="AJ9" i="3" s="1"/>
  <c r="P62" i="3"/>
  <c r="AI62" i="3" s="1"/>
  <c r="P61" i="3"/>
  <c r="AI61" i="3" s="1"/>
  <c r="P60" i="3"/>
  <c r="AI60" i="3" s="1"/>
  <c r="P59" i="3"/>
  <c r="AI59" i="3" s="1"/>
  <c r="P58" i="3"/>
  <c r="AI58" i="3" s="1"/>
  <c r="P57" i="3"/>
  <c r="AI57" i="3" s="1"/>
  <c r="P56" i="3"/>
  <c r="AI56" i="3" s="1"/>
  <c r="P55" i="3"/>
  <c r="AI55" i="3" s="1"/>
  <c r="P52" i="3"/>
  <c r="AI52" i="3" s="1"/>
  <c r="P51" i="3"/>
  <c r="AI51" i="3" s="1"/>
  <c r="P50" i="3"/>
  <c r="AI50" i="3" s="1"/>
  <c r="P49" i="3"/>
  <c r="AI49" i="3" s="1"/>
  <c r="P48" i="3"/>
  <c r="AI48" i="3" s="1"/>
  <c r="P47" i="3"/>
  <c r="AI47" i="3" s="1"/>
  <c r="P46" i="3"/>
  <c r="AI46" i="3" s="1"/>
  <c r="P45" i="3"/>
  <c r="AI45" i="3" s="1"/>
  <c r="P44" i="3"/>
  <c r="AI44" i="3" s="1"/>
  <c r="P43" i="3"/>
  <c r="AI43" i="3" s="1"/>
  <c r="P42" i="3"/>
  <c r="AI42" i="3" s="1"/>
  <c r="P41" i="3"/>
  <c r="AI41" i="3" s="1"/>
  <c r="P40" i="3"/>
  <c r="AI40" i="3" s="1"/>
  <c r="P39" i="3"/>
  <c r="AI39" i="3" s="1"/>
  <c r="P38" i="3"/>
  <c r="AI38" i="3" s="1"/>
  <c r="P37" i="3"/>
  <c r="AI37" i="3" s="1"/>
  <c r="P36" i="3"/>
  <c r="P35" i="3"/>
  <c r="P34" i="3"/>
  <c r="AI34" i="3" s="1"/>
  <c r="P33" i="3"/>
  <c r="AI33" i="3" s="1"/>
  <c r="P32" i="3"/>
  <c r="P31" i="3"/>
  <c r="AI31" i="3" s="1"/>
  <c r="P30" i="3"/>
  <c r="AI30" i="3" s="1"/>
  <c r="P29" i="3"/>
  <c r="P28" i="3"/>
  <c r="AI28" i="3" s="1"/>
  <c r="P27" i="3"/>
  <c r="AI27" i="3" s="1"/>
  <c r="P26" i="3"/>
  <c r="AI26" i="3" s="1"/>
  <c r="P25" i="3"/>
  <c r="AI25" i="3" s="1"/>
  <c r="P24" i="3"/>
  <c r="AI24" i="3" s="1"/>
  <c r="P23" i="3"/>
  <c r="AI23" i="3" s="1"/>
  <c r="P22" i="3"/>
  <c r="AI22" i="3" s="1"/>
  <c r="P21" i="3"/>
  <c r="AI21" i="3" s="1"/>
  <c r="P20" i="3"/>
  <c r="AI20" i="3" s="1"/>
  <c r="P19" i="3"/>
  <c r="AI19" i="3" s="1"/>
  <c r="P18" i="3"/>
  <c r="AI18" i="3" s="1"/>
  <c r="P17" i="3"/>
  <c r="AI17" i="3" s="1"/>
  <c r="P16" i="3"/>
  <c r="AI16" i="3" s="1"/>
  <c r="P15" i="3"/>
  <c r="AI15" i="3" s="1"/>
  <c r="P14" i="3"/>
  <c r="AI14" i="3" s="1"/>
  <c r="P13" i="3"/>
  <c r="AI13" i="3" s="1"/>
  <c r="P12" i="3"/>
  <c r="AI12" i="3" s="1"/>
  <c r="P11" i="3"/>
  <c r="AI11" i="3" s="1"/>
  <c r="P10" i="3"/>
  <c r="AI10" i="3" s="1"/>
  <c r="P9" i="3"/>
  <c r="AI9" i="3" s="1"/>
  <c r="V70" i="3"/>
  <c r="W70" i="3"/>
  <c r="X70" i="3"/>
  <c r="Y70" i="3"/>
  <c r="Z70" i="3"/>
  <c r="V71" i="3"/>
  <c r="W71" i="3"/>
  <c r="X71" i="3"/>
  <c r="Y71" i="3"/>
  <c r="Z71" i="3"/>
  <c r="V72" i="3"/>
  <c r="W72" i="3"/>
  <c r="X72" i="3"/>
  <c r="Y72" i="3"/>
  <c r="Z72" i="3"/>
  <c r="V73" i="3"/>
  <c r="W73" i="3"/>
  <c r="X73" i="3"/>
  <c r="Y73" i="3"/>
  <c r="Z73" i="3"/>
  <c r="V74" i="3"/>
  <c r="W74" i="3"/>
  <c r="X74" i="3"/>
  <c r="Y74" i="3"/>
  <c r="Z74" i="3"/>
  <c r="V75" i="3"/>
  <c r="W75" i="3"/>
  <c r="X75" i="3"/>
  <c r="Y75" i="3"/>
  <c r="Z75" i="3"/>
  <c r="V76" i="3"/>
  <c r="W76" i="3"/>
  <c r="X76" i="3"/>
  <c r="Y76" i="3"/>
  <c r="Z76" i="3"/>
  <c r="V77" i="3"/>
  <c r="W77" i="3"/>
  <c r="X77" i="3"/>
  <c r="Y77" i="3"/>
  <c r="Z77" i="3"/>
  <c r="J70" i="3"/>
  <c r="K70" i="3"/>
  <c r="L70" i="3"/>
  <c r="M70" i="3"/>
  <c r="R70" i="3"/>
  <c r="J71" i="3"/>
  <c r="K71" i="3"/>
  <c r="L71" i="3"/>
  <c r="M71" i="3"/>
  <c r="R71" i="3"/>
  <c r="J72" i="3"/>
  <c r="K72" i="3"/>
  <c r="L72" i="3"/>
  <c r="M72" i="3"/>
  <c r="R72" i="3"/>
  <c r="J73" i="3"/>
  <c r="K73" i="3"/>
  <c r="L73" i="3"/>
  <c r="M73" i="3"/>
  <c r="R73" i="3"/>
  <c r="J74" i="3"/>
  <c r="K74" i="3"/>
  <c r="L74" i="3"/>
  <c r="M74" i="3"/>
  <c r="R74" i="3"/>
  <c r="J75" i="3"/>
  <c r="K75" i="3"/>
  <c r="L75" i="3"/>
  <c r="M75" i="3"/>
  <c r="R75" i="3"/>
  <c r="J76" i="3"/>
  <c r="K76" i="3"/>
  <c r="L76" i="3"/>
  <c r="M76" i="3"/>
  <c r="R76" i="3"/>
  <c r="J77" i="3"/>
  <c r="K77" i="3"/>
  <c r="L77" i="3"/>
  <c r="M77" i="3"/>
  <c r="R77" i="3"/>
  <c r="P70" i="4"/>
  <c r="Q70" i="4"/>
  <c r="R70" i="4"/>
  <c r="P71" i="4"/>
  <c r="Q71" i="4"/>
  <c r="R71" i="4"/>
  <c r="P72" i="4"/>
  <c r="Q72" i="4"/>
  <c r="R72" i="4"/>
  <c r="P73" i="4"/>
  <c r="Q73" i="4"/>
  <c r="R73" i="4"/>
  <c r="P74" i="4"/>
  <c r="Q74" i="4"/>
  <c r="R74" i="4"/>
  <c r="P75" i="4"/>
  <c r="Q75" i="4"/>
  <c r="R75" i="4"/>
  <c r="P76" i="4"/>
  <c r="Q76" i="4"/>
  <c r="R76" i="4"/>
  <c r="P77" i="4"/>
  <c r="Q77" i="4"/>
  <c r="R77" i="4"/>
  <c r="O77" i="4"/>
  <c r="O76" i="4"/>
  <c r="O75" i="4"/>
  <c r="O74" i="4"/>
  <c r="O73" i="4"/>
  <c r="O72" i="4"/>
  <c r="O71" i="4"/>
  <c r="O70" i="4"/>
  <c r="I70" i="4"/>
  <c r="J70" i="4"/>
  <c r="K70" i="4"/>
  <c r="L70" i="4"/>
  <c r="M70" i="4"/>
  <c r="I71" i="4"/>
  <c r="J71" i="4"/>
  <c r="K71" i="4"/>
  <c r="L71" i="4"/>
  <c r="M71" i="4"/>
  <c r="I72" i="4"/>
  <c r="J72" i="4"/>
  <c r="K72" i="4"/>
  <c r="L72" i="4"/>
  <c r="M72" i="4"/>
  <c r="I73" i="4"/>
  <c r="J73" i="4"/>
  <c r="K73" i="4"/>
  <c r="L73" i="4"/>
  <c r="M73" i="4"/>
  <c r="I74" i="4"/>
  <c r="J74" i="4"/>
  <c r="K74" i="4"/>
  <c r="L74" i="4"/>
  <c r="M74" i="4"/>
  <c r="I75" i="4"/>
  <c r="J75" i="4"/>
  <c r="K75" i="4"/>
  <c r="L75" i="4"/>
  <c r="I76" i="4"/>
  <c r="J76" i="4"/>
  <c r="K76" i="4"/>
  <c r="L76" i="4"/>
  <c r="M76" i="4"/>
  <c r="I77" i="4"/>
  <c r="J77" i="4"/>
  <c r="K77" i="4"/>
  <c r="L77" i="4"/>
  <c r="H77" i="4"/>
  <c r="H76" i="4"/>
  <c r="H75" i="4"/>
  <c r="H74" i="4"/>
  <c r="H73" i="4"/>
  <c r="H72" i="4"/>
  <c r="H71" i="4"/>
  <c r="H70" i="4"/>
  <c r="M77" i="4"/>
  <c r="M75" i="4"/>
  <c r="S77" i="4"/>
  <c r="U77" i="3"/>
  <c r="T62" i="4" l="1"/>
  <c r="AG62" i="3" s="1"/>
  <c r="T61" i="4"/>
  <c r="AG61" i="3" s="1"/>
  <c r="I8" i="3"/>
  <c r="T18" i="4"/>
  <c r="AG18" i="3" s="1"/>
  <c r="T52" i="4"/>
  <c r="AG52" i="3" s="1"/>
  <c r="T46" i="4"/>
  <c r="AG46" i="3" s="1"/>
  <c r="T38" i="4"/>
  <c r="AG38" i="3" s="1"/>
  <c r="T25" i="4"/>
  <c r="AG25" i="3" s="1"/>
  <c r="T16" i="4"/>
  <c r="AG16" i="3" s="1"/>
  <c r="T48" i="4"/>
  <c r="AG48" i="3" s="1"/>
  <c r="T51" i="4"/>
  <c r="AG51" i="3" s="1"/>
  <c r="T45" i="4"/>
  <c r="AG45" i="3" s="1"/>
  <c r="T37" i="4"/>
  <c r="AG37" i="3" s="1"/>
  <c r="T24" i="4"/>
  <c r="AG24" i="3" s="1"/>
  <c r="T15" i="4"/>
  <c r="AG15" i="3" s="1"/>
  <c r="T33" i="4"/>
  <c r="AG33" i="3" s="1"/>
  <c r="T40" i="4"/>
  <c r="AG40" i="3" s="1"/>
  <c r="T27" i="4"/>
  <c r="AG27" i="3" s="1"/>
  <c r="T44" i="4"/>
  <c r="T23" i="4"/>
  <c r="AG23" i="3" s="1"/>
  <c r="T30" i="4"/>
  <c r="AG30" i="3" s="1"/>
  <c r="T21" i="4"/>
  <c r="AG21" i="3" s="1"/>
  <c r="T36" i="4"/>
  <c r="AG36" i="3" s="1"/>
  <c r="T60" i="4"/>
  <c r="AG60" i="3" s="1"/>
  <c r="T43" i="4"/>
  <c r="AG43" i="3" s="1"/>
  <c r="T22" i="4"/>
  <c r="AG22" i="3" s="1"/>
  <c r="T59" i="4"/>
  <c r="AG59" i="3" s="1"/>
  <c r="T42" i="4"/>
  <c r="AG42" i="3" s="1"/>
  <c r="T34" i="4"/>
  <c r="AG34" i="3" s="1"/>
  <c r="T20" i="4"/>
  <c r="AG20" i="3" s="1"/>
  <c r="T12" i="4"/>
  <c r="AG12" i="3" s="1"/>
  <c r="T9" i="4"/>
  <c r="AG9" i="3" s="1"/>
  <c r="T57" i="4"/>
  <c r="AG57" i="3" s="1"/>
  <c r="T10" i="4"/>
  <c r="AG10" i="3" s="1"/>
  <c r="T50" i="4"/>
  <c r="AG50" i="3" s="1"/>
  <c r="T14" i="4"/>
  <c r="AG14" i="3" s="1"/>
  <c r="T35" i="4"/>
  <c r="AG35" i="3" s="1"/>
  <c r="T13" i="4"/>
  <c r="AG13" i="3" s="1"/>
  <c r="AI29" i="3"/>
  <c r="T29" i="4"/>
  <c r="AG29" i="3" s="1"/>
  <c r="T58" i="4"/>
  <c r="AG58" i="3" s="1"/>
  <c r="T41" i="4"/>
  <c r="AG41" i="3" s="1"/>
  <c r="T19" i="4"/>
  <c r="AG19" i="3" s="1"/>
  <c r="T11" i="4"/>
  <c r="T32" i="4"/>
  <c r="AG32" i="3" s="1"/>
  <c r="T28" i="4"/>
  <c r="AG28" i="3" s="1"/>
  <c r="T49" i="4"/>
  <c r="AG49" i="3" s="1"/>
  <c r="T31" i="4"/>
  <c r="AG31" i="3" s="1"/>
  <c r="T56" i="4"/>
  <c r="T47" i="4"/>
  <c r="AG47" i="3" s="1"/>
  <c r="T39" i="4"/>
  <c r="AG39" i="3" s="1"/>
  <c r="T26" i="4"/>
  <c r="AG26" i="3" s="1"/>
  <c r="T17" i="4"/>
  <c r="AG17" i="3" s="1"/>
  <c r="T55" i="4"/>
  <c r="AG53" i="3" s="1"/>
  <c r="P8" i="3"/>
  <c r="AI8" i="3" s="1"/>
  <c r="R69" i="3"/>
  <c r="P77" i="3"/>
  <c r="I73" i="3"/>
  <c r="T76" i="3"/>
  <c r="I76" i="3"/>
  <c r="AG44" i="3"/>
  <c r="T8" i="3"/>
  <c r="T69" i="3" s="1"/>
  <c r="I71" i="3"/>
  <c r="H76" i="3"/>
  <c r="T71" i="3"/>
  <c r="T70" i="3"/>
  <c r="P74" i="3"/>
  <c r="P75" i="3"/>
  <c r="AI32" i="3"/>
  <c r="P70" i="3"/>
  <c r="P72" i="3"/>
  <c r="P76" i="3"/>
  <c r="H74" i="3"/>
  <c r="H71" i="3"/>
  <c r="H75" i="3"/>
  <c r="I74" i="3"/>
  <c r="H70" i="3"/>
  <c r="I75" i="3"/>
  <c r="I77" i="3"/>
  <c r="T74" i="3"/>
  <c r="T72" i="3"/>
  <c r="P73" i="3"/>
  <c r="H77" i="3"/>
  <c r="T77" i="3"/>
  <c r="T75" i="3"/>
  <c r="P71" i="3"/>
  <c r="T73" i="3"/>
  <c r="I70" i="3"/>
  <c r="H72" i="3"/>
  <c r="AI35" i="3"/>
  <c r="AI36" i="3"/>
  <c r="I72" i="3"/>
  <c r="AG56" i="3" l="1"/>
  <c r="AG54" i="3"/>
  <c r="AG55" i="3"/>
  <c r="AH8" i="3"/>
  <c r="T71" i="4"/>
  <c r="AG11" i="3"/>
  <c r="T73" i="4"/>
  <c r="T70" i="4"/>
  <c r="T76" i="4"/>
  <c r="T8" i="4"/>
  <c r="AG8" i="3" s="1"/>
  <c r="T75" i="4"/>
  <c r="T72" i="4"/>
  <c r="T74" i="4"/>
  <c r="T77" i="4"/>
  <c r="P69" i="3"/>
  <c r="I69" i="3"/>
  <c r="AJ8" i="3"/>
  <c r="H69" i="3"/>
  <c r="T69" i="4" l="1"/>
</calcChain>
</file>

<file path=xl/sharedStrings.xml><?xml version="1.0" encoding="utf-8"?>
<sst xmlns="http://schemas.openxmlformats.org/spreadsheetml/2006/main" count="145" uniqueCount="119">
  <si>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</si>
  <si>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</si>
  <si>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</si>
  <si>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</si>
  <si>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</si>
  <si>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</si>
  <si>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</si>
  <si>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</si>
  <si>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</si>
  <si>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傷害致死</t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</si>
  <si>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</si>
  <si>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</si>
  <si>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</si>
  <si>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</si>
  <si>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</si>
  <si>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</si>
  <si>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</si>
  <si>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</si>
  <si>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</si>
  <si>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</si>
  <si>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</si>
  <si>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</si>
  <si>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</si>
  <si>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</si>
  <si>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</si>
  <si>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</si>
  <si>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</si>
  <si>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</si>
  <si>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</si>
  <si>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</si>
  <si>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</si>
  <si>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</si>
  <si>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</si>
  <si>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</si>
  <si>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</si>
  <si>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</si>
  <si>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</si>
  <si>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</si>
  <si>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</si>
  <si>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</si>
  <si>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</si>
  <si>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</si>
  <si>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</si>
  <si>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背任</t>
    <phoneticPr fontId="2"/>
  </si>
  <si>
    <t>風俗犯</t>
    <phoneticPr fontId="2"/>
  </si>
  <si>
    <t>賭博</t>
    <phoneticPr fontId="2"/>
  </si>
  <si>
    <t>わいせつ</t>
    <phoneticPr fontId="2"/>
  </si>
  <si>
    <t>うち)</t>
    <phoneticPr fontId="2"/>
  </si>
  <si>
    <t>逮捕監禁</t>
    <phoneticPr fontId="2"/>
  </si>
  <si>
    <t>凶悪犯</t>
    <phoneticPr fontId="2"/>
  </si>
  <si>
    <t>殺人</t>
    <phoneticPr fontId="2"/>
  </si>
  <si>
    <t>16　罪種別　犯罪供用物・</t>
    <rPh sb="7" eb="9">
      <t>ハンザイ</t>
    </rPh>
    <rPh sb="9" eb="12">
      <t>キョウヨウブツ</t>
    </rPh>
    <phoneticPr fontId="2"/>
  </si>
  <si>
    <r>
      <t xml:space="preserve"> 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8" eb="10">
      <t>ハンザイ</t>
    </rPh>
    <rPh sb="10" eb="13">
      <t>キョウヨウブツ</t>
    </rPh>
    <rPh sb="14" eb="16">
      <t>ハンコウ</t>
    </rPh>
    <rPh sb="16" eb="18">
      <t>シュダン</t>
    </rPh>
    <phoneticPr fontId="2"/>
  </si>
  <si>
    <r>
      <t>犯罪供用物・犯行手段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rPh sb="6" eb="8">
      <t>ハンコウ</t>
    </rPh>
    <rPh sb="8" eb="10">
      <t>シュダン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</si>
  <si>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</si>
  <si>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</si>
  <si>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その他の銃砲</t>
    <rPh sb="2" eb="3">
      <t>タ</t>
    </rPh>
    <rPh sb="4" eb="6">
      <t>ジュウホウ</t>
    </rPh>
    <phoneticPr fontId="2"/>
  </si>
  <si>
    <t>その他の銃砲様のもの</t>
    <rPh sb="2" eb="3">
      <t>タ</t>
    </rPh>
    <rPh sb="4" eb="6">
      <t>ジュウホウ</t>
    </rPh>
    <rPh sb="6" eb="7">
      <t>ヨウ</t>
    </rPh>
    <phoneticPr fontId="2"/>
  </si>
  <si>
    <t>日本刀</t>
    <rPh sb="0" eb="3">
      <t>ニホントウ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</si>
  <si>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</si>
  <si>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</si>
  <si>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</si>
  <si>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クレジットカード</t>
    <phoneticPr fontId="2"/>
  </si>
  <si>
    <t>キャッシュカード</t>
    <phoneticPr fontId="2"/>
  </si>
  <si>
    <t>消費者金融カード</t>
    <rPh sb="0" eb="3">
      <t>ショウヒシャ</t>
    </rPh>
    <rPh sb="3" eb="5">
      <t>キンユウ</t>
    </rPh>
    <phoneticPr fontId="2"/>
  </si>
  <si>
    <t>プリペイドカード</t>
    <phoneticPr fontId="2"/>
  </si>
  <si>
    <r>
      <t>変(偽</t>
    </r>
    <r>
      <rPr>
        <sz val="10"/>
        <rFont val="ＭＳ 明朝"/>
        <family val="1"/>
        <charset val="128"/>
      </rPr>
      <t>)</t>
    </r>
    <r>
      <rPr>
        <sz val="10"/>
        <rFont val="ＭＳ 明朝"/>
        <family val="1"/>
        <charset val="128"/>
      </rPr>
      <t>造硬貨・紙幣</t>
    </r>
    <rPh sb="0" eb="1">
      <t>ヘン</t>
    </rPh>
    <rPh sb="2" eb="3">
      <t>ニセ</t>
    </rPh>
    <rPh sb="4" eb="5">
      <t>ヅクリ</t>
    </rPh>
    <rPh sb="5" eb="7">
      <t>コウカ</t>
    </rPh>
    <rPh sb="8" eb="10">
      <t>シヘイ</t>
    </rPh>
    <phoneticPr fontId="2"/>
  </si>
  <si>
    <t>チラシ・パンフレット</t>
    <phoneticPr fontId="2"/>
  </si>
  <si>
    <t>新聞・雑誌広告</t>
    <rPh sb="0" eb="2">
      <t>シンブン</t>
    </rPh>
    <rPh sb="3" eb="5">
      <t>ザッシ</t>
    </rPh>
    <rPh sb="5" eb="7">
      <t>コウコク</t>
    </rPh>
    <phoneticPr fontId="2"/>
  </si>
  <si>
    <t>パソコン</t>
    <phoneticPr fontId="2"/>
  </si>
  <si>
    <t>不　明</t>
    <rPh sb="0" eb="1">
      <t>フ</t>
    </rPh>
    <rPh sb="2" eb="3">
      <t>メイ</t>
    </rPh>
    <phoneticPr fontId="2"/>
  </si>
  <si>
    <t>犯行手段別  認知件数（つづき）</t>
    <rPh sb="0" eb="2">
      <t>ハンコウ</t>
    </rPh>
    <rPh sb="2" eb="4">
      <t>シュダン</t>
    </rPh>
    <rPh sb="7" eb="9">
      <t>ニンチ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</si>
  <si>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</si>
  <si>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</si>
  <si>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</si>
  <si>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</si>
  <si>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</si>
  <si>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</si>
  <si>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</si>
  <si>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</si>
  <si>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</si>
  <si>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銃砲計</t>
    <rPh sb="0" eb="2">
      <t>ジュウホウ</t>
    </rPh>
    <rPh sb="2" eb="3">
      <t>ケイ</t>
    </rPh>
    <phoneticPr fontId="2"/>
  </si>
  <si>
    <t>刀剣類計</t>
    <rPh sb="0" eb="3">
      <t>トウケンルイ</t>
    </rPh>
    <rPh sb="3" eb="4">
      <t>ケイ</t>
    </rPh>
    <phoneticPr fontId="2"/>
  </si>
  <si>
    <t>略取誘拐・人身売買</t>
    <rPh sb="5" eb="7">
      <t>ジンシン</t>
    </rPh>
    <rPh sb="7" eb="9">
      <t>バイバイ</t>
    </rPh>
    <phoneticPr fontId="2"/>
  </si>
  <si>
    <t>注</t>
    <rPh sb="0" eb="1">
      <t>チュウ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</si>
  <si>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</si>
  <si>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　「犯罪供用物」とは、刑法第１９条第１項第１号及び第２号に規定する物をいい、発見、押収された物に限らず、被害者参考人等の供述等によって推定される物を含む。</t>
    <rPh sb="2" eb="4">
      <t>ハンザイ</t>
    </rPh>
    <rPh sb="4" eb="6">
      <t>キョウヨウ</t>
    </rPh>
    <rPh sb="6" eb="7">
      <t>モノ</t>
    </rPh>
    <rPh sb="11" eb="13">
      <t>ケイホウ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3" eb="24">
      <t>オヨ</t>
    </rPh>
    <rPh sb="25" eb="26">
      <t>ダイ</t>
    </rPh>
    <rPh sb="27" eb="28">
      <t>ゴウ</t>
    </rPh>
    <rPh sb="29" eb="31">
      <t>キテイ</t>
    </rPh>
    <rPh sb="33" eb="34">
      <t>モノ</t>
    </rPh>
    <rPh sb="38" eb="40">
      <t>ハッケン</t>
    </rPh>
    <rPh sb="41" eb="43">
      <t>オウシュウ</t>
    </rPh>
    <rPh sb="46" eb="47">
      <t>モノ</t>
    </rPh>
    <rPh sb="48" eb="49">
      <t>カギ</t>
    </rPh>
    <rPh sb="52" eb="55">
      <t>ヒガイシャ</t>
    </rPh>
    <rPh sb="55" eb="58">
      <t>サンコウニン</t>
    </rPh>
    <rPh sb="58" eb="59">
      <t>トウ</t>
    </rPh>
    <rPh sb="60" eb="62">
      <t>キョウジュツ</t>
    </rPh>
    <rPh sb="62" eb="63">
      <t>トウ</t>
    </rPh>
    <rPh sb="67" eb="69">
      <t>スイテイ</t>
    </rPh>
    <rPh sb="72" eb="73">
      <t>モノ</t>
    </rPh>
    <rPh sb="74" eb="75">
      <t>フク</t>
    </rPh>
    <phoneticPr fontId="2"/>
  </si>
  <si>
    <t>　犯罪供用物の種類が２以上ある場合には、主たるものによる。</t>
    <rPh sb="1" eb="3">
      <t>ハンザイ</t>
    </rPh>
    <rPh sb="3" eb="5">
      <t>キョウヨウ</t>
    </rPh>
    <rPh sb="5" eb="6">
      <t>ブツ</t>
    </rPh>
    <rPh sb="7" eb="9">
      <t>シュルイ</t>
    </rPh>
    <rPh sb="11" eb="13">
      <t>イジョウ</t>
    </rPh>
    <rPh sb="15" eb="17">
      <t>バアイ</t>
    </rPh>
    <rPh sb="20" eb="21">
      <t>シュ</t>
    </rPh>
    <phoneticPr fontId="2"/>
  </si>
  <si>
    <t>手形・小切手</t>
    <rPh sb="0" eb="2">
      <t>テガタ</t>
    </rPh>
    <rPh sb="3" eb="6">
      <t>コギッテ</t>
    </rPh>
    <phoneticPr fontId="2"/>
  </si>
  <si>
    <t>証券・債権証</t>
    <rPh sb="0" eb="2">
      <t>ショウケン</t>
    </rPh>
    <rPh sb="3" eb="5">
      <t>サイケン</t>
    </rPh>
    <rPh sb="5" eb="6">
      <t>ショウ</t>
    </rPh>
    <phoneticPr fontId="2"/>
  </si>
  <si>
    <t>商品券</t>
    <rPh sb="0" eb="3">
      <t>ショウヒンケン</t>
    </rPh>
    <phoneticPr fontId="2"/>
  </si>
  <si>
    <t>通帳</t>
    <rPh sb="0" eb="2">
      <t>ツウチョウ</t>
    </rPh>
    <phoneticPr fontId="2"/>
  </si>
  <si>
    <t>その他</t>
    <rPh sb="2" eb="3">
      <t>タ</t>
    </rPh>
    <phoneticPr fontId="2"/>
  </si>
  <si>
    <t>犯罪供用物なし</t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</si>
  <si>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</si>
  <si>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用物</t>
    <rPh sb="0" eb="1">
      <t>ヨウ</t>
    </rPh>
    <rPh sb="1" eb="2">
      <t>ブツ</t>
    </rPh>
    <phoneticPr fontId="2"/>
  </si>
  <si>
    <t>犯罪供</t>
    <rPh sb="0" eb="1">
      <t>ハン</t>
    </rPh>
    <rPh sb="1" eb="2">
      <t>ツミ</t>
    </rPh>
    <rPh sb="2" eb="3">
      <t>トモ</t>
    </rPh>
    <phoneticPr fontId="2"/>
  </si>
  <si>
    <t>犯行手段</t>
    <rPh sb="0" eb="1">
      <t>ハン</t>
    </rPh>
    <rPh sb="1" eb="2">
      <t>ギョウ</t>
    </rPh>
    <rPh sb="2" eb="3">
      <t>テ</t>
    </rPh>
    <rPh sb="3" eb="4">
      <t>ダン</t>
    </rPh>
    <phoneticPr fontId="2"/>
  </si>
  <si>
    <t>犯行</t>
    <rPh sb="0" eb="1">
      <t>ハン</t>
    </rPh>
    <rPh sb="1" eb="2">
      <t>ギョウ</t>
    </rPh>
    <phoneticPr fontId="2"/>
  </si>
  <si>
    <t>手段</t>
    <rPh sb="0" eb="1">
      <t>テ</t>
    </rPh>
    <rPh sb="1" eb="2">
      <t>ダン</t>
    </rPh>
    <phoneticPr fontId="2"/>
  </si>
  <si>
    <t>犯行手段別　　認知件数</t>
    <rPh sb="0" eb="2">
      <t>ハンコウ</t>
    </rPh>
    <rPh sb="2" eb="4">
      <t>シュダン</t>
    </rPh>
    <rPh sb="4" eb="5">
      <t>ベツ</t>
    </rPh>
    <rPh sb="7" eb="9">
      <t>ニンチ</t>
    </rPh>
    <rPh sb="9" eb="11">
      <t>ケンスウ</t>
    </rPh>
    <phoneticPr fontId="2"/>
  </si>
  <si>
    <t>刃物計</t>
    <rPh sb="0" eb="2">
      <t>ハモノ</t>
    </rPh>
    <rPh sb="2" eb="3">
      <t>ケイ</t>
    </rPh>
    <phoneticPr fontId="2"/>
  </si>
  <si>
    <t>認知212</t>
    <rPh sb="0" eb="2">
      <t>ニンチ</t>
    </rPh>
    <phoneticPr fontId="2"/>
  </si>
  <si>
    <t>認知213</t>
    <rPh sb="0" eb="2">
      <t>ニンチ</t>
    </rPh>
    <phoneticPr fontId="2"/>
  </si>
  <si>
    <t>認知214</t>
    <rPh sb="0" eb="2">
      <t>ニンチ</t>
    </rPh>
    <phoneticPr fontId="2"/>
  </si>
  <si>
    <t>認知215</t>
    <rPh sb="0" eb="2">
      <t>ニンチ</t>
    </rPh>
    <phoneticPr fontId="2"/>
  </si>
  <si>
    <t>電話・携帯電話・ファックス</t>
    <rPh sb="0" eb="2">
      <t>デンワ</t>
    </rPh>
    <rPh sb="3" eb="5">
      <t>ケイタイ</t>
    </rPh>
    <rPh sb="5" eb="7">
      <t>デンワ</t>
    </rPh>
    <phoneticPr fontId="2"/>
  </si>
  <si>
    <t>刀剣類</t>
  </si>
  <si>
    <t>拳銃</t>
    <rPh sb="0" eb="2">
      <t>ケンジュウ</t>
    </rPh>
    <phoneticPr fontId="2"/>
  </si>
  <si>
    <t>拳銃様のもの</t>
    <rPh sb="0" eb="2">
      <t>ケンジュウ</t>
    </rPh>
    <rPh sb="2" eb="3">
      <t>ヨウ</t>
    </rPh>
    <phoneticPr fontId="2"/>
  </si>
  <si>
    <t>銃砲等</t>
    <rPh sb="0" eb="1">
      <t>ジュウ</t>
    </rPh>
    <rPh sb="1" eb="2">
      <t>ホウ</t>
    </rPh>
    <rPh sb="2" eb="3">
      <t>トウ</t>
    </rPh>
    <phoneticPr fontId="2"/>
  </si>
  <si>
    <t>クロスボウ</t>
    <phoneticPr fontId="2"/>
  </si>
  <si>
    <t>クロスボウ様のもの</t>
    <rPh sb="5" eb="6">
      <t>サマ</t>
    </rPh>
    <phoneticPr fontId="2"/>
  </si>
  <si>
    <r>
      <t xml:space="preserve">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7" eb="9">
      <t>ハンザイ</t>
    </rPh>
    <rPh sb="9" eb="12">
      <t>キョウヨウブツ</t>
    </rPh>
    <rPh sb="13" eb="15">
      <t>ハンコウ</t>
    </rPh>
    <rPh sb="15" eb="17">
      <t>シュダン</t>
    </rPh>
    <phoneticPr fontId="2"/>
  </si>
  <si>
    <t>強盗・不同意性交等</t>
    <rPh sb="0" eb="2">
      <t>ゴウトウ</t>
    </rPh>
    <rPh sb="6" eb="8">
      <t>セイコウ</t>
    </rPh>
    <rPh sb="8" eb="9">
      <t>ナド</t>
    </rPh>
    <phoneticPr fontId="2"/>
  </si>
  <si>
    <t>不同意性交等</t>
    <rPh sb="3" eb="5">
      <t>セイコウ</t>
    </rPh>
    <rPh sb="5" eb="6">
      <t>ナド</t>
    </rPh>
    <phoneticPr fontId="2"/>
  </si>
  <si>
    <t>不同意わいせつ</t>
    <phoneticPr fontId="2"/>
  </si>
  <si>
    <t>面会要求等</t>
    <rPh sb="0" eb="2">
      <t>メンカイ</t>
    </rPh>
    <rPh sb="2" eb="4">
      <t>ヨウキュウ</t>
    </rPh>
    <rPh sb="4" eb="5">
      <t>トウ</t>
    </rPh>
    <phoneticPr fontId="2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</si>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</sst>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78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27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3" fontId="4" fillId="0" borderId="12" xfId="1922" applyNumberFormat="1" applyFont="1" applyFill="1" applyBorder="1" applyAlignment="1">
      <alignment horizontal="right" vertical="center" wrapText="1"/>
    </xf>
    <xf numFmtId="0" fontId="4" fillId="0" borderId="12" xfId="1922" applyFont="1" applyFill="1" applyBorder="1" applyAlignment="1">
      <alignment horizontal="right" vertical="center" wrapText="1"/>
    </xf>
    <xf numFmtId="0" fontId="4" fillId="0" borderId="6" xfId="1922" applyFont="1" applyFill="1" applyBorder="1" applyAlignment="1">
      <alignment horizontal="right" vertical="center" wrapText="1"/>
    </xf>
    <xf numFmtId="0" fontId="4" fillId="0" borderId="8" xfId="1922" applyFont="1" applyFill="1" applyBorder="1" applyAlignment="1">
      <alignment horizontal="right" vertical="center" wrapText="1"/>
    </xf>
    <xf numFmtId="0" fontId="4" fillId="0" borderId="0" xfId="1923" applyFont="1" applyFill="1" applyBorder="1" applyAlignment="1">
      <alignment horizontal="right" vertical="center" wrapText="1"/>
    </xf>
    <xf numFmtId="0" fontId="4" fillId="0" borderId="0" xfId="1922" applyFont="1" applyFill="1" applyBorder="1" applyAlignment="1">
      <alignment horizontal="right" vertical="center" wrapText="1"/>
    </xf>
    <xf numFmtId="3" fontId="4" fillId="0" borderId="12" xfId="1923" applyNumberFormat="1" applyFont="1" applyFill="1" applyBorder="1" applyAlignment="1">
      <alignment horizontal="right" vertical="center" wrapText="1"/>
    </xf>
    <xf numFmtId="0" fontId="4" fillId="0" borderId="12" xfId="1923" applyFont="1" applyFill="1" applyBorder="1" applyAlignment="1">
      <alignment horizontal="right" vertical="center" wrapText="1"/>
    </xf>
    <xf numFmtId="0" fontId="4" fillId="0" borderId="6" xfId="1923" applyFont="1" applyFill="1" applyBorder="1" applyAlignment="1">
      <alignment horizontal="right" vertical="center" wrapText="1"/>
    </xf>
    <xf numFmtId="0" fontId="4" fillId="0" borderId="8" xfId="1923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13" xfId="1893" applyNumberFormat="1" applyFont="1" applyFill="1" applyBorder="1" applyAlignment="1">
      <alignment horizontal="right" vertical="center" wrapText="1"/>
    </xf>
    <xf numFmtId="38" fontId="5" fillId="0" borderId="13" xfId="1883" applyNumberFormat="1" applyFont="1" applyFill="1" applyBorder="1" applyAlignment="1">
      <alignment horizontal="right" vertical="center" wrapText="1"/>
    </xf>
    <xf numFmtId="38" fontId="5" fillId="0" borderId="14" xfId="1883" applyNumberFormat="1" applyFont="1" applyFill="1" applyBorder="1" applyAlignment="1">
      <alignment horizontal="right" vertical="center" wrapText="1"/>
    </xf>
    <xf numFmtId="38" fontId="5" fillId="0" borderId="12" xfId="1893" applyNumberFormat="1" applyFont="1" applyFill="1" applyBorder="1" applyAlignment="1">
      <alignment horizontal="right" vertical="center" wrapText="1"/>
    </xf>
    <xf numFmtId="38" fontId="5" fillId="0" borderId="12" xfId="1883" applyNumberFormat="1" applyFont="1" applyFill="1" applyBorder="1" applyAlignment="1">
      <alignment horizontal="right" vertical="center" wrapText="1"/>
    </xf>
    <xf numFmtId="38" fontId="5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2" xfId="1893" applyNumberFormat="1" applyFont="1" applyFill="1" applyBorder="1" applyAlignment="1">
      <alignment horizontal="right" vertical="center" wrapText="1"/>
    </xf>
    <xf numFmtId="38" fontId="0" fillId="0" borderId="12" xfId="1883" applyNumberFormat="1" applyFont="1" applyFill="1" applyBorder="1" applyAlignment="1">
      <alignment horizontal="right" vertical="center" wrapText="1"/>
    </xf>
    <xf numFmtId="38" fontId="0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12" xfId="1904" applyNumberFormat="1" applyFont="1" applyFill="1" applyBorder="1" applyAlignment="1">
      <alignment horizontal="right" vertical="center" wrapText="1"/>
    </xf>
    <xf numFmtId="38" fontId="0" fillId="0" borderId="12" xfId="1884" applyNumberFormat="1" applyFont="1" applyFill="1" applyBorder="1" applyAlignment="1">
      <alignment horizontal="right" vertical="center" wrapText="1"/>
    </xf>
    <xf numFmtId="38" fontId="0" fillId="0" borderId="6" xfId="1884" applyNumberFormat="1" applyFont="1" applyFill="1" applyBorder="1" applyAlignment="1">
      <alignment horizontal="right" vertical="center" wrapText="1"/>
    </xf>
    <xf numFmtId="38" fontId="0" fillId="0" borderId="12" xfId="1885" applyNumberFormat="1" applyFont="1" applyFill="1" applyBorder="1" applyAlignment="1">
      <alignment horizontal="right" vertical="center" wrapText="1"/>
    </xf>
    <xf numFmtId="38" fontId="0" fillId="0" borderId="6" xfId="1885" applyNumberFormat="1" applyFont="1" applyFill="1" applyBorder="1" applyAlignment="1">
      <alignment horizontal="right" vertical="center" wrapText="1"/>
    </xf>
    <xf numFmtId="38" fontId="5" fillId="0" borderId="12" xfId="1915" applyNumberFormat="1" applyFont="1" applyFill="1" applyBorder="1" applyAlignment="1">
      <alignment horizontal="right" vertical="center" wrapText="1"/>
    </xf>
    <xf numFmtId="38" fontId="5" fillId="0" borderId="12" xfId="1885" applyNumberFormat="1" applyFont="1" applyFill="1" applyBorder="1" applyAlignment="1">
      <alignment horizontal="right" vertical="center" wrapText="1"/>
    </xf>
    <xf numFmtId="38" fontId="5" fillId="0" borderId="6" xfId="1885" applyNumberFormat="1" applyFont="1" applyFill="1" applyBorder="1" applyAlignment="1">
      <alignment horizontal="right" vertical="center" wrapText="1"/>
    </xf>
    <xf numFmtId="38" fontId="0" fillId="0" borderId="12" xfId="1915" applyNumberFormat="1" applyFont="1" applyFill="1" applyBorder="1" applyAlignment="1">
      <alignment horizontal="right" vertical="center" wrapText="1"/>
    </xf>
    <xf numFmtId="38" fontId="0" fillId="0" borderId="12" xfId="1925" applyNumberFormat="1" applyFont="1" applyFill="1" applyBorder="1" applyAlignment="1">
      <alignment horizontal="right" vertical="center" wrapText="1"/>
    </xf>
    <xf numFmtId="38" fontId="0" fillId="0" borderId="12" xfId="1886" applyNumberFormat="1" applyFont="1" applyFill="1" applyBorder="1" applyAlignment="1">
      <alignment horizontal="right" vertical="center" wrapText="1"/>
    </xf>
    <xf numFmtId="38" fontId="0" fillId="0" borderId="6" xfId="1886" applyNumberFormat="1" applyFont="1" applyFill="1" applyBorder="1" applyAlignment="1">
      <alignment horizontal="right" vertical="center" wrapText="1"/>
    </xf>
    <xf numFmtId="38" fontId="5" fillId="0" borderId="12" xfId="1926" applyNumberFormat="1" applyFont="1" applyFill="1" applyBorder="1" applyAlignment="1">
      <alignment horizontal="right" vertical="center" wrapText="1"/>
    </xf>
    <xf numFmtId="38" fontId="5" fillId="0" borderId="12" xfId="1887" applyNumberFormat="1" applyFont="1" applyFill="1" applyBorder="1" applyAlignment="1">
      <alignment horizontal="right" vertical="center" wrapText="1"/>
    </xf>
    <xf numFmtId="38" fontId="5" fillId="0" borderId="6" xfId="1887" applyNumberFormat="1" applyFont="1" applyFill="1" applyBorder="1" applyAlignment="1">
      <alignment horizontal="right" vertical="center" wrapText="1"/>
    </xf>
    <xf numFmtId="38" fontId="0" fillId="0" borderId="12" xfId="1928" applyNumberFormat="1" applyFont="1" applyFill="1" applyBorder="1" applyAlignment="1">
      <alignment horizontal="right" vertical="center" wrapText="1"/>
    </xf>
    <xf numFmtId="38" fontId="0" fillId="0" borderId="12" xfId="1889" applyNumberFormat="1" applyFont="1" applyFill="1" applyBorder="1" applyAlignment="1">
      <alignment horizontal="right" vertical="center" wrapText="1"/>
    </xf>
    <xf numFmtId="38" fontId="0" fillId="0" borderId="6" xfId="1889" applyNumberFormat="1" applyFont="1" applyFill="1" applyBorder="1" applyAlignment="1">
      <alignment horizontal="right" vertical="center" wrapText="1"/>
    </xf>
    <xf numFmtId="38" fontId="0" fillId="0" borderId="12" xfId="1927" applyNumberFormat="1" applyFont="1" applyFill="1" applyBorder="1" applyAlignment="1">
      <alignment horizontal="right" vertical="center" wrapText="1"/>
    </xf>
    <xf numFmtId="38" fontId="0" fillId="0" borderId="12" xfId="1888" applyNumberFormat="1" applyFont="1" applyFill="1" applyBorder="1" applyAlignment="1">
      <alignment horizontal="right" vertical="center" wrapText="1"/>
    </xf>
    <xf numFmtId="38" fontId="0" fillId="0" borderId="6" xfId="1888" applyNumberFormat="1" applyFont="1" applyFill="1" applyBorder="1" applyAlignment="1">
      <alignment horizontal="right" vertical="center" wrapText="1"/>
    </xf>
    <xf numFmtId="38" fontId="5" fillId="0" borderId="12" xfId="1929" applyNumberFormat="1" applyFont="1" applyFill="1" applyBorder="1" applyAlignment="1">
      <alignment horizontal="right" vertical="center" wrapText="1"/>
    </xf>
    <xf numFmtId="38" fontId="5" fillId="0" borderId="12" xfId="1890" applyNumberFormat="1" applyFont="1" applyFill="1" applyBorder="1" applyAlignment="1">
      <alignment horizontal="right" vertical="center" wrapText="1"/>
    </xf>
    <xf numFmtId="38" fontId="5" fillId="0" borderId="6" xfId="1890" applyNumberFormat="1" applyFont="1" applyFill="1" applyBorder="1" applyAlignment="1">
      <alignment horizontal="right" vertical="center" wrapText="1"/>
    </xf>
    <xf numFmtId="38" fontId="0" fillId="0" borderId="12" xfId="1929" applyNumberFormat="1" applyFont="1" applyFill="1" applyBorder="1" applyAlignment="1">
      <alignment horizontal="right" vertical="center" wrapText="1"/>
    </xf>
    <xf numFmtId="38" fontId="0" fillId="0" borderId="12" xfId="1890" applyNumberFormat="1" applyFont="1" applyFill="1" applyBorder="1" applyAlignment="1">
      <alignment horizontal="right" vertical="center" wrapText="1"/>
    </xf>
    <xf numFmtId="38" fontId="0" fillId="0" borderId="6" xfId="1890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10" xfId="1929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0" xfId="1890" applyNumberFormat="1" applyFont="1" applyFill="1" applyBorder="1" applyAlignment="1">
      <alignment horizontal="right" vertical="center" wrapText="1"/>
    </xf>
    <xf numFmtId="38" fontId="0" fillId="0" borderId="11" xfId="1890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1891" applyNumberFormat="1" applyFont="1" applyFill="1" applyBorder="1" applyAlignment="1">
      <alignment horizontal="right" vertical="center" wrapText="1"/>
    </xf>
    <xf numFmtId="38" fontId="5" fillId="0" borderId="13" xfId="1902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892" applyNumberFormat="1" applyFont="1" applyFill="1" applyBorder="1" applyAlignment="1">
      <alignment horizontal="right" vertical="center" wrapText="1"/>
    </xf>
    <xf numFmtId="38" fontId="0" fillId="0" borderId="12" xfId="1894" applyNumberFormat="1" applyFont="1" applyFill="1" applyBorder="1" applyAlignment="1">
      <alignment horizontal="right" vertical="center" wrapText="1"/>
    </xf>
    <xf numFmtId="38" fontId="5" fillId="0" borderId="12" xfId="1506" applyNumberFormat="1" applyFont="1" applyFill="1" applyBorder="1" applyAlignment="1">
      <alignment horizontal="right" vertical="center" wrapText="1"/>
    </xf>
    <xf numFmtId="38" fontId="5" fillId="0" borderId="12" xfId="1894" applyNumberFormat="1" applyFont="1" applyFill="1" applyBorder="1" applyAlignment="1">
      <alignment horizontal="right" vertical="center" wrapText="1"/>
    </xf>
    <xf numFmtId="38" fontId="0" fillId="0" borderId="12" xfId="1895" applyNumberFormat="1" applyFont="1" applyFill="1" applyBorder="1" applyAlignment="1">
      <alignment horizontal="right" vertical="center" wrapText="1"/>
    </xf>
    <xf numFmtId="38" fontId="5" fillId="0" borderId="12" xfId="1903" applyNumberFormat="1" applyFont="1" applyFill="1" applyBorder="1" applyAlignment="1">
      <alignment horizontal="right" vertical="center" wrapText="1"/>
    </xf>
    <xf numFmtId="38" fontId="5" fillId="0" borderId="12" xfId="1896" applyNumberFormat="1" applyFont="1" applyFill="1" applyBorder="1" applyAlignment="1">
      <alignment horizontal="right" vertical="center" wrapText="1"/>
    </xf>
    <xf numFmtId="38" fontId="5" fillId="0" borderId="12" xfId="1905" applyNumberFormat="1" applyFont="1" applyFill="1" applyBorder="1" applyAlignment="1">
      <alignment horizontal="right" vertical="center" wrapText="1"/>
    </xf>
    <xf numFmtId="38" fontId="0" fillId="0" borderId="12" xfId="1905" applyNumberFormat="1" applyFont="1" applyFill="1" applyBorder="1" applyAlignment="1">
      <alignment horizontal="right" vertical="center" wrapText="1"/>
    </xf>
    <xf numFmtId="38" fontId="0" fillId="0" borderId="12" xfId="1897" applyNumberFormat="1" applyFont="1" applyFill="1" applyBorder="1" applyAlignment="1">
      <alignment horizontal="right" vertical="center" wrapText="1"/>
    </xf>
    <xf numFmtId="38" fontId="0" fillId="0" borderId="12" xfId="1906" applyNumberFormat="1" applyFont="1" applyFill="1" applyBorder="1" applyAlignment="1">
      <alignment horizontal="right" vertical="center" wrapText="1"/>
    </xf>
    <xf numFmtId="38" fontId="0" fillId="0" borderId="12" xfId="1907" applyNumberFormat="1" applyFont="1" applyFill="1" applyBorder="1" applyAlignment="1">
      <alignment horizontal="right" vertical="center" wrapText="1"/>
    </xf>
    <xf numFmtId="38" fontId="5" fillId="0" borderId="12" xfId="1898" applyNumberFormat="1" applyFont="1" applyFill="1" applyBorder="1" applyAlignment="1">
      <alignment horizontal="right" vertical="center" wrapText="1"/>
    </xf>
    <xf numFmtId="38" fontId="0" fillId="0" borderId="12" xfId="1900" applyNumberFormat="1" applyFont="1" applyFill="1" applyBorder="1" applyAlignment="1">
      <alignment horizontal="right" vertical="center" wrapText="1"/>
    </xf>
    <xf numFmtId="38" fontId="0" fillId="0" borderId="12" xfId="1899" applyNumberFormat="1" applyFont="1" applyFill="1" applyBorder="1" applyAlignment="1">
      <alignment horizontal="right" vertical="center" wrapText="1"/>
    </xf>
    <xf numFmtId="38" fontId="5" fillId="0" borderId="12" xfId="1901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</xf>
    <xf numFmtId="38" fontId="0" fillId="0" borderId="10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  <protection locked="0"/>
    </xf>
    <xf numFmtId="38" fontId="5" fillId="0" borderId="13" xfId="1908" applyNumberFormat="1" applyFont="1" applyFill="1" applyBorder="1" applyAlignment="1">
      <alignment horizontal="right" vertical="center" wrapText="1"/>
    </xf>
    <xf numFmtId="38" fontId="5" fillId="0" borderId="14" xfId="1908" applyNumberFormat="1" applyFont="1" applyFill="1" applyBorder="1" applyAlignment="1">
      <alignment horizontal="right" vertical="center" wrapText="1"/>
    </xf>
    <xf numFmtId="38" fontId="5" fillId="0" borderId="12" xfId="1909" applyNumberFormat="1" applyFont="1" applyFill="1" applyBorder="1" applyAlignment="1">
      <alignment horizontal="right" vertical="center" wrapText="1"/>
    </xf>
    <xf numFmtId="38" fontId="5" fillId="0" borderId="6" xfId="1909" applyNumberFormat="1" applyFont="1" applyFill="1" applyBorder="1" applyAlignment="1">
      <alignment horizontal="right" vertical="center" wrapText="1"/>
    </xf>
    <xf numFmtId="38" fontId="4" fillId="0" borderId="12" xfId="1909" applyNumberFormat="1" applyFont="1" applyFill="1" applyBorder="1" applyAlignment="1">
      <alignment horizontal="right" vertical="center" wrapText="1"/>
    </xf>
    <xf numFmtId="38" fontId="4" fillId="0" borderId="6" xfId="1909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12" xfId="1910" applyNumberFormat="1" applyFont="1" applyFill="1" applyBorder="1" applyAlignment="1">
      <alignment horizontal="right" vertical="center" wrapText="1"/>
    </xf>
    <xf numFmtId="38" fontId="4" fillId="0" borderId="6" xfId="1910" applyNumberFormat="1" applyFont="1" applyFill="1" applyBorder="1" applyAlignment="1">
      <alignment horizontal="right" vertical="center" wrapText="1"/>
    </xf>
    <xf numFmtId="38" fontId="5" fillId="0" borderId="12" xfId="1911" applyNumberFormat="1" applyFont="1" applyFill="1" applyBorder="1" applyAlignment="1">
      <alignment horizontal="right" vertical="center" wrapText="1"/>
    </xf>
    <xf numFmtId="38" fontId="5" fillId="0" borderId="6" xfId="1911" applyNumberFormat="1" applyFont="1" applyFill="1" applyBorder="1" applyAlignment="1">
      <alignment horizontal="right" vertical="center" wrapText="1"/>
    </xf>
    <xf numFmtId="38" fontId="5" fillId="0" borderId="12" xfId="1912" applyNumberFormat="1" applyFont="1" applyFill="1" applyBorder="1" applyAlignment="1">
      <alignment horizontal="right" vertical="center" wrapText="1"/>
    </xf>
    <xf numFmtId="38" fontId="5" fillId="0" borderId="6" xfId="1912" applyNumberFormat="1" applyFont="1" applyFill="1" applyBorder="1" applyAlignment="1">
      <alignment horizontal="right" vertical="center" wrapText="1"/>
    </xf>
    <xf numFmtId="38" fontId="4" fillId="0" borderId="12" xfId="1912" applyNumberFormat="1" applyFont="1" applyFill="1" applyBorder="1" applyAlignment="1">
      <alignment horizontal="right" vertical="center" wrapText="1"/>
    </xf>
    <xf numFmtId="38" fontId="4" fillId="0" borderId="6" xfId="191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913" applyNumberFormat="1" applyFont="1" applyFill="1" applyBorder="1" applyAlignment="1">
      <alignment horizontal="right" vertical="center" wrapText="1"/>
    </xf>
    <xf numFmtId="38" fontId="4" fillId="0" borderId="6" xfId="1913" applyNumberFormat="1" applyFont="1" applyFill="1" applyBorder="1" applyAlignment="1">
      <alignment horizontal="right" vertical="center" wrapText="1"/>
    </xf>
    <xf numFmtId="38" fontId="5" fillId="0" borderId="12" xfId="1914" applyNumberFormat="1" applyFont="1" applyFill="1" applyBorder="1" applyAlignment="1">
      <alignment horizontal="right" vertical="center" wrapText="1"/>
    </xf>
    <xf numFmtId="38" fontId="5" fillId="0" borderId="6" xfId="191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5" fillId="0" borderId="7" xfId="1916" applyNumberFormat="1" applyFont="1" applyFill="1" applyBorder="1" applyAlignment="1">
      <alignment horizontal="right" vertical="center" wrapText="1"/>
    </xf>
    <xf numFmtId="38" fontId="5" fillId="0" borderId="13" xfId="1916" applyNumberFormat="1" applyFont="1" applyFill="1" applyBorder="1" applyAlignment="1">
      <alignment horizontal="right" vertical="center" wrapText="1"/>
    </xf>
    <xf numFmtId="38" fontId="5" fillId="0" borderId="8" xfId="1916" applyNumberFormat="1" applyFont="1" applyFill="1" applyBorder="1" applyAlignment="1">
      <alignment horizontal="right" vertical="center" wrapText="1"/>
    </xf>
    <xf numFmtId="38" fontId="5" fillId="0" borderId="12" xfId="1916" applyNumberFormat="1" applyFont="1" applyFill="1" applyBorder="1" applyAlignment="1">
      <alignment horizontal="right" vertical="center" wrapText="1"/>
    </xf>
    <xf numFmtId="38" fontId="0" fillId="0" borderId="8" xfId="1916" applyNumberFormat="1" applyFont="1" applyFill="1" applyBorder="1" applyAlignment="1">
      <alignment horizontal="right" vertical="center" wrapText="1"/>
    </xf>
    <xf numFmtId="38" fontId="0" fillId="0" borderId="12" xfId="1916" applyNumberFormat="1" applyFont="1" applyFill="1" applyBorder="1" applyAlignment="1">
      <alignment horizontal="right" vertical="center" wrapText="1"/>
    </xf>
    <xf numFmtId="38" fontId="0" fillId="0" borderId="8" xfId="1917" applyNumberFormat="1" applyFont="1" applyFill="1" applyBorder="1" applyAlignment="1">
      <alignment horizontal="right" vertical="center" wrapText="1"/>
    </xf>
    <xf numFmtId="38" fontId="0" fillId="0" borderId="12" xfId="1917" applyNumberFormat="1" applyFont="1" applyFill="1" applyBorder="1" applyAlignment="1">
      <alignment horizontal="right" vertical="center" wrapText="1"/>
    </xf>
    <xf numFmtId="38" fontId="0" fillId="0" borderId="8" xfId="1918" applyNumberFormat="1" applyFont="1" applyFill="1" applyBorder="1" applyAlignment="1">
      <alignment horizontal="right" vertical="center" wrapText="1"/>
    </xf>
    <xf numFmtId="38" fontId="0" fillId="0" borderId="12" xfId="1918" applyNumberFormat="1" applyFont="1" applyFill="1" applyBorder="1" applyAlignment="1">
      <alignment horizontal="right" vertical="center" wrapText="1"/>
    </xf>
    <xf numFmtId="38" fontId="5" fillId="0" borderId="8" xfId="1918" applyNumberFormat="1" applyFont="1" applyFill="1" applyBorder="1" applyAlignment="1">
      <alignment horizontal="right" vertical="center" wrapText="1"/>
    </xf>
    <xf numFmtId="38" fontId="5" fillId="0" borderId="12" xfId="1918" applyNumberFormat="1" applyFont="1" applyFill="1" applyBorder="1" applyAlignment="1">
      <alignment horizontal="right" vertical="center" wrapText="1"/>
    </xf>
    <xf numFmtId="38" fontId="4" fillId="0" borderId="8" xfId="1918" applyNumberFormat="1" applyFont="1" applyFill="1" applyBorder="1" applyAlignment="1">
      <alignment horizontal="right" vertical="center" wrapText="1"/>
    </xf>
    <xf numFmtId="38" fontId="4" fillId="0" borderId="12" xfId="1918" applyNumberFormat="1" applyFont="1" applyFill="1" applyBorder="1" applyAlignment="1">
      <alignment horizontal="right" vertical="center" wrapText="1"/>
    </xf>
    <xf numFmtId="38" fontId="4" fillId="0" borderId="8" xfId="1919" applyNumberFormat="1" applyFont="1" applyFill="1" applyBorder="1" applyAlignment="1">
      <alignment horizontal="right" vertical="center" wrapText="1"/>
    </xf>
    <xf numFmtId="38" fontId="4" fillId="0" borderId="12" xfId="1919" applyNumberFormat="1" applyFont="1" applyFill="1" applyBorder="1" applyAlignment="1">
      <alignment horizontal="right" vertical="center" wrapText="1"/>
    </xf>
    <xf numFmtId="38" fontId="5" fillId="0" borderId="8" xfId="1919" applyNumberFormat="1" applyFont="1" applyFill="1" applyBorder="1" applyAlignment="1">
      <alignment horizontal="right" vertical="center" wrapText="1"/>
    </xf>
    <xf numFmtId="38" fontId="5" fillId="0" borderId="12" xfId="1919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1920" applyNumberFormat="1" applyFont="1" applyFill="1" applyBorder="1" applyAlignment="1">
      <alignment horizontal="right" vertical="center" wrapText="1"/>
    </xf>
    <xf numFmtId="38" fontId="5" fillId="0" borderId="12" xfId="1920" applyNumberFormat="1" applyFont="1" applyFill="1" applyBorder="1" applyAlignment="1">
      <alignment horizontal="right" vertical="center" wrapText="1"/>
    </xf>
    <xf numFmtId="38" fontId="4" fillId="0" borderId="8" xfId="1920" applyNumberFormat="1" applyFont="1" applyFill="1" applyBorder="1" applyAlignment="1">
      <alignment horizontal="right" vertical="center" wrapText="1"/>
    </xf>
    <xf numFmtId="38" fontId="4" fillId="0" borderId="12" xfId="1920" applyNumberFormat="1" applyFont="1" applyFill="1" applyBorder="1" applyAlignment="1">
      <alignment horizontal="right" vertical="center" wrapText="1"/>
    </xf>
    <xf numFmtId="38" fontId="4" fillId="0" borderId="8" xfId="1921" applyNumberFormat="1" applyFont="1" applyFill="1" applyBorder="1" applyAlignment="1">
      <alignment horizontal="right" vertical="center" wrapText="1"/>
    </xf>
    <xf numFmtId="38" fontId="4" fillId="0" borderId="12" xfId="1921" applyNumberFormat="1" applyFont="1" applyFill="1" applyBorder="1" applyAlignment="1">
      <alignment horizontal="right" vertical="center" wrapText="1"/>
    </xf>
    <xf numFmtId="38" fontId="4" fillId="0" borderId="8" xfId="1922" applyNumberFormat="1" applyFont="1" applyFill="1" applyBorder="1" applyAlignment="1">
      <alignment horizontal="right" vertical="center" wrapText="1"/>
    </xf>
    <xf numFmtId="38" fontId="4" fillId="0" borderId="12" xfId="1922" applyNumberFormat="1" applyFont="1" applyFill="1" applyBorder="1" applyAlignment="1">
      <alignment horizontal="right" vertical="center" wrapText="1"/>
    </xf>
    <xf numFmtId="38" fontId="5" fillId="0" borderId="8" xfId="1922" applyNumberFormat="1" applyFont="1" applyFill="1" applyBorder="1" applyAlignment="1">
      <alignment horizontal="right" vertical="center" wrapText="1"/>
    </xf>
    <xf numFmtId="38" fontId="5" fillId="0" borderId="12" xfId="1922" applyNumberFormat="1" applyFont="1" applyFill="1" applyBorder="1" applyAlignment="1">
      <alignment horizontal="right" vertical="center" wrapText="1"/>
    </xf>
    <xf numFmtId="38" fontId="0" fillId="0" borderId="8" xfId="1922" applyNumberFormat="1" applyFont="1" applyFill="1" applyBorder="1" applyAlignment="1">
      <alignment horizontal="right" vertical="center" wrapText="1"/>
    </xf>
    <xf numFmtId="38" fontId="0" fillId="0" borderId="12" xfId="1922" applyNumberFormat="1" applyFont="1" applyFill="1" applyBorder="1" applyAlignment="1">
      <alignment horizontal="right" vertical="center" wrapText="1"/>
    </xf>
    <xf numFmtId="38" fontId="0" fillId="0" borderId="8" xfId="1923" applyNumberFormat="1" applyFont="1" applyFill="1" applyBorder="1" applyAlignment="1">
      <alignment horizontal="right" vertical="center" wrapText="1"/>
    </xf>
    <xf numFmtId="38" fontId="0" fillId="0" borderId="12" xfId="1923" applyNumberFormat="1" applyFont="1" applyFill="1" applyBorder="1" applyAlignment="1">
      <alignment horizontal="right" vertical="center" wrapText="1"/>
    </xf>
    <xf numFmtId="38" fontId="5" fillId="0" borderId="8" xfId="1924" applyNumberFormat="1" applyFont="1" applyFill="1" applyBorder="1" applyAlignment="1">
      <alignment horizontal="right" vertical="center" wrapText="1"/>
    </xf>
    <xf numFmtId="38" fontId="5" fillId="0" borderId="12" xfId="1924" applyNumberFormat="1" applyFont="1" applyFill="1" applyBorder="1" applyAlignment="1">
      <alignment horizontal="right" vertical="center" wrapText="1"/>
    </xf>
    <xf numFmtId="38" fontId="0" fillId="0" borderId="8" xfId="1924" applyNumberFormat="1" applyFont="1" applyFill="1" applyBorder="1" applyAlignment="1">
      <alignment horizontal="right" vertical="center" wrapText="1"/>
    </xf>
    <xf numFmtId="38" fontId="0" fillId="0" borderId="12" xfId="1924" applyNumberFormat="1" applyFont="1" applyFill="1" applyBorder="1" applyAlignment="1">
      <alignment horizontal="right" vertical="center" wrapText="1"/>
    </xf>
    <xf numFmtId="38" fontId="0" fillId="0" borderId="33" xfId="1924" applyNumberFormat="1" applyFont="1" applyFill="1" applyBorder="1" applyAlignment="1">
      <alignment horizontal="right" vertical="center" wrapText="1"/>
    </xf>
    <xf numFmtId="38" fontId="0" fillId="0" borderId="10" xfId="1924" applyNumberFormat="1" applyFont="1" applyFill="1" applyBorder="1" applyAlignment="1">
      <alignment horizontal="right" vertical="center" wrapText="1"/>
    </xf>
    <xf numFmtId="38" fontId="5" fillId="0" borderId="6" xfId="1893" applyNumberFormat="1" applyFont="1" applyFill="1" applyBorder="1" applyAlignment="1">
      <alignment horizontal="right" vertical="center" wrapText="1"/>
    </xf>
    <xf numFmtId="38" fontId="0" fillId="0" borderId="6" xfId="1893" applyNumberFormat="1" applyFont="1" applyFill="1" applyBorder="1" applyAlignment="1">
      <alignment horizontal="right" vertical="center" wrapText="1"/>
    </xf>
    <xf numFmtId="38" fontId="0" fillId="0" borderId="6" xfId="1904" applyNumberFormat="1" applyFont="1" applyFill="1" applyBorder="1" applyAlignment="1">
      <alignment horizontal="right" vertical="center" wrapText="1"/>
    </xf>
    <xf numFmtId="38" fontId="5" fillId="0" borderId="6" xfId="1915" applyNumberFormat="1" applyFont="1" applyFill="1" applyBorder="1" applyAlignment="1">
      <alignment horizontal="right" vertical="center" wrapText="1"/>
    </xf>
    <xf numFmtId="38" fontId="0" fillId="0" borderId="6" xfId="1915" applyNumberFormat="1" applyFont="1" applyFill="1" applyBorder="1" applyAlignment="1">
      <alignment horizontal="right" vertical="center" wrapText="1"/>
    </xf>
    <xf numFmtId="38" fontId="0" fillId="0" borderId="6" xfId="1925" applyNumberFormat="1" applyFont="1" applyFill="1" applyBorder="1" applyAlignment="1">
      <alignment horizontal="right" vertical="center" wrapText="1"/>
    </xf>
    <xf numFmtId="38" fontId="5" fillId="0" borderId="6" xfId="1926" applyNumberFormat="1" applyFont="1" applyFill="1" applyBorder="1" applyAlignment="1">
      <alignment horizontal="right" vertical="center" wrapText="1"/>
    </xf>
    <xf numFmtId="38" fontId="0" fillId="0" borderId="6" xfId="1928" applyNumberFormat="1" applyFont="1" applyFill="1" applyBorder="1" applyAlignment="1">
      <alignment horizontal="right" vertical="center" wrapText="1"/>
    </xf>
    <xf numFmtId="38" fontId="0" fillId="0" borderId="6" xfId="1927" applyNumberFormat="1" applyFont="1" applyFill="1" applyBorder="1" applyAlignment="1">
      <alignment horizontal="right" vertical="center" wrapText="1"/>
    </xf>
    <xf numFmtId="38" fontId="5" fillId="0" borderId="6" xfId="1929" applyNumberFormat="1" applyFont="1" applyFill="1" applyBorder="1" applyAlignment="1">
      <alignment horizontal="right" vertical="center" wrapText="1"/>
    </xf>
    <xf numFmtId="38" fontId="0" fillId="0" borderId="6" xfId="1929" applyNumberFormat="1" applyFont="1" applyFill="1" applyBorder="1" applyAlignment="1">
      <alignment horizontal="right" vertical="center" wrapText="1"/>
    </xf>
    <xf numFmtId="38" fontId="0" fillId="0" borderId="11" xfId="1929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horizontal="distributed" vertical="center"/>
    </xf>
    <xf numFmtId="0" fontId="3" fillId="0" borderId="0" xfId="0" applyFont="1" applyFill="1" applyAlignment="1" applyProtection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>
      <alignment vertical="distributed" wrapText="1"/>
    </xf>
    <xf numFmtId="0" fontId="4" fillId="0" borderId="36" xfId="0" applyFont="1" applyFill="1" applyBorder="1" applyAlignment="1">
      <alignment vertical="distributed" wrapText="1"/>
    </xf>
    <xf numFmtId="0" fontId="4" fillId="0" borderId="37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vertical="distributed" wrapText="1"/>
    </xf>
    <xf numFmtId="0" fontId="4" fillId="0" borderId="39" xfId="0" applyFont="1" applyFill="1" applyBorder="1" applyAlignment="1">
      <alignment vertical="distributed" wrapText="1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/>
    </xf>
    <xf numFmtId="0" fontId="9" fillId="0" borderId="8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8" xfId="0" quotePrefix="1" applyFont="1" applyFill="1" applyBorder="1" applyAlignment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32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2" xfId="0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vertical="distributed" wrapText="1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28" xfId="0" applyFont="1" applyFill="1" applyBorder="1" applyAlignment="1">
      <alignment vertical="distributed" wrapText="1"/>
    </xf>
    <xf numFmtId="0" fontId="4" fillId="0" borderId="2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</cellXfs>
  <cellStyles count="197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5" xfId="43" xr:uid="{00000000-0005-0000-0000-00002A000000}"/>
    <cellStyle name="20% - アクセント 1 6" xfId="44" xr:uid="{00000000-0005-0000-0000-00002B000000}"/>
    <cellStyle name="20% - アクセント 1 7" xfId="45" xr:uid="{00000000-0005-0000-0000-00002C000000}"/>
    <cellStyle name="20% - アクセント 1 8" xfId="46" xr:uid="{00000000-0005-0000-0000-00002D000000}"/>
    <cellStyle name="20% - アクセント 1 9" xfId="47" xr:uid="{00000000-0005-0000-0000-00002E000000}"/>
    <cellStyle name="20% - アクセント 2 10" xfId="48" xr:uid="{00000000-0005-0000-0000-00002F000000}"/>
    <cellStyle name="20% - アクセント 2 11" xfId="49" xr:uid="{00000000-0005-0000-0000-000030000000}"/>
    <cellStyle name="20% - アクセント 2 12" xfId="50" xr:uid="{00000000-0005-0000-0000-000031000000}"/>
    <cellStyle name="20% - アクセント 2 13" xfId="51" xr:uid="{00000000-0005-0000-0000-000032000000}"/>
    <cellStyle name="20% - アクセント 2 14" xfId="52" xr:uid="{00000000-0005-0000-0000-000033000000}"/>
    <cellStyle name="20% - アクセント 2 15" xfId="53" xr:uid="{00000000-0005-0000-0000-000034000000}"/>
    <cellStyle name="20% - アクセント 2 16" xfId="54" xr:uid="{00000000-0005-0000-0000-000035000000}"/>
    <cellStyle name="20% - アクセント 2 17" xfId="55" xr:uid="{00000000-0005-0000-0000-000036000000}"/>
    <cellStyle name="20% - アクセント 2 18" xfId="56" xr:uid="{00000000-0005-0000-0000-000037000000}"/>
    <cellStyle name="20% - アクセント 2 19" xfId="57" xr:uid="{00000000-0005-0000-0000-000038000000}"/>
    <cellStyle name="20% - アクセント 2 2" xfId="58" xr:uid="{00000000-0005-0000-0000-000039000000}"/>
    <cellStyle name="20% - アクセント 2 20" xfId="59" xr:uid="{00000000-0005-0000-0000-00003A000000}"/>
    <cellStyle name="20% - アクセント 2 21" xfId="60" xr:uid="{00000000-0005-0000-0000-00003B000000}"/>
    <cellStyle name="20% - アクセント 2 22" xfId="61" xr:uid="{00000000-0005-0000-0000-00003C000000}"/>
    <cellStyle name="20% - アクセント 2 23" xfId="62" xr:uid="{00000000-0005-0000-0000-00003D000000}"/>
    <cellStyle name="20% - アクセント 2 24" xfId="63" xr:uid="{00000000-0005-0000-0000-00003E000000}"/>
    <cellStyle name="20% - アクセント 2 25" xfId="64" xr:uid="{00000000-0005-0000-0000-00003F000000}"/>
    <cellStyle name="20% - アクセント 2 26" xfId="65" xr:uid="{00000000-0005-0000-0000-000040000000}"/>
    <cellStyle name="20% - アクセント 2 27" xfId="66" xr:uid="{00000000-0005-0000-0000-000041000000}"/>
    <cellStyle name="20% - アクセント 2 28" xfId="67" xr:uid="{00000000-0005-0000-0000-000042000000}"/>
    <cellStyle name="20% - アクセント 2 29" xfId="68" xr:uid="{00000000-0005-0000-0000-000043000000}"/>
    <cellStyle name="20% - アクセント 2 3" xfId="69" xr:uid="{00000000-0005-0000-0000-000044000000}"/>
    <cellStyle name="20% - アクセント 2 30" xfId="70" xr:uid="{00000000-0005-0000-0000-000045000000}"/>
    <cellStyle name="20% - アクセント 2 31" xfId="71" xr:uid="{00000000-0005-0000-0000-000046000000}"/>
    <cellStyle name="20% - アクセント 2 32" xfId="72" xr:uid="{00000000-0005-0000-0000-000047000000}"/>
    <cellStyle name="20% - アクセント 2 33" xfId="73" xr:uid="{00000000-0005-0000-0000-000048000000}"/>
    <cellStyle name="20% - アクセント 2 34" xfId="74" xr:uid="{00000000-0005-0000-0000-000049000000}"/>
    <cellStyle name="20% - アクセント 2 35" xfId="75" xr:uid="{00000000-0005-0000-0000-00004A000000}"/>
    <cellStyle name="20% - アクセント 2 36" xfId="76" xr:uid="{00000000-0005-0000-0000-00004B000000}"/>
    <cellStyle name="20% - アクセント 2 37" xfId="77" xr:uid="{00000000-0005-0000-0000-00004C000000}"/>
    <cellStyle name="20% - アクセント 2 38" xfId="78" xr:uid="{00000000-0005-0000-0000-00004D000000}"/>
    <cellStyle name="20% - アクセント 2 39" xfId="79" xr:uid="{00000000-0005-0000-0000-00004E000000}"/>
    <cellStyle name="20% - アクセント 2 4" xfId="80" xr:uid="{00000000-0005-0000-0000-00004F000000}"/>
    <cellStyle name="20% - アクセント 2 40" xfId="81" xr:uid="{00000000-0005-0000-0000-000050000000}"/>
    <cellStyle name="20% - アクセント 2 41" xfId="82" xr:uid="{00000000-0005-0000-0000-000051000000}"/>
    <cellStyle name="20% - アクセント 2 42" xfId="83" xr:uid="{00000000-0005-0000-0000-000052000000}"/>
    <cellStyle name="20% - アクセント 2 43" xfId="84" xr:uid="{00000000-0005-0000-0000-000053000000}"/>
    <cellStyle name="20% - アクセント 2 44" xfId="85" xr:uid="{00000000-0005-0000-0000-000054000000}"/>
    <cellStyle name="20% - アクセント 2 45" xfId="86" xr:uid="{00000000-0005-0000-0000-000055000000}"/>
    <cellStyle name="20% - アクセント 2 46" xfId="87" xr:uid="{00000000-0005-0000-0000-000056000000}"/>
    <cellStyle name="20% - アクセント 2 47" xfId="88" xr:uid="{00000000-0005-0000-0000-000057000000}"/>
    <cellStyle name="20% - アクセント 2 48" xfId="89" xr:uid="{00000000-0005-0000-0000-000058000000}"/>
    <cellStyle name="20% - アクセント 2 5" xfId="90" xr:uid="{00000000-0005-0000-0000-000059000000}"/>
    <cellStyle name="20% - アクセント 2 6" xfId="91" xr:uid="{00000000-0005-0000-0000-00005A000000}"/>
    <cellStyle name="20% - アクセント 2 7" xfId="92" xr:uid="{00000000-0005-0000-0000-00005B000000}"/>
    <cellStyle name="20% - アクセント 2 8" xfId="93" xr:uid="{00000000-0005-0000-0000-00005C000000}"/>
    <cellStyle name="20% - アクセント 2 9" xfId="94" xr:uid="{00000000-0005-0000-0000-00005D000000}"/>
    <cellStyle name="20% - アクセント 3 10" xfId="95" xr:uid="{00000000-0005-0000-0000-00005E000000}"/>
    <cellStyle name="20% - アクセント 3 11" xfId="96" xr:uid="{00000000-0005-0000-0000-00005F000000}"/>
    <cellStyle name="20% - アクセント 3 12" xfId="97" xr:uid="{00000000-0005-0000-0000-000060000000}"/>
    <cellStyle name="20% - アクセント 3 13" xfId="98" xr:uid="{00000000-0005-0000-0000-000061000000}"/>
    <cellStyle name="20% - アクセント 3 14" xfId="99" xr:uid="{00000000-0005-0000-0000-000062000000}"/>
    <cellStyle name="20% - アクセント 3 15" xfId="100" xr:uid="{00000000-0005-0000-0000-000063000000}"/>
    <cellStyle name="20% - アクセント 3 16" xfId="101" xr:uid="{00000000-0005-0000-0000-000064000000}"/>
    <cellStyle name="20% - アクセント 3 17" xfId="102" xr:uid="{00000000-0005-0000-0000-000065000000}"/>
    <cellStyle name="20% - アクセント 3 18" xfId="103" xr:uid="{00000000-0005-0000-0000-000066000000}"/>
    <cellStyle name="20% - アクセント 3 19" xfId="104" xr:uid="{00000000-0005-0000-0000-000067000000}"/>
    <cellStyle name="20% - アクセント 3 2" xfId="105" xr:uid="{00000000-0005-0000-0000-000068000000}"/>
    <cellStyle name="20% - アクセント 3 20" xfId="106" xr:uid="{00000000-0005-0000-0000-000069000000}"/>
    <cellStyle name="20% - アクセント 3 21" xfId="107" xr:uid="{00000000-0005-0000-0000-00006A000000}"/>
    <cellStyle name="20% - アクセント 3 22" xfId="108" xr:uid="{00000000-0005-0000-0000-00006B000000}"/>
    <cellStyle name="20% - アクセント 3 23" xfId="109" xr:uid="{00000000-0005-0000-0000-00006C000000}"/>
    <cellStyle name="20% - アクセント 3 24" xfId="110" xr:uid="{00000000-0005-0000-0000-00006D000000}"/>
    <cellStyle name="20% - アクセント 3 25" xfId="111" xr:uid="{00000000-0005-0000-0000-00006E000000}"/>
    <cellStyle name="20% - アクセント 3 26" xfId="112" xr:uid="{00000000-0005-0000-0000-00006F000000}"/>
    <cellStyle name="20% - アクセント 3 27" xfId="113" xr:uid="{00000000-0005-0000-0000-000070000000}"/>
    <cellStyle name="20% - アクセント 3 28" xfId="114" xr:uid="{00000000-0005-0000-0000-000071000000}"/>
    <cellStyle name="20% - アクセント 3 29" xfId="115" xr:uid="{00000000-0005-0000-0000-000072000000}"/>
    <cellStyle name="20% - アクセント 3 3" xfId="116" xr:uid="{00000000-0005-0000-0000-000073000000}"/>
    <cellStyle name="20% - アクセント 3 30" xfId="117" xr:uid="{00000000-0005-0000-0000-000074000000}"/>
    <cellStyle name="20% - アクセント 3 31" xfId="118" xr:uid="{00000000-0005-0000-0000-000075000000}"/>
    <cellStyle name="20% - アクセント 3 32" xfId="119" xr:uid="{00000000-0005-0000-0000-000076000000}"/>
    <cellStyle name="20% - アクセント 3 33" xfId="120" xr:uid="{00000000-0005-0000-0000-000077000000}"/>
    <cellStyle name="20% - アクセント 3 34" xfId="121" xr:uid="{00000000-0005-0000-0000-000078000000}"/>
    <cellStyle name="20% - アクセント 3 35" xfId="122" xr:uid="{00000000-0005-0000-0000-000079000000}"/>
    <cellStyle name="20% - アクセント 3 36" xfId="123" xr:uid="{00000000-0005-0000-0000-00007A000000}"/>
    <cellStyle name="20% - アクセント 3 37" xfId="124" xr:uid="{00000000-0005-0000-0000-00007B000000}"/>
    <cellStyle name="20% - アクセント 3 38" xfId="125" xr:uid="{00000000-0005-0000-0000-00007C000000}"/>
    <cellStyle name="20% - アクセント 3 39" xfId="126" xr:uid="{00000000-0005-0000-0000-00007D000000}"/>
    <cellStyle name="20% - アクセント 3 4" xfId="127" xr:uid="{00000000-0005-0000-0000-00007E000000}"/>
    <cellStyle name="20% - アクセント 3 40" xfId="128" xr:uid="{00000000-0005-0000-0000-00007F000000}"/>
    <cellStyle name="20% - アクセント 3 41" xfId="129" xr:uid="{00000000-0005-0000-0000-000080000000}"/>
    <cellStyle name="20% - アクセント 3 42" xfId="130" xr:uid="{00000000-0005-0000-0000-000081000000}"/>
    <cellStyle name="20% - アクセント 3 43" xfId="131" xr:uid="{00000000-0005-0000-0000-000082000000}"/>
    <cellStyle name="20% - アクセント 3 44" xfId="132" xr:uid="{00000000-0005-0000-0000-000083000000}"/>
    <cellStyle name="20% - アクセント 3 45" xfId="133" xr:uid="{00000000-0005-0000-0000-000084000000}"/>
    <cellStyle name="20% - アクセント 3 46" xfId="134" xr:uid="{00000000-0005-0000-0000-000085000000}"/>
    <cellStyle name="20% - アクセント 3 47" xfId="135" xr:uid="{00000000-0005-0000-0000-000086000000}"/>
    <cellStyle name="20% - アクセント 3 48" xfId="136" xr:uid="{00000000-0005-0000-0000-000087000000}"/>
    <cellStyle name="20% - アクセント 3 5" xfId="137" xr:uid="{00000000-0005-0000-0000-000088000000}"/>
    <cellStyle name="20% - アクセント 3 6" xfId="138" xr:uid="{00000000-0005-0000-0000-000089000000}"/>
    <cellStyle name="20% - アクセント 3 7" xfId="139" xr:uid="{00000000-0005-0000-0000-00008A000000}"/>
    <cellStyle name="20% - アクセント 3 8" xfId="140" xr:uid="{00000000-0005-0000-0000-00008B000000}"/>
    <cellStyle name="20% - アクセント 3 9" xfId="141" xr:uid="{00000000-0005-0000-0000-00008C000000}"/>
    <cellStyle name="20% - アクセント 4 10" xfId="142" xr:uid="{00000000-0005-0000-0000-00008D000000}"/>
    <cellStyle name="20% - アクセント 4 11" xfId="143" xr:uid="{00000000-0005-0000-0000-00008E000000}"/>
    <cellStyle name="20% - アクセント 4 12" xfId="144" xr:uid="{00000000-0005-0000-0000-00008F000000}"/>
    <cellStyle name="20% - アクセント 4 13" xfId="145" xr:uid="{00000000-0005-0000-0000-000090000000}"/>
    <cellStyle name="20% - アクセント 4 14" xfId="146" xr:uid="{00000000-0005-0000-0000-000091000000}"/>
    <cellStyle name="20% - アクセント 4 15" xfId="147" xr:uid="{00000000-0005-0000-0000-000092000000}"/>
    <cellStyle name="20% - アクセント 4 16" xfId="148" xr:uid="{00000000-0005-0000-0000-000093000000}"/>
    <cellStyle name="20% - アクセント 4 17" xfId="149" xr:uid="{00000000-0005-0000-0000-000094000000}"/>
    <cellStyle name="20% - アクセント 4 18" xfId="150" xr:uid="{00000000-0005-0000-0000-000095000000}"/>
    <cellStyle name="20% - アクセント 4 19" xfId="151" xr:uid="{00000000-0005-0000-0000-000096000000}"/>
    <cellStyle name="20% - アクセント 4 2" xfId="152" xr:uid="{00000000-0005-0000-0000-000097000000}"/>
    <cellStyle name="20% - アクセント 4 20" xfId="153" xr:uid="{00000000-0005-0000-0000-000098000000}"/>
    <cellStyle name="20% - アクセント 4 21" xfId="154" xr:uid="{00000000-0005-0000-0000-000099000000}"/>
    <cellStyle name="20% - アクセント 4 22" xfId="155" xr:uid="{00000000-0005-0000-0000-00009A000000}"/>
    <cellStyle name="20% - アクセント 4 23" xfId="156" xr:uid="{00000000-0005-0000-0000-00009B000000}"/>
    <cellStyle name="20% - アクセント 4 24" xfId="157" xr:uid="{00000000-0005-0000-0000-00009C000000}"/>
    <cellStyle name="20% - アクセント 4 25" xfId="158" xr:uid="{00000000-0005-0000-0000-00009D000000}"/>
    <cellStyle name="20% - アクセント 4 26" xfId="159" xr:uid="{00000000-0005-0000-0000-00009E000000}"/>
    <cellStyle name="20% - アクセント 4 27" xfId="160" xr:uid="{00000000-0005-0000-0000-00009F000000}"/>
    <cellStyle name="20% - アクセント 4 28" xfId="161" xr:uid="{00000000-0005-0000-0000-0000A0000000}"/>
    <cellStyle name="20% - アクセント 4 29" xfId="162" xr:uid="{00000000-0005-0000-0000-0000A1000000}"/>
    <cellStyle name="20% - アクセント 4 3" xfId="163" xr:uid="{00000000-0005-0000-0000-0000A2000000}"/>
    <cellStyle name="20% - アクセント 4 30" xfId="164" xr:uid="{00000000-0005-0000-0000-0000A3000000}"/>
    <cellStyle name="20% - アクセント 4 31" xfId="165" xr:uid="{00000000-0005-0000-0000-0000A4000000}"/>
    <cellStyle name="20% - アクセント 4 32" xfId="166" xr:uid="{00000000-0005-0000-0000-0000A5000000}"/>
    <cellStyle name="20% - アクセント 4 33" xfId="167" xr:uid="{00000000-0005-0000-0000-0000A6000000}"/>
    <cellStyle name="20% - アクセント 4 34" xfId="168" xr:uid="{00000000-0005-0000-0000-0000A7000000}"/>
    <cellStyle name="20% - アクセント 4 35" xfId="169" xr:uid="{00000000-0005-0000-0000-0000A8000000}"/>
    <cellStyle name="20% - アクセント 4 36" xfId="170" xr:uid="{00000000-0005-0000-0000-0000A9000000}"/>
    <cellStyle name="20% - アクセント 4 37" xfId="171" xr:uid="{00000000-0005-0000-0000-0000AA000000}"/>
    <cellStyle name="20% - アクセント 4 38" xfId="172" xr:uid="{00000000-0005-0000-0000-0000AB000000}"/>
    <cellStyle name="20% - アクセント 4 39" xfId="173" xr:uid="{00000000-0005-0000-0000-0000AC000000}"/>
    <cellStyle name="20% - アクセント 4 4" xfId="174" xr:uid="{00000000-0005-0000-0000-0000AD000000}"/>
    <cellStyle name="20% - アクセント 4 40" xfId="175" xr:uid="{00000000-0005-0000-0000-0000AE000000}"/>
    <cellStyle name="20% - アクセント 4 41" xfId="176" xr:uid="{00000000-0005-0000-0000-0000AF000000}"/>
    <cellStyle name="20% - アクセント 4 42" xfId="177" xr:uid="{00000000-0005-0000-0000-0000B0000000}"/>
    <cellStyle name="20% - アクセント 4 43" xfId="178" xr:uid="{00000000-0005-0000-0000-0000B1000000}"/>
    <cellStyle name="20% - アクセント 4 44" xfId="179" xr:uid="{00000000-0005-0000-0000-0000B2000000}"/>
    <cellStyle name="20% - アクセント 4 45" xfId="180" xr:uid="{00000000-0005-0000-0000-0000B3000000}"/>
    <cellStyle name="20% - アクセント 4 46" xfId="181" xr:uid="{00000000-0005-0000-0000-0000B4000000}"/>
    <cellStyle name="20% - アクセント 4 47" xfId="182" xr:uid="{00000000-0005-0000-0000-0000B5000000}"/>
    <cellStyle name="20% - アクセント 4 48" xfId="183" xr:uid="{00000000-0005-0000-0000-0000B6000000}"/>
    <cellStyle name="20% - アクセント 4 5" xfId="184" xr:uid="{00000000-0005-0000-0000-0000B7000000}"/>
    <cellStyle name="20% - アクセント 4 6" xfId="185" xr:uid="{00000000-0005-0000-0000-0000B8000000}"/>
    <cellStyle name="20% - アクセント 4 7" xfId="186" xr:uid="{00000000-0005-0000-0000-0000B9000000}"/>
    <cellStyle name="20% - アクセント 4 8" xfId="187" xr:uid="{00000000-0005-0000-0000-0000BA000000}"/>
    <cellStyle name="20% - アクセント 4 9" xfId="188" xr:uid="{00000000-0005-0000-0000-0000BB000000}"/>
    <cellStyle name="20% - アクセント 5 10" xfId="189" xr:uid="{00000000-0005-0000-0000-0000BC000000}"/>
    <cellStyle name="20% - アクセント 5 11" xfId="190" xr:uid="{00000000-0005-0000-0000-0000BD000000}"/>
    <cellStyle name="20% - アクセント 5 12" xfId="191" xr:uid="{00000000-0005-0000-0000-0000BE000000}"/>
    <cellStyle name="20% - アクセント 5 13" xfId="192" xr:uid="{00000000-0005-0000-0000-0000BF000000}"/>
    <cellStyle name="20% - アクセント 5 14" xfId="193" xr:uid="{00000000-0005-0000-0000-0000C0000000}"/>
    <cellStyle name="20% - アクセント 5 15" xfId="194" xr:uid="{00000000-0005-0000-0000-0000C1000000}"/>
    <cellStyle name="20% - アクセント 5 16" xfId="195" xr:uid="{00000000-0005-0000-0000-0000C2000000}"/>
    <cellStyle name="20% - アクセント 5 17" xfId="196" xr:uid="{00000000-0005-0000-0000-0000C3000000}"/>
    <cellStyle name="20% - アクセント 5 18" xfId="197" xr:uid="{00000000-0005-0000-0000-0000C4000000}"/>
    <cellStyle name="20% - アクセント 5 19" xfId="198" xr:uid="{00000000-0005-0000-0000-0000C5000000}"/>
    <cellStyle name="20% - アクセント 5 2" xfId="199" xr:uid="{00000000-0005-0000-0000-0000C6000000}"/>
    <cellStyle name="20% - アクセント 5 20" xfId="200" xr:uid="{00000000-0005-0000-0000-0000C7000000}"/>
    <cellStyle name="20% - アクセント 5 21" xfId="201" xr:uid="{00000000-0005-0000-0000-0000C8000000}"/>
    <cellStyle name="20% - アクセント 5 22" xfId="202" xr:uid="{00000000-0005-0000-0000-0000C9000000}"/>
    <cellStyle name="20% - アクセント 5 23" xfId="203" xr:uid="{00000000-0005-0000-0000-0000CA000000}"/>
    <cellStyle name="20% - アクセント 5 24" xfId="204" xr:uid="{00000000-0005-0000-0000-0000CB000000}"/>
    <cellStyle name="20% - アクセント 5 25" xfId="205" xr:uid="{00000000-0005-0000-0000-0000CC000000}"/>
    <cellStyle name="20% - アクセント 5 26" xfId="206" xr:uid="{00000000-0005-0000-0000-0000CD000000}"/>
    <cellStyle name="20% - アクセント 5 27" xfId="207" xr:uid="{00000000-0005-0000-0000-0000CE000000}"/>
    <cellStyle name="20% - アクセント 5 28" xfId="208" xr:uid="{00000000-0005-0000-0000-0000CF000000}"/>
    <cellStyle name="20% - アクセント 5 29" xfId="209" xr:uid="{00000000-0005-0000-0000-0000D0000000}"/>
    <cellStyle name="20% - アクセント 5 3" xfId="210" xr:uid="{00000000-0005-0000-0000-0000D1000000}"/>
    <cellStyle name="20% - アクセント 5 30" xfId="211" xr:uid="{00000000-0005-0000-0000-0000D2000000}"/>
    <cellStyle name="20% - アクセント 5 31" xfId="212" xr:uid="{00000000-0005-0000-0000-0000D3000000}"/>
    <cellStyle name="20% - アクセント 5 32" xfId="213" xr:uid="{00000000-0005-0000-0000-0000D4000000}"/>
    <cellStyle name="20% - アクセント 5 33" xfId="214" xr:uid="{00000000-0005-0000-0000-0000D5000000}"/>
    <cellStyle name="20% - アクセント 5 34" xfId="215" xr:uid="{00000000-0005-0000-0000-0000D6000000}"/>
    <cellStyle name="20% - アクセント 5 35" xfId="216" xr:uid="{00000000-0005-0000-0000-0000D7000000}"/>
    <cellStyle name="20% - アクセント 5 36" xfId="217" xr:uid="{00000000-0005-0000-0000-0000D8000000}"/>
    <cellStyle name="20% - アクセント 5 37" xfId="218" xr:uid="{00000000-0005-0000-0000-0000D9000000}"/>
    <cellStyle name="20% - アクセント 5 38" xfId="219" xr:uid="{00000000-0005-0000-0000-0000DA000000}"/>
    <cellStyle name="20% - アクセント 5 39" xfId="220" xr:uid="{00000000-0005-0000-0000-0000DB000000}"/>
    <cellStyle name="20% - アクセント 5 4" xfId="221" xr:uid="{00000000-0005-0000-0000-0000DC000000}"/>
    <cellStyle name="20% - アクセント 5 40" xfId="222" xr:uid="{00000000-0005-0000-0000-0000DD000000}"/>
    <cellStyle name="20% - アクセント 5 41" xfId="223" xr:uid="{00000000-0005-0000-0000-0000DE000000}"/>
    <cellStyle name="20% - アクセント 5 42" xfId="224" xr:uid="{00000000-0005-0000-0000-0000DF000000}"/>
    <cellStyle name="20% - アクセント 5 43" xfId="225" xr:uid="{00000000-0005-0000-0000-0000E0000000}"/>
    <cellStyle name="20% - アクセント 5 44" xfId="226" xr:uid="{00000000-0005-0000-0000-0000E1000000}"/>
    <cellStyle name="20% - アクセント 5 45" xfId="227" xr:uid="{00000000-0005-0000-0000-0000E2000000}"/>
    <cellStyle name="20% - アクセント 5 46" xfId="228" xr:uid="{00000000-0005-0000-0000-0000E3000000}"/>
    <cellStyle name="20% - アクセント 5 47" xfId="229" xr:uid="{00000000-0005-0000-0000-0000E4000000}"/>
    <cellStyle name="20% - アクセント 5 48" xfId="230" xr:uid="{00000000-0005-0000-0000-0000E5000000}"/>
    <cellStyle name="20% - アクセント 5 5" xfId="231" xr:uid="{00000000-0005-0000-0000-0000E6000000}"/>
    <cellStyle name="20% - アクセント 5 6" xfId="232" xr:uid="{00000000-0005-0000-0000-0000E7000000}"/>
    <cellStyle name="20% - アクセント 5 7" xfId="233" xr:uid="{00000000-0005-0000-0000-0000E8000000}"/>
    <cellStyle name="20% - アクセント 5 8" xfId="234" xr:uid="{00000000-0005-0000-0000-0000E9000000}"/>
    <cellStyle name="20% - アクセント 5 9" xfId="235" xr:uid="{00000000-0005-0000-0000-0000EA000000}"/>
    <cellStyle name="20% - アクセント 6 10" xfId="236" xr:uid="{00000000-0005-0000-0000-0000EB000000}"/>
    <cellStyle name="20% - アクセント 6 11" xfId="237" xr:uid="{00000000-0005-0000-0000-0000EC000000}"/>
    <cellStyle name="20% - アクセント 6 12" xfId="238" xr:uid="{00000000-0005-0000-0000-0000ED000000}"/>
    <cellStyle name="20% - アクセント 6 13" xfId="239" xr:uid="{00000000-0005-0000-0000-0000EE000000}"/>
    <cellStyle name="20% - アクセント 6 14" xfId="240" xr:uid="{00000000-0005-0000-0000-0000EF000000}"/>
    <cellStyle name="20% - アクセント 6 15" xfId="241" xr:uid="{00000000-0005-0000-0000-0000F0000000}"/>
    <cellStyle name="20% - アクセント 6 16" xfId="242" xr:uid="{00000000-0005-0000-0000-0000F1000000}"/>
    <cellStyle name="20% - アクセント 6 17" xfId="243" xr:uid="{00000000-0005-0000-0000-0000F2000000}"/>
    <cellStyle name="20% - アクセント 6 18" xfId="244" xr:uid="{00000000-0005-0000-0000-0000F3000000}"/>
    <cellStyle name="20% - アクセント 6 19" xfId="245" xr:uid="{00000000-0005-0000-0000-0000F4000000}"/>
    <cellStyle name="20% - アクセント 6 2" xfId="246" xr:uid="{00000000-0005-0000-0000-0000F5000000}"/>
    <cellStyle name="20% - アクセント 6 20" xfId="247" xr:uid="{00000000-0005-0000-0000-0000F6000000}"/>
    <cellStyle name="20% - アクセント 6 21" xfId="248" xr:uid="{00000000-0005-0000-0000-0000F7000000}"/>
    <cellStyle name="20% - アクセント 6 22" xfId="249" xr:uid="{00000000-0005-0000-0000-0000F8000000}"/>
    <cellStyle name="20% - アクセント 6 23" xfId="250" xr:uid="{00000000-0005-0000-0000-0000F9000000}"/>
    <cellStyle name="20% - アクセント 6 24" xfId="251" xr:uid="{00000000-0005-0000-0000-0000FA000000}"/>
    <cellStyle name="20% - アクセント 6 25" xfId="252" xr:uid="{00000000-0005-0000-0000-0000FB000000}"/>
    <cellStyle name="20% - アクセント 6 26" xfId="253" xr:uid="{00000000-0005-0000-0000-0000FC000000}"/>
    <cellStyle name="20% - アクセント 6 27" xfId="254" xr:uid="{00000000-0005-0000-0000-0000FD000000}"/>
    <cellStyle name="20% - アクセント 6 28" xfId="255" xr:uid="{00000000-0005-0000-0000-0000FE000000}"/>
    <cellStyle name="20% - アクセント 6 29" xfId="256" xr:uid="{00000000-0005-0000-0000-0000FF000000}"/>
    <cellStyle name="20% - アクセント 6 3" xfId="257" xr:uid="{00000000-0005-0000-0000-000000010000}"/>
    <cellStyle name="20% - アクセント 6 30" xfId="258" xr:uid="{00000000-0005-0000-0000-000001010000}"/>
    <cellStyle name="20% - アクセント 6 31" xfId="259" xr:uid="{00000000-0005-0000-0000-000002010000}"/>
    <cellStyle name="20% - アクセント 6 32" xfId="260" xr:uid="{00000000-0005-0000-0000-000003010000}"/>
    <cellStyle name="20% - アクセント 6 33" xfId="261" xr:uid="{00000000-0005-0000-0000-000004010000}"/>
    <cellStyle name="20% - アクセント 6 34" xfId="262" xr:uid="{00000000-0005-0000-0000-000005010000}"/>
    <cellStyle name="20% - アクセント 6 35" xfId="263" xr:uid="{00000000-0005-0000-0000-000006010000}"/>
    <cellStyle name="20% - アクセント 6 36" xfId="264" xr:uid="{00000000-0005-0000-0000-000007010000}"/>
    <cellStyle name="20% - アクセント 6 37" xfId="265" xr:uid="{00000000-0005-0000-0000-000008010000}"/>
    <cellStyle name="20% - アクセント 6 38" xfId="266" xr:uid="{00000000-0005-0000-0000-000009010000}"/>
    <cellStyle name="20% - アクセント 6 39" xfId="267" xr:uid="{00000000-0005-0000-0000-00000A010000}"/>
    <cellStyle name="20% - アクセント 6 4" xfId="268" xr:uid="{00000000-0005-0000-0000-00000B010000}"/>
    <cellStyle name="20% - アクセント 6 40" xfId="269" xr:uid="{00000000-0005-0000-0000-00000C010000}"/>
    <cellStyle name="20% - アクセント 6 41" xfId="270" xr:uid="{00000000-0005-0000-0000-00000D010000}"/>
    <cellStyle name="20% - アクセント 6 42" xfId="271" xr:uid="{00000000-0005-0000-0000-00000E010000}"/>
    <cellStyle name="20% - アクセント 6 43" xfId="272" xr:uid="{00000000-0005-0000-0000-00000F010000}"/>
    <cellStyle name="20% - アクセント 6 44" xfId="273" xr:uid="{00000000-0005-0000-0000-000010010000}"/>
    <cellStyle name="20% - アクセント 6 45" xfId="274" xr:uid="{00000000-0005-0000-0000-000011010000}"/>
    <cellStyle name="20% - アクセント 6 46" xfId="275" xr:uid="{00000000-0005-0000-0000-000012010000}"/>
    <cellStyle name="20% - アクセント 6 47" xfId="276" xr:uid="{00000000-0005-0000-0000-000013010000}"/>
    <cellStyle name="20% - アクセント 6 48" xfId="277" xr:uid="{00000000-0005-0000-0000-000014010000}"/>
    <cellStyle name="20% - アクセント 6 5" xfId="278" xr:uid="{00000000-0005-0000-0000-000015010000}"/>
    <cellStyle name="20% - アクセント 6 6" xfId="279" xr:uid="{00000000-0005-0000-0000-000016010000}"/>
    <cellStyle name="20% - アクセント 6 7" xfId="280" xr:uid="{00000000-0005-0000-0000-000017010000}"/>
    <cellStyle name="20% - アクセント 6 8" xfId="281" xr:uid="{00000000-0005-0000-0000-000018010000}"/>
    <cellStyle name="20% - アクセント 6 9" xfId="282" xr:uid="{00000000-0005-0000-0000-000019010000}"/>
    <cellStyle name="40% - アクセント 1 10" xfId="283" xr:uid="{00000000-0005-0000-0000-00001A010000}"/>
    <cellStyle name="40% - アクセント 1 11" xfId="284" xr:uid="{00000000-0005-0000-0000-00001B010000}"/>
    <cellStyle name="40% - アクセント 1 12" xfId="285" xr:uid="{00000000-0005-0000-0000-00001C010000}"/>
    <cellStyle name="40% - アクセント 1 13" xfId="286" xr:uid="{00000000-0005-0000-0000-00001D010000}"/>
    <cellStyle name="40% - アクセント 1 14" xfId="287" xr:uid="{00000000-0005-0000-0000-00001E010000}"/>
    <cellStyle name="40% - アクセント 1 15" xfId="288" xr:uid="{00000000-0005-0000-0000-00001F010000}"/>
    <cellStyle name="40% - アクセント 1 16" xfId="289" xr:uid="{00000000-0005-0000-0000-000020010000}"/>
    <cellStyle name="40% - アクセント 1 17" xfId="290" xr:uid="{00000000-0005-0000-0000-000021010000}"/>
    <cellStyle name="40% - アクセント 1 18" xfId="291" xr:uid="{00000000-0005-0000-0000-000022010000}"/>
    <cellStyle name="40% - アクセント 1 19" xfId="292" xr:uid="{00000000-0005-0000-0000-000023010000}"/>
    <cellStyle name="40% - アクセント 1 2" xfId="293" xr:uid="{00000000-0005-0000-0000-000024010000}"/>
    <cellStyle name="40% - アクセント 1 20" xfId="294" xr:uid="{00000000-0005-0000-0000-000025010000}"/>
    <cellStyle name="40% - アクセント 1 21" xfId="295" xr:uid="{00000000-0005-0000-0000-000026010000}"/>
    <cellStyle name="40% - アクセント 1 22" xfId="296" xr:uid="{00000000-0005-0000-0000-000027010000}"/>
    <cellStyle name="40% - アクセント 1 23" xfId="297" xr:uid="{00000000-0005-0000-0000-000028010000}"/>
    <cellStyle name="40% - アクセント 1 24" xfId="298" xr:uid="{00000000-0005-0000-0000-000029010000}"/>
    <cellStyle name="40% - アクセント 1 25" xfId="299" xr:uid="{00000000-0005-0000-0000-00002A010000}"/>
    <cellStyle name="40% - アクセント 1 26" xfId="300" xr:uid="{00000000-0005-0000-0000-00002B010000}"/>
    <cellStyle name="40% - アクセント 1 27" xfId="301" xr:uid="{00000000-0005-0000-0000-00002C010000}"/>
    <cellStyle name="40% - アクセント 1 28" xfId="302" xr:uid="{00000000-0005-0000-0000-00002D010000}"/>
    <cellStyle name="40% - アクセント 1 29" xfId="303" xr:uid="{00000000-0005-0000-0000-00002E010000}"/>
    <cellStyle name="40% - アクセント 1 3" xfId="304" xr:uid="{00000000-0005-0000-0000-00002F010000}"/>
    <cellStyle name="40% - アクセント 1 30" xfId="305" xr:uid="{00000000-0005-0000-0000-000030010000}"/>
    <cellStyle name="40% - アクセント 1 31" xfId="306" xr:uid="{00000000-0005-0000-0000-000031010000}"/>
    <cellStyle name="40% - アクセント 1 32" xfId="307" xr:uid="{00000000-0005-0000-0000-000032010000}"/>
    <cellStyle name="40% - アクセント 1 33" xfId="308" xr:uid="{00000000-0005-0000-0000-000033010000}"/>
    <cellStyle name="40% - アクセント 1 34" xfId="309" xr:uid="{00000000-0005-0000-0000-000034010000}"/>
    <cellStyle name="40% - アクセント 1 35" xfId="310" xr:uid="{00000000-0005-0000-0000-000035010000}"/>
    <cellStyle name="40% - アクセント 1 36" xfId="311" xr:uid="{00000000-0005-0000-0000-000036010000}"/>
    <cellStyle name="40% - アクセント 1 37" xfId="312" xr:uid="{00000000-0005-0000-0000-000037010000}"/>
    <cellStyle name="40% - アクセント 1 38" xfId="313" xr:uid="{00000000-0005-0000-0000-000038010000}"/>
    <cellStyle name="40% - アクセント 1 39" xfId="314" xr:uid="{00000000-0005-0000-0000-000039010000}"/>
    <cellStyle name="40% - アクセント 1 4" xfId="315" xr:uid="{00000000-0005-0000-0000-00003A010000}"/>
    <cellStyle name="40% - アクセント 1 40" xfId="316" xr:uid="{00000000-0005-0000-0000-00003B010000}"/>
    <cellStyle name="40% - アクセント 1 41" xfId="317" xr:uid="{00000000-0005-0000-0000-00003C010000}"/>
    <cellStyle name="40% - アクセント 1 42" xfId="318" xr:uid="{00000000-0005-0000-0000-00003D010000}"/>
    <cellStyle name="40% - アクセント 1 43" xfId="319" xr:uid="{00000000-0005-0000-0000-00003E010000}"/>
    <cellStyle name="40% - アクセント 1 44" xfId="320" xr:uid="{00000000-0005-0000-0000-00003F010000}"/>
    <cellStyle name="40% - アクセント 1 45" xfId="321" xr:uid="{00000000-0005-0000-0000-000040010000}"/>
    <cellStyle name="40% - アクセント 1 46" xfId="322" xr:uid="{00000000-0005-0000-0000-000041010000}"/>
    <cellStyle name="40% - アクセント 1 47" xfId="323" xr:uid="{00000000-0005-0000-0000-000042010000}"/>
    <cellStyle name="40% - アクセント 1 48" xfId="324" xr:uid="{00000000-0005-0000-0000-000043010000}"/>
    <cellStyle name="40% - アクセント 1 5" xfId="325" xr:uid="{00000000-0005-0000-0000-000044010000}"/>
    <cellStyle name="40% - アクセント 1 6" xfId="326" xr:uid="{00000000-0005-0000-0000-000045010000}"/>
    <cellStyle name="40% - アクセント 1 7" xfId="327" xr:uid="{00000000-0005-0000-0000-000046010000}"/>
    <cellStyle name="40% - アクセント 1 8" xfId="328" xr:uid="{00000000-0005-0000-0000-000047010000}"/>
    <cellStyle name="40% - アクセント 1 9" xfId="329" xr:uid="{00000000-0005-0000-0000-000048010000}"/>
    <cellStyle name="40% - アクセント 2 10" xfId="330" xr:uid="{00000000-0005-0000-0000-000049010000}"/>
    <cellStyle name="40% - アクセント 2 11" xfId="331" xr:uid="{00000000-0005-0000-0000-00004A010000}"/>
    <cellStyle name="40% - アクセント 2 12" xfId="332" xr:uid="{00000000-0005-0000-0000-00004B010000}"/>
    <cellStyle name="40% - アクセント 2 13" xfId="333" xr:uid="{00000000-0005-0000-0000-00004C010000}"/>
    <cellStyle name="40% - アクセント 2 14" xfId="334" xr:uid="{00000000-0005-0000-0000-00004D010000}"/>
    <cellStyle name="40% - アクセント 2 15" xfId="335" xr:uid="{00000000-0005-0000-0000-00004E010000}"/>
    <cellStyle name="40% - アクセント 2 16" xfId="336" xr:uid="{00000000-0005-0000-0000-00004F010000}"/>
    <cellStyle name="40% - アクセント 2 17" xfId="337" xr:uid="{00000000-0005-0000-0000-000050010000}"/>
    <cellStyle name="40% - アクセント 2 18" xfId="338" xr:uid="{00000000-0005-0000-0000-000051010000}"/>
    <cellStyle name="40% - アクセント 2 19" xfId="339" xr:uid="{00000000-0005-0000-0000-000052010000}"/>
    <cellStyle name="40% - アクセント 2 2" xfId="340" xr:uid="{00000000-0005-0000-0000-000053010000}"/>
    <cellStyle name="40% - アクセント 2 20" xfId="341" xr:uid="{00000000-0005-0000-0000-000054010000}"/>
    <cellStyle name="40% - アクセント 2 21" xfId="342" xr:uid="{00000000-0005-0000-0000-000055010000}"/>
    <cellStyle name="40% - アクセント 2 22" xfId="343" xr:uid="{00000000-0005-0000-0000-000056010000}"/>
    <cellStyle name="40% - アクセント 2 23" xfId="344" xr:uid="{00000000-0005-0000-0000-000057010000}"/>
    <cellStyle name="40% - アクセント 2 24" xfId="345" xr:uid="{00000000-0005-0000-0000-000058010000}"/>
    <cellStyle name="40% - アクセント 2 25" xfId="346" xr:uid="{00000000-0005-0000-0000-000059010000}"/>
    <cellStyle name="40% - アクセント 2 26" xfId="347" xr:uid="{00000000-0005-0000-0000-00005A010000}"/>
    <cellStyle name="40% - アクセント 2 27" xfId="348" xr:uid="{00000000-0005-0000-0000-00005B010000}"/>
    <cellStyle name="40% - アクセント 2 28" xfId="349" xr:uid="{00000000-0005-0000-0000-00005C010000}"/>
    <cellStyle name="40% - アクセント 2 29" xfId="350" xr:uid="{00000000-0005-0000-0000-00005D010000}"/>
    <cellStyle name="40% - アクセント 2 3" xfId="351" xr:uid="{00000000-0005-0000-0000-00005E010000}"/>
    <cellStyle name="40% - アクセント 2 30" xfId="352" xr:uid="{00000000-0005-0000-0000-00005F010000}"/>
    <cellStyle name="40% - アクセント 2 31" xfId="353" xr:uid="{00000000-0005-0000-0000-000060010000}"/>
    <cellStyle name="40% - アクセント 2 32" xfId="354" xr:uid="{00000000-0005-0000-0000-000061010000}"/>
    <cellStyle name="40% - アクセント 2 33" xfId="355" xr:uid="{00000000-0005-0000-0000-000062010000}"/>
    <cellStyle name="40% - アクセント 2 34" xfId="356" xr:uid="{00000000-0005-0000-0000-000063010000}"/>
    <cellStyle name="40% - アクセント 2 35" xfId="357" xr:uid="{00000000-0005-0000-0000-000064010000}"/>
    <cellStyle name="40% - アクセント 2 36" xfId="358" xr:uid="{00000000-0005-0000-0000-000065010000}"/>
    <cellStyle name="40% - アクセント 2 37" xfId="359" xr:uid="{00000000-0005-0000-0000-000066010000}"/>
    <cellStyle name="40% - アクセント 2 38" xfId="360" xr:uid="{00000000-0005-0000-0000-000067010000}"/>
    <cellStyle name="40% - アクセント 2 39" xfId="361" xr:uid="{00000000-0005-0000-0000-000068010000}"/>
    <cellStyle name="40% - アクセント 2 4" xfId="362" xr:uid="{00000000-0005-0000-0000-000069010000}"/>
    <cellStyle name="40% - アクセント 2 40" xfId="363" xr:uid="{00000000-0005-0000-0000-00006A010000}"/>
    <cellStyle name="40% - アクセント 2 41" xfId="364" xr:uid="{00000000-0005-0000-0000-00006B010000}"/>
    <cellStyle name="40% - アクセント 2 42" xfId="365" xr:uid="{00000000-0005-0000-0000-00006C010000}"/>
    <cellStyle name="40% - アクセント 2 43" xfId="366" xr:uid="{00000000-0005-0000-0000-00006D010000}"/>
    <cellStyle name="40% - アクセント 2 44" xfId="367" xr:uid="{00000000-0005-0000-0000-00006E010000}"/>
    <cellStyle name="40% - アクセント 2 45" xfId="368" xr:uid="{00000000-0005-0000-0000-00006F010000}"/>
    <cellStyle name="40% - アクセント 2 46" xfId="369" xr:uid="{00000000-0005-0000-0000-000070010000}"/>
    <cellStyle name="40% - アクセント 2 47" xfId="370" xr:uid="{00000000-0005-0000-0000-000071010000}"/>
    <cellStyle name="40% - アクセント 2 48" xfId="371" xr:uid="{00000000-0005-0000-0000-000072010000}"/>
    <cellStyle name="40% - アクセント 2 5" xfId="372" xr:uid="{00000000-0005-0000-0000-000073010000}"/>
    <cellStyle name="40% - アクセント 2 6" xfId="373" xr:uid="{00000000-0005-0000-0000-000074010000}"/>
    <cellStyle name="40% - アクセント 2 7" xfId="374" xr:uid="{00000000-0005-0000-0000-000075010000}"/>
    <cellStyle name="40% - アクセント 2 8" xfId="375" xr:uid="{00000000-0005-0000-0000-000076010000}"/>
    <cellStyle name="40% - アクセント 2 9" xfId="376" xr:uid="{00000000-0005-0000-0000-000077010000}"/>
    <cellStyle name="40% - アクセント 3 10" xfId="377" xr:uid="{00000000-0005-0000-0000-000078010000}"/>
    <cellStyle name="40% - アクセント 3 11" xfId="378" xr:uid="{00000000-0005-0000-0000-000079010000}"/>
    <cellStyle name="40% - アクセント 3 12" xfId="379" xr:uid="{00000000-0005-0000-0000-00007A010000}"/>
    <cellStyle name="40% - アクセント 3 13" xfId="380" xr:uid="{00000000-0005-0000-0000-00007B010000}"/>
    <cellStyle name="40% - アクセント 3 14" xfId="381" xr:uid="{00000000-0005-0000-0000-00007C010000}"/>
    <cellStyle name="40% - アクセント 3 15" xfId="382" xr:uid="{00000000-0005-0000-0000-00007D010000}"/>
    <cellStyle name="40% - アクセント 3 16" xfId="383" xr:uid="{00000000-0005-0000-0000-00007E010000}"/>
    <cellStyle name="40% - アクセント 3 17" xfId="384" xr:uid="{00000000-0005-0000-0000-00007F010000}"/>
    <cellStyle name="40% - アクセント 3 18" xfId="385" xr:uid="{00000000-0005-0000-0000-000080010000}"/>
    <cellStyle name="40% - アクセント 3 19" xfId="386" xr:uid="{00000000-0005-0000-0000-000081010000}"/>
    <cellStyle name="40% - アクセント 3 2" xfId="387" xr:uid="{00000000-0005-0000-0000-000082010000}"/>
    <cellStyle name="40% - アクセント 3 20" xfId="388" xr:uid="{00000000-0005-0000-0000-000083010000}"/>
    <cellStyle name="40% - アクセント 3 21" xfId="389" xr:uid="{00000000-0005-0000-0000-000084010000}"/>
    <cellStyle name="40% - アクセント 3 22" xfId="390" xr:uid="{00000000-0005-0000-0000-000085010000}"/>
    <cellStyle name="40% - アクセント 3 23" xfId="391" xr:uid="{00000000-0005-0000-0000-000086010000}"/>
    <cellStyle name="40% - アクセント 3 24" xfId="392" xr:uid="{00000000-0005-0000-0000-000087010000}"/>
    <cellStyle name="40% - アクセント 3 25" xfId="393" xr:uid="{00000000-0005-0000-0000-000088010000}"/>
    <cellStyle name="40% - アクセント 3 26" xfId="394" xr:uid="{00000000-0005-0000-0000-000089010000}"/>
    <cellStyle name="40% - アクセント 3 27" xfId="395" xr:uid="{00000000-0005-0000-0000-00008A010000}"/>
    <cellStyle name="40% - アクセント 3 28" xfId="396" xr:uid="{00000000-0005-0000-0000-00008B010000}"/>
    <cellStyle name="40% - アクセント 3 29" xfId="397" xr:uid="{00000000-0005-0000-0000-00008C010000}"/>
    <cellStyle name="40% - アクセント 3 3" xfId="398" xr:uid="{00000000-0005-0000-0000-00008D010000}"/>
    <cellStyle name="40% - アクセント 3 30" xfId="399" xr:uid="{00000000-0005-0000-0000-00008E010000}"/>
    <cellStyle name="40% - アクセント 3 31" xfId="400" xr:uid="{00000000-0005-0000-0000-00008F010000}"/>
    <cellStyle name="40% - アクセント 3 32" xfId="401" xr:uid="{00000000-0005-0000-0000-000090010000}"/>
    <cellStyle name="40% - アクセント 3 33" xfId="402" xr:uid="{00000000-0005-0000-0000-000091010000}"/>
    <cellStyle name="40% - アクセント 3 34" xfId="403" xr:uid="{00000000-0005-0000-0000-000092010000}"/>
    <cellStyle name="40% - アクセント 3 35" xfId="404" xr:uid="{00000000-0005-0000-0000-000093010000}"/>
    <cellStyle name="40% - アクセント 3 36" xfId="405" xr:uid="{00000000-0005-0000-0000-000094010000}"/>
    <cellStyle name="40% - アクセント 3 37" xfId="406" xr:uid="{00000000-0005-0000-0000-000095010000}"/>
    <cellStyle name="40% - アクセント 3 38" xfId="407" xr:uid="{00000000-0005-0000-0000-000096010000}"/>
    <cellStyle name="40% - アクセント 3 39" xfId="408" xr:uid="{00000000-0005-0000-0000-000097010000}"/>
    <cellStyle name="40% - アクセント 3 4" xfId="409" xr:uid="{00000000-0005-0000-0000-000098010000}"/>
    <cellStyle name="40% - アクセント 3 40" xfId="410" xr:uid="{00000000-0005-0000-0000-000099010000}"/>
    <cellStyle name="40% - アクセント 3 41" xfId="411" xr:uid="{00000000-0005-0000-0000-00009A010000}"/>
    <cellStyle name="40% - アクセント 3 42" xfId="412" xr:uid="{00000000-0005-0000-0000-00009B010000}"/>
    <cellStyle name="40% - アクセント 3 43" xfId="413" xr:uid="{00000000-0005-0000-0000-00009C010000}"/>
    <cellStyle name="40% - アクセント 3 44" xfId="414" xr:uid="{00000000-0005-0000-0000-00009D010000}"/>
    <cellStyle name="40% - アクセント 3 45" xfId="415" xr:uid="{00000000-0005-0000-0000-00009E010000}"/>
    <cellStyle name="40% - アクセント 3 46" xfId="416" xr:uid="{00000000-0005-0000-0000-00009F010000}"/>
    <cellStyle name="40% - アクセント 3 47" xfId="417" xr:uid="{00000000-0005-0000-0000-0000A0010000}"/>
    <cellStyle name="40% - アクセント 3 48" xfId="418" xr:uid="{00000000-0005-0000-0000-0000A1010000}"/>
    <cellStyle name="40% - アクセント 3 5" xfId="419" xr:uid="{00000000-0005-0000-0000-0000A2010000}"/>
    <cellStyle name="40% - アクセント 3 6" xfId="420" xr:uid="{00000000-0005-0000-0000-0000A3010000}"/>
    <cellStyle name="40% - アクセント 3 7" xfId="421" xr:uid="{00000000-0005-0000-0000-0000A4010000}"/>
    <cellStyle name="40% - アクセント 3 8" xfId="422" xr:uid="{00000000-0005-0000-0000-0000A5010000}"/>
    <cellStyle name="40% - アクセント 3 9" xfId="423" xr:uid="{00000000-0005-0000-0000-0000A6010000}"/>
    <cellStyle name="40% - アクセント 4 10" xfId="424" xr:uid="{00000000-0005-0000-0000-0000A7010000}"/>
    <cellStyle name="40% - アクセント 4 11" xfId="425" xr:uid="{00000000-0005-0000-0000-0000A8010000}"/>
    <cellStyle name="40% - アクセント 4 12" xfId="426" xr:uid="{00000000-0005-0000-0000-0000A9010000}"/>
    <cellStyle name="40% - アクセント 4 13" xfId="427" xr:uid="{00000000-0005-0000-0000-0000AA010000}"/>
    <cellStyle name="40% - アクセント 4 14" xfId="428" xr:uid="{00000000-0005-0000-0000-0000AB010000}"/>
    <cellStyle name="40% - アクセント 4 15" xfId="429" xr:uid="{00000000-0005-0000-0000-0000AC010000}"/>
    <cellStyle name="40% - アクセント 4 16" xfId="430" xr:uid="{00000000-0005-0000-0000-0000AD010000}"/>
    <cellStyle name="40% - アクセント 4 17" xfId="431" xr:uid="{00000000-0005-0000-0000-0000AE010000}"/>
    <cellStyle name="40% - アクセント 4 18" xfId="432" xr:uid="{00000000-0005-0000-0000-0000AF010000}"/>
    <cellStyle name="40% - アクセント 4 19" xfId="433" xr:uid="{00000000-0005-0000-0000-0000B0010000}"/>
    <cellStyle name="40% - アクセント 4 2" xfId="434" xr:uid="{00000000-0005-0000-0000-0000B1010000}"/>
    <cellStyle name="40% - アクセント 4 20" xfId="435" xr:uid="{00000000-0005-0000-0000-0000B2010000}"/>
    <cellStyle name="40% - アクセント 4 21" xfId="436" xr:uid="{00000000-0005-0000-0000-0000B3010000}"/>
    <cellStyle name="40% - アクセント 4 22" xfId="437" xr:uid="{00000000-0005-0000-0000-0000B4010000}"/>
    <cellStyle name="40% - アクセント 4 23" xfId="438" xr:uid="{00000000-0005-0000-0000-0000B5010000}"/>
    <cellStyle name="40% - アクセント 4 24" xfId="439" xr:uid="{00000000-0005-0000-0000-0000B6010000}"/>
    <cellStyle name="40% - アクセント 4 25" xfId="440" xr:uid="{00000000-0005-0000-0000-0000B7010000}"/>
    <cellStyle name="40% - アクセント 4 26" xfId="441" xr:uid="{00000000-0005-0000-0000-0000B8010000}"/>
    <cellStyle name="40% - アクセント 4 27" xfId="442" xr:uid="{00000000-0005-0000-0000-0000B9010000}"/>
    <cellStyle name="40% - アクセント 4 28" xfId="443" xr:uid="{00000000-0005-0000-0000-0000BA010000}"/>
    <cellStyle name="40% - アクセント 4 29" xfId="444" xr:uid="{00000000-0005-0000-0000-0000BB010000}"/>
    <cellStyle name="40% - アクセント 4 3" xfId="445" xr:uid="{00000000-0005-0000-0000-0000BC010000}"/>
    <cellStyle name="40% - アクセント 4 30" xfId="446" xr:uid="{00000000-0005-0000-0000-0000BD010000}"/>
    <cellStyle name="40% - アクセント 4 31" xfId="447" xr:uid="{00000000-0005-0000-0000-0000BE010000}"/>
    <cellStyle name="40% - アクセント 4 32" xfId="448" xr:uid="{00000000-0005-0000-0000-0000BF010000}"/>
    <cellStyle name="40% - アクセント 4 33" xfId="449" xr:uid="{00000000-0005-0000-0000-0000C0010000}"/>
    <cellStyle name="40% - アクセント 4 34" xfId="450" xr:uid="{00000000-0005-0000-0000-0000C1010000}"/>
    <cellStyle name="40% - アクセント 4 35" xfId="451" xr:uid="{00000000-0005-0000-0000-0000C2010000}"/>
    <cellStyle name="40% - アクセント 4 36" xfId="452" xr:uid="{00000000-0005-0000-0000-0000C3010000}"/>
    <cellStyle name="40% - アクセント 4 37" xfId="453" xr:uid="{00000000-0005-0000-0000-0000C4010000}"/>
    <cellStyle name="40% - アクセント 4 38" xfId="454" xr:uid="{00000000-0005-0000-0000-0000C5010000}"/>
    <cellStyle name="40% - アクセント 4 39" xfId="455" xr:uid="{00000000-0005-0000-0000-0000C6010000}"/>
    <cellStyle name="40% - アクセント 4 4" xfId="456" xr:uid="{00000000-0005-0000-0000-0000C7010000}"/>
    <cellStyle name="40% - アクセント 4 40" xfId="457" xr:uid="{00000000-0005-0000-0000-0000C8010000}"/>
    <cellStyle name="40% - アクセント 4 41" xfId="458" xr:uid="{00000000-0005-0000-0000-0000C9010000}"/>
    <cellStyle name="40% - アクセント 4 42" xfId="459" xr:uid="{00000000-0005-0000-0000-0000CA010000}"/>
    <cellStyle name="40% - アクセント 4 43" xfId="460" xr:uid="{00000000-0005-0000-0000-0000CB010000}"/>
    <cellStyle name="40% - アクセント 4 44" xfId="461" xr:uid="{00000000-0005-0000-0000-0000CC010000}"/>
    <cellStyle name="40% - アクセント 4 45" xfId="462" xr:uid="{00000000-0005-0000-0000-0000CD010000}"/>
    <cellStyle name="40% - アクセント 4 46" xfId="463" xr:uid="{00000000-0005-0000-0000-0000CE010000}"/>
    <cellStyle name="40% - アクセント 4 47" xfId="464" xr:uid="{00000000-0005-0000-0000-0000CF010000}"/>
    <cellStyle name="40% - アクセント 4 48" xfId="465" xr:uid="{00000000-0005-0000-0000-0000D0010000}"/>
    <cellStyle name="40% - アクセント 4 5" xfId="466" xr:uid="{00000000-0005-0000-0000-0000D1010000}"/>
    <cellStyle name="40% - アクセント 4 6" xfId="467" xr:uid="{00000000-0005-0000-0000-0000D2010000}"/>
    <cellStyle name="40% - アクセント 4 7" xfId="468" xr:uid="{00000000-0005-0000-0000-0000D3010000}"/>
    <cellStyle name="40% - アクセント 4 8" xfId="469" xr:uid="{00000000-0005-0000-0000-0000D4010000}"/>
    <cellStyle name="40% - アクセント 4 9" xfId="470" xr:uid="{00000000-0005-0000-0000-0000D5010000}"/>
    <cellStyle name="40% - アクセント 5 10" xfId="471" xr:uid="{00000000-0005-0000-0000-0000D6010000}"/>
    <cellStyle name="40% - アクセント 5 11" xfId="472" xr:uid="{00000000-0005-0000-0000-0000D7010000}"/>
    <cellStyle name="40% - アクセント 5 12" xfId="473" xr:uid="{00000000-0005-0000-0000-0000D8010000}"/>
    <cellStyle name="40% - アクセント 5 13" xfId="474" xr:uid="{00000000-0005-0000-0000-0000D9010000}"/>
    <cellStyle name="40% - アクセント 5 14" xfId="475" xr:uid="{00000000-0005-0000-0000-0000DA010000}"/>
    <cellStyle name="40% - アクセント 5 15" xfId="476" xr:uid="{00000000-0005-0000-0000-0000DB010000}"/>
    <cellStyle name="40% - アクセント 5 16" xfId="477" xr:uid="{00000000-0005-0000-0000-0000DC010000}"/>
    <cellStyle name="40% - アクセント 5 17" xfId="478" xr:uid="{00000000-0005-0000-0000-0000DD010000}"/>
    <cellStyle name="40% - アクセント 5 18" xfId="479" xr:uid="{00000000-0005-0000-0000-0000DE010000}"/>
    <cellStyle name="40% - アクセント 5 19" xfId="480" xr:uid="{00000000-0005-0000-0000-0000DF010000}"/>
    <cellStyle name="40% - アクセント 5 2" xfId="481" xr:uid="{00000000-0005-0000-0000-0000E0010000}"/>
    <cellStyle name="40% - アクセント 5 20" xfId="482" xr:uid="{00000000-0005-0000-0000-0000E1010000}"/>
    <cellStyle name="40% - アクセント 5 21" xfId="483" xr:uid="{00000000-0005-0000-0000-0000E2010000}"/>
    <cellStyle name="40% - アクセント 5 22" xfId="484" xr:uid="{00000000-0005-0000-0000-0000E3010000}"/>
    <cellStyle name="40% - アクセント 5 23" xfId="485" xr:uid="{00000000-0005-0000-0000-0000E4010000}"/>
    <cellStyle name="40% - アクセント 5 24" xfId="486" xr:uid="{00000000-0005-0000-0000-0000E5010000}"/>
    <cellStyle name="40% - アクセント 5 25" xfId="487" xr:uid="{00000000-0005-0000-0000-0000E6010000}"/>
    <cellStyle name="40% - アクセント 5 26" xfId="488" xr:uid="{00000000-0005-0000-0000-0000E7010000}"/>
    <cellStyle name="40% - アクセント 5 27" xfId="489" xr:uid="{00000000-0005-0000-0000-0000E8010000}"/>
    <cellStyle name="40% - アクセント 5 28" xfId="490" xr:uid="{00000000-0005-0000-0000-0000E9010000}"/>
    <cellStyle name="40% - アクセント 5 29" xfId="491" xr:uid="{00000000-0005-0000-0000-0000EA010000}"/>
    <cellStyle name="40% - アクセント 5 3" xfId="492" xr:uid="{00000000-0005-0000-0000-0000EB010000}"/>
    <cellStyle name="40% - アクセント 5 30" xfId="493" xr:uid="{00000000-0005-0000-0000-0000EC010000}"/>
    <cellStyle name="40% - アクセント 5 31" xfId="494" xr:uid="{00000000-0005-0000-0000-0000ED010000}"/>
    <cellStyle name="40% - アクセント 5 32" xfId="495" xr:uid="{00000000-0005-0000-0000-0000EE010000}"/>
    <cellStyle name="40% - アクセント 5 33" xfId="496" xr:uid="{00000000-0005-0000-0000-0000EF010000}"/>
    <cellStyle name="40% - アクセント 5 34" xfId="497" xr:uid="{00000000-0005-0000-0000-0000F0010000}"/>
    <cellStyle name="40% - アクセント 5 35" xfId="498" xr:uid="{00000000-0005-0000-0000-0000F1010000}"/>
    <cellStyle name="40% - アクセント 5 36" xfId="499" xr:uid="{00000000-0005-0000-0000-0000F2010000}"/>
    <cellStyle name="40% - アクセント 5 37" xfId="500" xr:uid="{00000000-0005-0000-0000-0000F3010000}"/>
    <cellStyle name="40% - アクセント 5 38" xfId="501" xr:uid="{00000000-0005-0000-0000-0000F4010000}"/>
    <cellStyle name="40% - アクセント 5 39" xfId="502" xr:uid="{00000000-0005-0000-0000-0000F5010000}"/>
    <cellStyle name="40% - アクセント 5 4" xfId="503" xr:uid="{00000000-0005-0000-0000-0000F6010000}"/>
    <cellStyle name="40% - アクセント 5 40" xfId="504" xr:uid="{00000000-0005-0000-0000-0000F7010000}"/>
    <cellStyle name="40% - アクセント 5 41" xfId="505" xr:uid="{00000000-0005-0000-0000-0000F8010000}"/>
    <cellStyle name="40% - アクセント 5 42" xfId="506" xr:uid="{00000000-0005-0000-0000-0000F9010000}"/>
    <cellStyle name="40% - アクセント 5 43" xfId="507" xr:uid="{00000000-0005-0000-0000-0000FA010000}"/>
    <cellStyle name="40% - アクセント 5 44" xfId="508" xr:uid="{00000000-0005-0000-0000-0000FB010000}"/>
    <cellStyle name="40% - アクセント 5 45" xfId="509" xr:uid="{00000000-0005-0000-0000-0000FC010000}"/>
    <cellStyle name="40% - アクセント 5 46" xfId="510" xr:uid="{00000000-0005-0000-0000-0000FD010000}"/>
    <cellStyle name="40% - アクセント 5 47" xfId="511" xr:uid="{00000000-0005-0000-0000-0000FE010000}"/>
    <cellStyle name="40% - アクセント 5 48" xfId="512" xr:uid="{00000000-0005-0000-0000-0000FF010000}"/>
    <cellStyle name="40% - アクセント 5 5" xfId="513" xr:uid="{00000000-0005-0000-0000-000000020000}"/>
    <cellStyle name="40% - アクセント 5 6" xfId="514" xr:uid="{00000000-0005-0000-0000-000001020000}"/>
    <cellStyle name="40% - アクセント 5 7" xfId="515" xr:uid="{00000000-0005-0000-0000-000002020000}"/>
    <cellStyle name="40% - アクセント 5 8" xfId="516" xr:uid="{00000000-0005-0000-0000-000003020000}"/>
    <cellStyle name="40% - アクセント 5 9" xfId="517" xr:uid="{00000000-0005-0000-0000-000004020000}"/>
    <cellStyle name="40% - アクセント 6 10" xfId="518" xr:uid="{00000000-0005-0000-0000-000005020000}"/>
    <cellStyle name="40% - アクセント 6 11" xfId="519" xr:uid="{00000000-0005-0000-0000-000006020000}"/>
    <cellStyle name="40% - アクセント 6 12" xfId="520" xr:uid="{00000000-0005-0000-0000-000007020000}"/>
    <cellStyle name="40% - アクセント 6 13" xfId="521" xr:uid="{00000000-0005-0000-0000-000008020000}"/>
    <cellStyle name="40% - アクセント 6 14" xfId="522" xr:uid="{00000000-0005-0000-0000-000009020000}"/>
    <cellStyle name="40% - アクセント 6 15" xfId="523" xr:uid="{00000000-0005-0000-0000-00000A020000}"/>
    <cellStyle name="40% - アクセント 6 16" xfId="524" xr:uid="{00000000-0005-0000-0000-00000B020000}"/>
    <cellStyle name="40% - アクセント 6 17" xfId="525" xr:uid="{00000000-0005-0000-0000-00000C020000}"/>
    <cellStyle name="40% - アクセント 6 18" xfId="526" xr:uid="{00000000-0005-0000-0000-00000D020000}"/>
    <cellStyle name="40% - アクセント 6 19" xfId="527" xr:uid="{00000000-0005-0000-0000-00000E020000}"/>
    <cellStyle name="40% - アクセント 6 2" xfId="528" xr:uid="{00000000-0005-0000-0000-00000F020000}"/>
    <cellStyle name="40% - アクセント 6 20" xfId="529" xr:uid="{00000000-0005-0000-0000-000010020000}"/>
    <cellStyle name="40% - アクセント 6 21" xfId="530" xr:uid="{00000000-0005-0000-0000-000011020000}"/>
    <cellStyle name="40% - アクセント 6 22" xfId="531" xr:uid="{00000000-0005-0000-0000-000012020000}"/>
    <cellStyle name="40% - アクセント 6 23" xfId="532" xr:uid="{00000000-0005-0000-0000-000013020000}"/>
    <cellStyle name="40% - アクセント 6 24" xfId="533" xr:uid="{00000000-0005-0000-0000-000014020000}"/>
    <cellStyle name="40% - アクセント 6 25" xfId="534" xr:uid="{00000000-0005-0000-0000-000015020000}"/>
    <cellStyle name="40% - アクセント 6 26" xfId="535" xr:uid="{00000000-0005-0000-0000-000016020000}"/>
    <cellStyle name="40% - アクセント 6 27" xfId="536" xr:uid="{00000000-0005-0000-0000-000017020000}"/>
    <cellStyle name="40% - アクセント 6 28" xfId="537" xr:uid="{00000000-0005-0000-0000-000018020000}"/>
    <cellStyle name="40% - アクセント 6 29" xfId="538" xr:uid="{00000000-0005-0000-0000-000019020000}"/>
    <cellStyle name="40% - アクセント 6 3" xfId="539" xr:uid="{00000000-0005-0000-0000-00001A020000}"/>
    <cellStyle name="40% - アクセント 6 30" xfId="540" xr:uid="{00000000-0005-0000-0000-00001B020000}"/>
    <cellStyle name="40% - アクセント 6 31" xfId="541" xr:uid="{00000000-0005-0000-0000-00001C020000}"/>
    <cellStyle name="40% - アクセント 6 32" xfId="542" xr:uid="{00000000-0005-0000-0000-00001D020000}"/>
    <cellStyle name="40% - アクセント 6 33" xfId="543" xr:uid="{00000000-0005-0000-0000-00001E020000}"/>
    <cellStyle name="40% - アクセント 6 34" xfId="544" xr:uid="{00000000-0005-0000-0000-00001F020000}"/>
    <cellStyle name="40% - アクセント 6 35" xfId="545" xr:uid="{00000000-0005-0000-0000-000020020000}"/>
    <cellStyle name="40% - アクセント 6 36" xfId="546" xr:uid="{00000000-0005-0000-0000-000021020000}"/>
    <cellStyle name="40% - アクセント 6 37" xfId="547" xr:uid="{00000000-0005-0000-0000-000022020000}"/>
    <cellStyle name="40% - アクセント 6 38" xfId="548" xr:uid="{00000000-0005-0000-0000-000023020000}"/>
    <cellStyle name="40% - アクセント 6 39" xfId="549" xr:uid="{00000000-0005-0000-0000-000024020000}"/>
    <cellStyle name="40% - アクセント 6 4" xfId="550" xr:uid="{00000000-0005-0000-0000-000025020000}"/>
    <cellStyle name="40% - アクセント 6 40" xfId="551" xr:uid="{00000000-0005-0000-0000-000026020000}"/>
    <cellStyle name="40% - アクセント 6 41" xfId="552" xr:uid="{00000000-0005-0000-0000-000027020000}"/>
    <cellStyle name="40% - アクセント 6 42" xfId="553" xr:uid="{00000000-0005-0000-0000-000028020000}"/>
    <cellStyle name="40% - アクセント 6 43" xfId="554" xr:uid="{00000000-0005-0000-0000-000029020000}"/>
    <cellStyle name="40% - アクセント 6 44" xfId="555" xr:uid="{00000000-0005-0000-0000-00002A020000}"/>
    <cellStyle name="40% - アクセント 6 45" xfId="556" xr:uid="{00000000-0005-0000-0000-00002B020000}"/>
    <cellStyle name="40% - アクセント 6 46" xfId="557" xr:uid="{00000000-0005-0000-0000-00002C020000}"/>
    <cellStyle name="40% - アクセント 6 47" xfId="558" xr:uid="{00000000-0005-0000-0000-00002D020000}"/>
    <cellStyle name="40% - アクセント 6 48" xfId="559" xr:uid="{00000000-0005-0000-0000-00002E020000}"/>
    <cellStyle name="40% - アクセント 6 5" xfId="560" xr:uid="{00000000-0005-0000-0000-00002F020000}"/>
    <cellStyle name="40% - アクセント 6 6" xfId="561" xr:uid="{00000000-0005-0000-0000-000030020000}"/>
    <cellStyle name="40% - アクセント 6 7" xfId="562" xr:uid="{00000000-0005-0000-0000-000031020000}"/>
    <cellStyle name="40% - アクセント 6 8" xfId="563" xr:uid="{00000000-0005-0000-0000-000032020000}"/>
    <cellStyle name="40% - アクセント 6 9" xfId="564" xr:uid="{00000000-0005-0000-0000-000033020000}"/>
    <cellStyle name="60% - アクセント 1 10" xfId="565" xr:uid="{00000000-0005-0000-0000-000034020000}"/>
    <cellStyle name="60% - アクセント 1 11" xfId="566" xr:uid="{00000000-0005-0000-0000-000035020000}"/>
    <cellStyle name="60% - アクセント 1 12" xfId="567" xr:uid="{00000000-0005-0000-0000-000036020000}"/>
    <cellStyle name="60% - アクセント 1 13" xfId="568" xr:uid="{00000000-0005-0000-0000-000037020000}"/>
    <cellStyle name="60% - アクセント 1 14" xfId="569" xr:uid="{00000000-0005-0000-0000-000038020000}"/>
    <cellStyle name="60% - アクセント 1 15" xfId="570" xr:uid="{00000000-0005-0000-0000-000039020000}"/>
    <cellStyle name="60% - アクセント 1 16" xfId="571" xr:uid="{00000000-0005-0000-0000-00003A020000}"/>
    <cellStyle name="60% - アクセント 1 17" xfId="572" xr:uid="{00000000-0005-0000-0000-00003B020000}"/>
    <cellStyle name="60% - アクセント 1 18" xfId="573" xr:uid="{00000000-0005-0000-0000-00003C020000}"/>
    <cellStyle name="60% - アクセント 1 19" xfId="574" xr:uid="{00000000-0005-0000-0000-00003D020000}"/>
    <cellStyle name="60% - アクセント 1 2" xfId="575" xr:uid="{00000000-0005-0000-0000-00003E020000}"/>
    <cellStyle name="60% - アクセント 1 20" xfId="576" xr:uid="{00000000-0005-0000-0000-00003F020000}"/>
    <cellStyle name="60% - アクセント 1 21" xfId="577" xr:uid="{00000000-0005-0000-0000-000040020000}"/>
    <cellStyle name="60% - アクセント 1 22" xfId="578" xr:uid="{00000000-0005-0000-0000-000041020000}"/>
    <cellStyle name="60% - アクセント 1 23" xfId="579" xr:uid="{00000000-0005-0000-0000-000042020000}"/>
    <cellStyle name="60% - アクセント 1 24" xfId="580" xr:uid="{00000000-0005-0000-0000-000043020000}"/>
    <cellStyle name="60% - アクセント 1 25" xfId="581" xr:uid="{00000000-0005-0000-0000-000044020000}"/>
    <cellStyle name="60% - アクセント 1 26" xfId="582" xr:uid="{00000000-0005-0000-0000-000045020000}"/>
    <cellStyle name="60% - アクセント 1 27" xfId="583" xr:uid="{00000000-0005-0000-0000-000046020000}"/>
    <cellStyle name="60% - アクセント 1 28" xfId="584" xr:uid="{00000000-0005-0000-0000-000047020000}"/>
    <cellStyle name="60% - アクセント 1 29" xfId="585" xr:uid="{00000000-0005-0000-0000-000048020000}"/>
    <cellStyle name="60% - アクセント 1 3" xfId="586" xr:uid="{00000000-0005-0000-0000-000049020000}"/>
    <cellStyle name="60% - アクセント 1 30" xfId="587" xr:uid="{00000000-0005-0000-0000-00004A020000}"/>
    <cellStyle name="60% - アクセント 1 31" xfId="588" xr:uid="{00000000-0005-0000-0000-00004B020000}"/>
    <cellStyle name="60% - アクセント 1 32" xfId="589" xr:uid="{00000000-0005-0000-0000-00004C020000}"/>
    <cellStyle name="60% - アクセント 1 33" xfId="590" xr:uid="{00000000-0005-0000-0000-00004D020000}"/>
    <cellStyle name="60% - アクセント 1 34" xfId="591" xr:uid="{00000000-0005-0000-0000-00004E020000}"/>
    <cellStyle name="60% - アクセント 1 35" xfId="592" xr:uid="{00000000-0005-0000-0000-00004F020000}"/>
    <cellStyle name="60% - アクセント 1 36" xfId="593" xr:uid="{00000000-0005-0000-0000-000050020000}"/>
    <cellStyle name="60% - アクセント 1 37" xfId="594" xr:uid="{00000000-0005-0000-0000-000051020000}"/>
    <cellStyle name="60% - アクセント 1 38" xfId="595" xr:uid="{00000000-0005-0000-0000-000052020000}"/>
    <cellStyle name="60% - アクセント 1 39" xfId="596" xr:uid="{00000000-0005-0000-0000-000053020000}"/>
    <cellStyle name="60% - アクセント 1 4" xfId="597" xr:uid="{00000000-0005-0000-0000-000054020000}"/>
    <cellStyle name="60% - アクセント 1 40" xfId="598" xr:uid="{00000000-0005-0000-0000-000055020000}"/>
    <cellStyle name="60% - アクセント 1 41" xfId="599" xr:uid="{00000000-0005-0000-0000-000056020000}"/>
    <cellStyle name="60% - アクセント 1 42" xfId="600" xr:uid="{00000000-0005-0000-0000-000057020000}"/>
    <cellStyle name="60% - アクセント 1 43" xfId="601" xr:uid="{00000000-0005-0000-0000-000058020000}"/>
    <cellStyle name="60% - アクセント 1 44" xfId="602" xr:uid="{00000000-0005-0000-0000-000059020000}"/>
    <cellStyle name="60% - アクセント 1 45" xfId="603" xr:uid="{00000000-0005-0000-0000-00005A020000}"/>
    <cellStyle name="60% - アクセント 1 46" xfId="604" xr:uid="{00000000-0005-0000-0000-00005B020000}"/>
    <cellStyle name="60% - アクセント 1 47" xfId="605" xr:uid="{00000000-0005-0000-0000-00005C020000}"/>
    <cellStyle name="60% - アクセント 1 48" xfId="606" xr:uid="{00000000-0005-0000-0000-00005D020000}"/>
    <cellStyle name="60% - アクセント 1 5" xfId="607" xr:uid="{00000000-0005-0000-0000-00005E020000}"/>
    <cellStyle name="60% - アクセント 1 6" xfId="608" xr:uid="{00000000-0005-0000-0000-00005F020000}"/>
    <cellStyle name="60% - アクセント 1 7" xfId="609" xr:uid="{00000000-0005-0000-0000-000060020000}"/>
    <cellStyle name="60% - アクセント 1 8" xfId="610" xr:uid="{00000000-0005-0000-0000-000061020000}"/>
    <cellStyle name="60% - アクセント 1 9" xfId="611" xr:uid="{00000000-0005-0000-0000-000062020000}"/>
    <cellStyle name="60% - アクセント 2 10" xfId="612" xr:uid="{00000000-0005-0000-0000-000063020000}"/>
    <cellStyle name="60% - アクセント 2 11" xfId="613" xr:uid="{00000000-0005-0000-0000-000064020000}"/>
    <cellStyle name="60% - アクセント 2 12" xfId="614" xr:uid="{00000000-0005-0000-0000-000065020000}"/>
    <cellStyle name="60% - アクセント 2 13" xfId="615" xr:uid="{00000000-0005-0000-0000-000066020000}"/>
    <cellStyle name="60% - アクセント 2 14" xfId="616" xr:uid="{00000000-0005-0000-0000-000067020000}"/>
    <cellStyle name="60% - アクセント 2 15" xfId="617" xr:uid="{00000000-0005-0000-0000-000068020000}"/>
    <cellStyle name="60% - アクセント 2 16" xfId="618" xr:uid="{00000000-0005-0000-0000-000069020000}"/>
    <cellStyle name="60% - アクセント 2 17" xfId="619" xr:uid="{00000000-0005-0000-0000-00006A020000}"/>
    <cellStyle name="60% - アクセント 2 18" xfId="620" xr:uid="{00000000-0005-0000-0000-00006B020000}"/>
    <cellStyle name="60% - アクセント 2 19" xfId="621" xr:uid="{00000000-0005-0000-0000-00006C020000}"/>
    <cellStyle name="60% - アクセント 2 2" xfId="622" xr:uid="{00000000-0005-0000-0000-00006D020000}"/>
    <cellStyle name="60% - アクセント 2 20" xfId="623" xr:uid="{00000000-0005-0000-0000-00006E020000}"/>
    <cellStyle name="60% - アクセント 2 21" xfId="624" xr:uid="{00000000-0005-0000-0000-00006F020000}"/>
    <cellStyle name="60% - アクセント 2 22" xfId="625" xr:uid="{00000000-0005-0000-0000-000070020000}"/>
    <cellStyle name="60% - アクセント 2 23" xfId="626" xr:uid="{00000000-0005-0000-0000-000071020000}"/>
    <cellStyle name="60% - アクセント 2 24" xfId="627" xr:uid="{00000000-0005-0000-0000-000072020000}"/>
    <cellStyle name="60% - アクセント 2 25" xfId="628" xr:uid="{00000000-0005-0000-0000-000073020000}"/>
    <cellStyle name="60% - アクセント 2 26" xfId="629" xr:uid="{00000000-0005-0000-0000-000074020000}"/>
    <cellStyle name="60% - アクセント 2 27" xfId="630" xr:uid="{00000000-0005-0000-0000-000075020000}"/>
    <cellStyle name="60% - アクセント 2 28" xfId="631" xr:uid="{00000000-0005-0000-0000-000076020000}"/>
    <cellStyle name="60% - アクセント 2 29" xfId="632" xr:uid="{00000000-0005-0000-0000-000077020000}"/>
    <cellStyle name="60% - アクセント 2 3" xfId="633" xr:uid="{00000000-0005-0000-0000-000078020000}"/>
    <cellStyle name="60% - アクセント 2 30" xfId="634" xr:uid="{00000000-0005-0000-0000-000079020000}"/>
    <cellStyle name="60% - アクセント 2 31" xfId="635" xr:uid="{00000000-0005-0000-0000-00007A020000}"/>
    <cellStyle name="60% - アクセント 2 32" xfId="636" xr:uid="{00000000-0005-0000-0000-00007B020000}"/>
    <cellStyle name="60% - アクセント 2 33" xfId="637" xr:uid="{00000000-0005-0000-0000-00007C020000}"/>
    <cellStyle name="60% - アクセント 2 34" xfId="638" xr:uid="{00000000-0005-0000-0000-00007D020000}"/>
    <cellStyle name="60% - アクセント 2 35" xfId="639" xr:uid="{00000000-0005-0000-0000-00007E020000}"/>
    <cellStyle name="60% - アクセント 2 36" xfId="640" xr:uid="{00000000-0005-0000-0000-00007F020000}"/>
    <cellStyle name="60% - アクセント 2 37" xfId="641" xr:uid="{00000000-0005-0000-0000-000080020000}"/>
    <cellStyle name="60% - アクセント 2 38" xfId="642" xr:uid="{00000000-0005-0000-0000-000081020000}"/>
    <cellStyle name="60% - アクセント 2 39" xfId="643" xr:uid="{00000000-0005-0000-0000-000082020000}"/>
    <cellStyle name="60% - アクセント 2 4" xfId="644" xr:uid="{00000000-0005-0000-0000-000083020000}"/>
    <cellStyle name="60% - アクセント 2 40" xfId="645" xr:uid="{00000000-0005-0000-0000-000084020000}"/>
    <cellStyle name="60% - アクセント 2 41" xfId="646" xr:uid="{00000000-0005-0000-0000-000085020000}"/>
    <cellStyle name="60% - アクセント 2 42" xfId="647" xr:uid="{00000000-0005-0000-0000-000086020000}"/>
    <cellStyle name="60% - アクセント 2 43" xfId="648" xr:uid="{00000000-0005-0000-0000-000087020000}"/>
    <cellStyle name="60% - アクセント 2 44" xfId="649" xr:uid="{00000000-0005-0000-0000-000088020000}"/>
    <cellStyle name="60% - アクセント 2 45" xfId="650" xr:uid="{00000000-0005-0000-0000-000089020000}"/>
    <cellStyle name="60% - アクセント 2 46" xfId="651" xr:uid="{00000000-0005-0000-0000-00008A020000}"/>
    <cellStyle name="60% - アクセント 2 47" xfId="652" xr:uid="{00000000-0005-0000-0000-00008B020000}"/>
    <cellStyle name="60% - アクセント 2 48" xfId="653" xr:uid="{00000000-0005-0000-0000-00008C020000}"/>
    <cellStyle name="60% - アクセント 2 5" xfId="654" xr:uid="{00000000-0005-0000-0000-00008D020000}"/>
    <cellStyle name="60% - アクセント 2 6" xfId="655" xr:uid="{00000000-0005-0000-0000-00008E020000}"/>
    <cellStyle name="60% - アクセント 2 7" xfId="656" xr:uid="{00000000-0005-0000-0000-00008F020000}"/>
    <cellStyle name="60% - アクセント 2 8" xfId="657" xr:uid="{00000000-0005-0000-0000-000090020000}"/>
    <cellStyle name="60% - アクセント 2 9" xfId="658" xr:uid="{00000000-0005-0000-0000-000091020000}"/>
    <cellStyle name="60% - アクセント 3 10" xfId="659" xr:uid="{00000000-0005-0000-0000-000092020000}"/>
    <cellStyle name="60% - アクセント 3 11" xfId="660" xr:uid="{00000000-0005-0000-0000-000093020000}"/>
    <cellStyle name="60% - アクセント 3 12" xfId="661" xr:uid="{00000000-0005-0000-0000-000094020000}"/>
    <cellStyle name="60% - アクセント 3 13" xfId="662" xr:uid="{00000000-0005-0000-0000-000095020000}"/>
    <cellStyle name="60% - アクセント 3 14" xfId="663" xr:uid="{00000000-0005-0000-0000-000096020000}"/>
    <cellStyle name="60% - アクセント 3 15" xfId="664" xr:uid="{00000000-0005-0000-0000-000097020000}"/>
    <cellStyle name="60% - アクセント 3 16" xfId="665" xr:uid="{00000000-0005-0000-0000-000098020000}"/>
    <cellStyle name="60% - アクセント 3 17" xfId="666" xr:uid="{00000000-0005-0000-0000-000099020000}"/>
    <cellStyle name="60% - アクセント 3 18" xfId="667" xr:uid="{00000000-0005-0000-0000-00009A020000}"/>
    <cellStyle name="60% - アクセント 3 19" xfId="668" xr:uid="{00000000-0005-0000-0000-00009B020000}"/>
    <cellStyle name="60% - アクセント 3 2" xfId="669" xr:uid="{00000000-0005-0000-0000-00009C020000}"/>
    <cellStyle name="60% - アクセント 3 20" xfId="670" xr:uid="{00000000-0005-0000-0000-00009D020000}"/>
    <cellStyle name="60% - アクセント 3 21" xfId="671" xr:uid="{00000000-0005-0000-0000-00009E020000}"/>
    <cellStyle name="60% - アクセント 3 22" xfId="672" xr:uid="{00000000-0005-0000-0000-00009F020000}"/>
    <cellStyle name="60% - アクセント 3 23" xfId="673" xr:uid="{00000000-0005-0000-0000-0000A0020000}"/>
    <cellStyle name="60% - アクセント 3 24" xfId="674" xr:uid="{00000000-0005-0000-0000-0000A1020000}"/>
    <cellStyle name="60% - アクセント 3 25" xfId="675" xr:uid="{00000000-0005-0000-0000-0000A2020000}"/>
    <cellStyle name="60% - アクセント 3 26" xfId="676" xr:uid="{00000000-0005-0000-0000-0000A3020000}"/>
    <cellStyle name="60% - アクセント 3 27" xfId="677" xr:uid="{00000000-0005-0000-0000-0000A4020000}"/>
    <cellStyle name="60% - アクセント 3 28" xfId="678" xr:uid="{00000000-0005-0000-0000-0000A5020000}"/>
    <cellStyle name="60% - アクセント 3 29" xfId="679" xr:uid="{00000000-0005-0000-0000-0000A6020000}"/>
    <cellStyle name="60% - アクセント 3 3" xfId="680" xr:uid="{00000000-0005-0000-0000-0000A7020000}"/>
    <cellStyle name="60% - アクセント 3 30" xfId="681" xr:uid="{00000000-0005-0000-0000-0000A8020000}"/>
    <cellStyle name="60% - アクセント 3 31" xfId="682" xr:uid="{00000000-0005-0000-0000-0000A9020000}"/>
    <cellStyle name="60% - アクセント 3 32" xfId="683" xr:uid="{00000000-0005-0000-0000-0000AA020000}"/>
    <cellStyle name="60% - アクセント 3 33" xfId="684" xr:uid="{00000000-0005-0000-0000-0000AB020000}"/>
    <cellStyle name="60% - アクセント 3 34" xfId="685" xr:uid="{00000000-0005-0000-0000-0000AC020000}"/>
    <cellStyle name="60% - アクセント 3 35" xfId="686" xr:uid="{00000000-0005-0000-0000-0000AD020000}"/>
    <cellStyle name="60% - アクセント 3 36" xfId="687" xr:uid="{00000000-0005-0000-0000-0000AE020000}"/>
    <cellStyle name="60% - アクセント 3 37" xfId="688" xr:uid="{00000000-0005-0000-0000-0000AF020000}"/>
    <cellStyle name="60% - アクセント 3 38" xfId="689" xr:uid="{00000000-0005-0000-0000-0000B0020000}"/>
    <cellStyle name="60% - アクセント 3 39" xfId="690" xr:uid="{00000000-0005-0000-0000-0000B1020000}"/>
    <cellStyle name="60% - アクセント 3 4" xfId="691" xr:uid="{00000000-0005-0000-0000-0000B2020000}"/>
    <cellStyle name="60% - アクセント 3 40" xfId="692" xr:uid="{00000000-0005-0000-0000-0000B3020000}"/>
    <cellStyle name="60% - アクセント 3 41" xfId="693" xr:uid="{00000000-0005-0000-0000-0000B4020000}"/>
    <cellStyle name="60% - アクセント 3 42" xfId="694" xr:uid="{00000000-0005-0000-0000-0000B5020000}"/>
    <cellStyle name="60% - アクセント 3 43" xfId="695" xr:uid="{00000000-0005-0000-0000-0000B6020000}"/>
    <cellStyle name="60% - アクセント 3 44" xfId="696" xr:uid="{00000000-0005-0000-0000-0000B7020000}"/>
    <cellStyle name="60% - アクセント 3 45" xfId="697" xr:uid="{00000000-0005-0000-0000-0000B8020000}"/>
    <cellStyle name="60% - アクセント 3 46" xfId="698" xr:uid="{00000000-0005-0000-0000-0000B9020000}"/>
    <cellStyle name="60% - アクセント 3 47" xfId="699" xr:uid="{00000000-0005-0000-0000-0000BA020000}"/>
    <cellStyle name="60% - アクセント 3 48" xfId="700" xr:uid="{00000000-0005-0000-0000-0000BB020000}"/>
    <cellStyle name="60% - アクセント 3 5" xfId="701" xr:uid="{00000000-0005-0000-0000-0000BC020000}"/>
    <cellStyle name="60% - アクセント 3 6" xfId="702" xr:uid="{00000000-0005-0000-0000-0000BD020000}"/>
    <cellStyle name="60% - アクセント 3 7" xfId="703" xr:uid="{00000000-0005-0000-0000-0000BE020000}"/>
    <cellStyle name="60% - アクセント 3 8" xfId="704" xr:uid="{00000000-0005-0000-0000-0000BF020000}"/>
    <cellStyle name="60% - アクセント 3 9" xfId="705" xr:uid="{00000000-0005-0000-0000-0000C0020000}"/>
    <cellStyle name="60% - アクセント 4 10" xfId="706" xr:uid="{00000000-0005-0000-0000-0000C1020000}"/>
    <cellStyle name="60% - アクセント 4 11" xfId="707" xr:uid="{00000000-0005-0000-0000-0000C2020000}"/>
    <cellStyle name="60% - アクセント 4 12" xfId="708" xr:uid="{00000000-0005-0000-0000-0000C3020000}"/>
    <cellStyle name="60% - アクセント 4 13" xfId="709" xr:uid="{00000000-0005-0000-0000-0000C4020000}"/>
    <cellStyle name="60% - アクセント 4 14" xfId="710" xr:uid="{00000000-0005-0000-0000-0000C5020000}"/>
    <cellStyle name="60% - アクセント 4 15" xfId="711" xr:uid="{00000000-0005-0000-0000-0000C6020000}"/>
    <cellStyle name="60% - アクセント 4 16" xfId="712" xr:uid="{00000000-0005-0000-0000-0000C7020000}"/>
    <cellStyle name="60% - アクセント 4 17" xfId="713" xr:uid="{00000000-0005-0000-0000-0000C8020000}"/>
    <cellStyle name="60% - アクセント 4 18" xfId="714" xr:uid="{00000000-0005-0000-0000-0000C9020000}"/>
    <cellStyle name="60% - アクセント 4 19" xfId="715" xr:uid="{00000000-0005-0000-0000-0000CA020000}"/>
    <cellStyle name="60% - アクセント 4 2" xfId="716" xr:uid="{00000000-0005-0000-0000-0000CB020000}"/>
    <cellStyle name="60% - アクセント 4 20" xfId="717" xr:uid="{00000000-0005-0000-0000-0000CC020000}"/>
    <cellStyle name="60% - アクセント 4 21" xfId="718" xr:uid="{00000000-0005-0000-0000-0000CD020000}"/>
    <cellStyle name="60% - アクセント 4 22" xfId="719" xr:uid="{00000000-0005-0000-0000-0000CE020000}"/>
    <cellStyle name="60% - アクセント 4 23" xfId="720" xr:uid="{00000000-0005-0000-0000-0000CF020000}"/>
    <cellStyle name="60% - アクセント 4 24" xfId="721" xr:uid="{00000000-0005-0000-0000-0000D0020000}"/>
    <cellStyle name="60% - アクセント 4 25" xfId="722" xr:uid="{00000000-0005-0000-0000-0000D1020000}"/>
    <cellStyle name="60% - アクセント 4 26" xfId="723" xr:uid="{00000000-0005-0000-0000-0000D2020000}"/>
    <cellStyle name="60% - アクセント 4 27" xfId="724" xr:uid="{00000000-0005-0000-0000-0000D3020000}"/>
    <cellStyle name="60% - アクセント 4 28" xfId="725" xr:uid="{00000000-0005-0000-0000-0000D4020000}"/>
    <cellStyle name="60% - アクセント 4 29" xfId="726" xr:uid="{00000000-0005-0000-0000-0000D5020000}"/>
    <cellStyle name="60% - アクセント 4 3" xfId="727" xr:uid="{00000000-0005-0000-0000-0000D6020000}"/>
    <cellStyle name="60% - アクセント 4 30" xfId="728" xr:uid="{00000000-0005-0000-0000-0000D7020000}"/>
    <cellStyle name="60% - アクセント 4 31" xfId="729" xr:uid="{00000000-0005-0000-0000-0000D8020000}"/>
    <cellStyle name="60% - アクセント 4 32" xfId="730" xr:uid="{00000000-0005-0000-0000-0000D9020000}"/>
    <cellStyle name="60% - アクセント 4 33" xfId="731" xr:uid="{00000000-0005-0000-0000-0000DA020000}"/>
    <cellStyle name="60% - アクセント 4 34" xfId="732" xr:uid="{00000000-0005-0000-0000-0000DB020000}"/>
    <cellStyle name="60% - アクセント 4 35" xfId="733" xr:uid="{00000000-0005-0000-0000-0000DC020000}"/>
    <cellStyle name="60% - アクセント 4 36" xfId="734" xr:uid="{00000000-0005-0000-0000-0000DD020000}"/>
    <cellStyle name="60% - アクセント 4 37" xfId="735" xr:uid="{00000000-0005-0000-0000-0000DE020000}"/>
    <cellStyle name="60% - アクセント 4 38" xfId="736" xr:uid="{00000000-0005-0000-0000-0000DF020000}"/>
    <cellStyle name="60% - アクセント 4 39" xfId="737" xr:uid="{00000000-0005-0000-0000-0000E0020000}"/>
    <cellStyle name="60% - アクセント 4 4" xfId="738" xr:uid="{00000000-0005-0000-0000-0000E1020000}"/>
    <cellStyle name="60% - アクセント 4 40" xfId="739" xr:uid="{00000000-0005-0000-0000-0000E2020000}"/>
    <cellStyle name="60% - アクセント 4 41" xfId="740" xr:uid="{00000000-0005-0000-0000-0000E3020000}"/>
    <cellStyle name="60% - アクセント 4 42" xfId="741" xr:uid="{00000000-0005-0000-0000-0000E4020000}"/>
    <cellStyle name="60% - アクセント 4 43" xfId="742" xr:uid="{00000000-0005-0000-0000-0000E5020000}"/>
    <cellStyle name="60% - アクセント 4 44" xfId="743" xr:uid="{00000000-0005-0000-0000-0000E6020000}"/>
    <cellStyle name="60% - アクセント 4 45" xfId="744" xr:uid="{00000000-0005-0000-0000-0000E7020000}"/>
    <cellStyle name="60% - アクセント 4 46" xfId="745" xr:uid="{00000000-0005-0000-0000-0000E8020000}"/>
    <cellStyle name="60% - アクセント 4 47" xfId="746" xr:uid="{00000000-0005-0000-0000-0000E9020000}"/>
    <cellStyle name="60% - アクセント 4 48" xfId="747" xr:uid="{00000000-0005-0000-0000-0000EA020000}"/>
    <cellStyle name="60% - アクセント 4 5" xfId="748" xr:uid="{00000000-0005-0000-0000-0000EB020000}"/>
    <cellStyle name="60% - アクセント 4 6" xfId="749" xr:uid="{00000000-0005-0000-0000-0000EC020000}"/>
    <cellStyle name="60% - アクセント 4 7" xfId="750" xr:uid="{00000000-0005-0000-0000-0000ED020000}"/>
    <cellStyle name="60% - アクセント 4 8" xfId="751" xr:uid="{00000000-0005-0000-0000-0000EE020000}"/>
    <cellStyle name="60% - アクセント 4 9" xfId="752" xr:uid="{00000000-0005-0000-0000-0000EF020000}"/>
    <cellStyle name="60% - アクセント 5 10" xfId="753" xr:uid="{00000000-0005-0000-0000-0000F0020000}"/>
    <cellStyle name="60% - アクセント 5 11" xfId="754" xr:uid="{00000000-0005-0000-0000-0000F1020000}"/>
    <cellStyle name="60% - アクセント 5 12" xfId="755" xr:uid="{00000000-0005-0000-0000-0000F2020000}"/>
    <cellStyle name="60% - アクセント 5 13" xfId="756" xr:uid="{00000000-0005-0000-0000-0000F3020000}"/>
    <cellStyle name="60% - アクセント 5 14" xfId="757" xr:uid="{00000000-0005-0000-0000-0000F4020000}"/>
    <cellStyle name="60% - アクセント 5 15" xfId="758" xr:uid="{00000000-0005-0000-0000-0000F5020000}"/>
    <cellStyle name="60% - アクセント 5 16" xfId="759" xr:uid="{00000000-0005-0000-0000-0000F6020000}"/>
    <cellStyle name="60% - アクセント 5 17" xfId="760" xr:uid="{00000000-0005-0000-0000-0000F7020000}"/>
    <cellStyle name="60% - アクセント 5 18" xfId="761" xr:uid="{00000000-0005-0000-0000-0000F8020000}"/>
    <cellStyle name="60% - アクセント 5 19" xfId="762" xr:uid="{00000000-0005-0000-0000-0000F9020000}"/>
    <cellStyle name="60% - アクセント 5 2" xfId="763" xr:uid="{00000000-0005-0000-0000-0000FA020000}"/>
    <cellStyle name="60% - アクセント 5 20" xfId="764" xr:uid="{00000000-0005-0000-0000-0000FB020000}"/>
    <cellStyle name="60% - アクセント 5 21" xfId="765" xr:uid="{00000000-0005-0000-0000-0000FC020000}"/>
    <cellStyle name="60% - アクセント 5 22" xfId="766" xr:uid="{00000000-0005-0000-0000-0000FD020000}"/>
    <cellStyle name="60% - アクセント 5 23" xfId="767" xr:uid="{00000000-0005-0000-0000-0000FE020000}"/>
    <cellStyle name="60% - アクセント 5 24" xfId="768" xr:uid="{00000000-0005-0000-0000-0000FF020000}"/>
    <cellStyle name="60% - アクセント 5 25" xfId="769" xr:uid="{00000000-0005-0000-0000-000000030000}"/>
    <cellStyle name="60% - アクセント 5 26" xfId="770" xr:uid="{00000000-0005-0000-0000-000001030000}"/>
    <cellStyle name="60% - アクセント 5 27" xfId="771" xr:uid="{00000000-0005-0000-0000-000002030000}"/>
    <cellStyle name="60% - アクセント 5 28" xfId="772" xr:uid="{00000000-0005-0000-0000-000003030000}"/>
    <cellStyle name="60% - アクセント 5 29" xfId="773" xr:uid="{00000000-0005-0000-0000-000004030000}"/>
    <cellStyle name="60% - アクセント 5 3" xfId="774" xr:uid="{00000000-0005-0000-0000-000005030000}"/>
    <cellStyle name="60% - アクセント 5 30" xfId="775" xr:uid="{00000000-0005-0000-0000-000006030000}"/>
    <cellStyle name="60% - アクセント 5 31" xfId="776" xr:uid="{00000000-0005-0000-0000-000007030000}"/>
    <cellStyle name="60% - アクセント 5 32" xfId="777" xr:uid="{00000000-0005-0000-0000-000008030000}"/>
    <cellStyle name="60% - アクセント 5 33" xfId="778" xr:uid="{00000000-0005-0000-0000-000009030000}"/>
    <cellStyle name="60% - アクセント 5 34" xfId="779" xr:uid="{00000000-0005-0000-0000-00000A030000}"/>
    <cellStyle name="60% - アクセント 5 35" xfId="780" xr:uid="{00000000-0005-0000-0000-00000B030000}"/>
    <cellStyle name="60% - アクセント 5 36" xfId="781" xr:uid="{00000000-0005-0000-0000-00000C030000}"/>
    <cellStyle name="60% - アクセント 5 37" xfId="782" xr:uid="{00000000-0005-0000-0000-00000D030000}"/>
    <cellStyle name="60% - アクセント 5 38" xfId="783" xr:uid="{00000000-0005-0000-0000-00000E030000}"/>
    <cellStyle name="60% - アクセント 5 39" xfId="784" xr:uid="{00000000-0005-0000-0000-00000F030000}"/>
    <cellStyle name="60% - アクセント 5 4" xfId="785" xr:uid="{00000000-0005-0000-0000-000010030000}"/>
    <cellStyle name="60% - アクセント 5 40" xfId="786" xr:uid="{00000000-0005-0000-0000-000011030000}"/>
    <cellStyle name="60% - アクセント 5 41" xfId="787" xr:uid="{00000000-0005-0000-0000-000012030000}"/>
    <cellStyle name="60% - アクセント 5 42" xfId="788" xr:uid="{00000000-0005-0000-0000-000013030000}"/>
    <cellStyle name="60% - アクセント 5 43" xfId="789" xr:uid="{00000000-0005-0000-0000-000014030000}"/>
    <cellStyle name="60% - アクセント 5 44" xfId="790" xr:uid="{00000000-0005-0000-0000-000015030000}"/>
    <cellStyle name="60% - アクセント 5 45" xfId="791" xr:uid="{00000000-0005-0000-0000-000016030000}"/>
    <cellStyle name="60% - アクセント 5 46" xfId="792" xr:uid="{00000000-0005-0000-0000-000017030000}"/>
    <cellStyle name="60% - アクセント 5 47" xfId="793" xr:uid="{00000000-0005-0000-0000-000018030000}"/>
    <cellStyle name="60% - アクセント 5 48" xfId="794" xr:uid="{00000000-0005-0000-0000-000019030000}"/>
    <cellStyle name="60% - アクセント 5 5" xfId="795" xr:uid="{00000000-0005-0000-0000-00001A030000}"/>
    <cellStyle name="60% - アクセント 5 6" xfId="796" xr:uid="{00000000-0005-0000-0000-00001B030000}"/>
    <cellStyle name="60% - アクセント 5 7" xfId="797" xr:uid="{00000000-0005-0000-0000-00001C030000}"/>
    <cellStyle name="60% - アクセント 5 8" xfId="798" xr:uid="{00000000-0005-0000-0000-00001D030000}"/>
    <cellStyle name="60% - アクセント 5 9" xfId="799" xr:uid="{00000000-0005-0000-0000-00001E030000}"/>
    <cellStyle name="60% - アクセント 6 10" xfId="800" xr:uid="{00000000-0005-0000-0000-00001F030000}"/>
    <cellStyle name="60% - アクセント 6 11" xfId="801" xr:uid="{00000000-0005-0000-0000-000020030000}"/>
    <cellStyle name="60% - アクセント 6 12" xfId="802" xr:uid="{00000000-0005-0000-0000-000021030000}"/>
    <cellStyle name="60% - アクセント 6 13" xfId="803" xr:uid="{00000000-0005-0000-0000-000022030000}"/>
    <cellStyle name="60% - アクセント 6 14" xfId="804" xr:uid="{00000000-0005-0000-0000-000023030000}"/>
    <cellStyle name="60% - アクセント 6 15" xfId="805" xr:uid="{00000000-0005-0000-0000-000024030000}"/>
    <cellStyle name="60% - アクセント 6 16" xfId="806" xr:uid="{00000000-0005-0000-0000-000025030000}"/>
    <cellStyle name="60% - アクセント 6 17" xfId="807" xr:uid="{00000000-0005-0000-0000-000026030000}"/>
    <cellStyle name="60% - アクセント 6 18" xfId="808" xr:uid="{00000000-0005-0000-0000-000027030000}"/>
    <cellStyle name="60% - アクセント 6 19" xfId="809" xr:uid="{00000000-0005-0000-0000-000028030000}"/>
    <cellStyle name="60% - アクセント 6 2" xfId="810" xr:uid="{00000000-0005-0000-0000-000029030000}"/>
    <cellStyle name="60% - アクセント 6 20" xfId="811" xr:uid="{00000000-0005-0000-0000-00002A030000}"/>
    <cellStyle name="60% - アクセント 6 21" xfId="812" xr:uid="{00000000-0005-0000-0000-00002B030000}"/>
    <cellStyle name="60% - アクセント 6 22" xfId="813" xr:uid="{00000000-0005-0000-0000-00002C030000}"/>
    <cellStyle name="60% - アクセント 6 23" xfId="814" xr:uid="{00000000-0005-0000-0000-00002D030000}"/>
    <cellStyle name="60% - アクセント 6 24" xfId="815" xr:uid="{00000000-0005-0000-0000-00002E030000}"/>
    <cellStyle name="60% - アクセント 6 25" xfId="816" xr:uid="{00000000-0005-0000-0000-00002F030000}"/>
    <cellStyle name="60% - アクセント 6 26" xfId="817" xr:uid="{00000000-0005-0000-0000-000030030000}"/>
    <cellStyle name="60% - アクセント 6 27" xfId="818" xr:uid="{00000000-0005-0000-0000-000031030000}"/>
    <cellStyle name="60% - アクセント 6 28" xfId="819" xr:uid="{00000000-0005-0000-0000-000032030000}"/>
    <cellStyle name="60% - アクセント 6 29" xfId="820" xr:uid="{00000000-0005-0000-0000-000033030000}"/>
    <cellStyle name="60% - アクセント 6 3" xfId="821" xr:uid="{00000000-0005-0000-0000-000034030000}"/>
    <cellStyle name="60% - アクセント 6 30" xfId="822" xr:uid="{00000000-0005-0000-0000-000035030000}"/>
    <cellStyle name="60% - アクセント 6 31" xfId="823" xr:uid="{00000000-0005-0000-0000-000036030000}"/>
    <cellStyle name="60% - アクセント 6 32" xfId="824" xr:uid="{00000000-0005-0000-0000-000037030000}"/>
    <cellStyle name="60% - アクセント 6 33" xfId="825" xr:uid="{00000000-0005-0000-0000-000038030000}"/>
    <cellStyle name="60% - アクセント 6 34" xfId="826" xr:uid="{00000000-0005-0000-0000-000039030000}"/>
    <cellStyle name="60% - アクセント 6 35" xfId="827" xr:uid="{00000000-0005-0000-0000-00003A030000}"/>
    <cellStyle name="60% - アクセント 6 36" xfId="828" xr:uid="{00000000-0005-0000-0000-00003B030000}"/>
    <cellStyle name="60% - アクセント 6 37" xfId="829" xr:uid="{00000000-0005-0000-0000-00003C030000}"/>
    <cellStyle name="60% - アクセント 6 38" xfId="830" xr:uid="{00000000-0005-0000-0000-00003D030000}"/>
    <cellStyle name="60% - アクセント 6 39" xfId="831" xr:uid="{00000000-0005-0000-0000-00003E030000}"/>
    <cellStyle name="60% - アクセント 6 4" xfId="832" xr:uid="{00000000-0005-0000-0000-00003F030000}"/>
    <cellStyle name="60% - アクセント 6 40" xfId="833" xr:uid="{00000000-0005-0000-0000-000040030000}"/>
    <cellStyle name="60% - アクセント 6 41" xfId="834" xr:uid="{00000000-0005-0000-0000-000041030000}"/>
    <cellStyle name="60% - アクセント 6 42" xfId="835" xr:uid="{00000000-0005-0000-0000-000042030000}"/>
    <cellStyle name="60% - アクセント 6 43" xfId="836" xr:uid="{00000000-0005-0000-0000-000043030000}"/>
    <cellStyle name="60% - アクセント 6 44" xfId="837" xr:uid="{00000000-0005-0000-0000-000044030000}"/>
    <cellStyle name="60% - アクセント 6 45" xfId="838" xr:uid="{00000000-0005-0000-0000-000045030000}"/>
    <cellStyle name="60% - アクセント 6 46" xfId="839" xr:uid="{00000000-0005-0000-0000-000046030000}"/>
    <cellStyle name="60% - アクセント 6 47" xfId="840" xr:uid="{00000000-0005-0000-0000-000047030000}"/>
    <cellStyle name="60% - アクセント 6 48" xfId="841" xr:uid="{00000000-0005-0000-0000-000048030000}"/>
    <cellStyle name="60% - アクセント 6 5" xfId="842" xr:uid="{00000000-0005-0000-0000-000049030000}"/>
    <cellStyle name="60% - アクセント 6 6" xfId="843" xr:uid="{00000000-0005-0000-0000-00004A030000}"/>
    <cellStyle name="60% - アクセント 6 7" xfId="844" xr:uid="{00000000-0005-0000-0000-00004B030000}"/>
    <cellStyle name="60% - アクセント 6 8" xfId="845" xr:uid="{00000000-0005-0000-0000-00004C030000}"/>
    <cellStyle name="60% - アクセント 6 9" xfId="846" xr:uid="{00000000-0005-0000-0000-00004D030000}"/>
    <cellStyle name="アクセント 1 10" xfId="847" xr:uid="{00000000-0005-0000-0000-00004E030000}"/>
    <cellStyle name="アクセント 1 11" xfId="848" xr:uid="{00000000-0005-0000-0000-00004F030000}"/>
    <cellStyle name="アクセント 1 12" xfId="849" xr:uid="{00000000-0005-0000-0000-000050030000}"/>
    <cellStyle name="アクセント 1 13" xfId="850" xr:uid="{00000000-0005-0000-0000-000051030000}"/>
    <cellStyle name="アクセント 1 14" xfId="851" xr:uid="{00000000-0005-0000-0000-000052030000}"/>
    <cellStyle name="アクセント 1 15" xfId="852" xr:uid="{00000000-0005-0000-0000-000053030000}"/>
    <cellStyle name="アクセント 1 16" xfId="853" xr:uid="{00000000-0005-0000-0000-000054030000}"/>
    <cellStyle name="アクセント 1 17" xfId="854" xr:uid="{00000000-0005-0000-0000-000055030000}"/>
    <cellStyle name="アクセント 1 18" xfId="855" xr:uid="{00000000-0005-0000-0000-000056030000}"/>
    <cellStyle name="アクセント 1 19" xfId="856" xr:uid="{00000000-0005-0000-0000-000057030000}"/>
    <cellStyle name="アクセント 1 2" xfId="857" xr:uid="{00000000-0005-0000-0000-000058030000}"/>
    <cellStyle name="アクセント 1 20" xfId="858" xr:uid="{00000000-0005-0000-0000-000059030000}"/>
    <cellStyle name="アクセント 1 21" xfId="859" xr:uid="{00000000-0005-0000-0000-00005A030000}"/>
    <cellStyle name="アクセント 1 22" xfId="860" xr:uid="{00000000-0005-0000-0000-00005B030000}"/>
    <cellStyle name="アクセント 1 23" xfId="861" xr:uid="{00000000-0005-0000-0000-00005C030000}"/>
    <cellStyle name="アクセント 1 24" xfId="862" xr:uid="{00000000-0005-0000-0000-00005D030000}"/>
    <cellStyle name="アクセント 1 25" xfId="863" xr:uid="{00000000-0005-0000-0000-00005E030000}"/>
    <cellStyle name="アクセント 1 26" xfId="864" xr:uid="{00000000-0005-0000-0000-00005F030000}"/>
    <cellStyle name="アクセント 1 27" xfId="865" xr:uid="{00000000-0005-0000-0000-000060030000}"/>
    <cellStyle name="アクセント 1 28" xfId="866" xr:uid="{00000000-0005-0000-0000-000061030000}"/>
    <cellStyle name="アクセント 1 29" xfId="867" xr:uid="{00000000-0005-0000-0000-000062030000}"/>
    <cellStyle name="アクセント 1 3" xfId="868" xr:uid="{00000000-0005-0000-0000-000063030000}"/>
    <cellStyle name="アクセント 1 30" xfId="869" xr:uid="{00000000-0005-0000-0000-000064030000}"/>
    <cellStyle name="アクセント 1 31" xfId="870" xr:uid="{00000000-0005-0000-0000-000065030000}"/>
    <cellStyle name="アクセント 1 32" xfId="871" xr:uid="{00000000-0005-0000-0000-000066030000}"/>
    <cellStyle name="アクセント 1 33" xfId="872" xr:uid="{00000000-0005-0000-0000-000067030000}"/>
    <cellStyle name="アクセント 1 34" xfId="873" xr:uid="{00000000-0005-0000-0000-000068030000}"/>
    <cellStyle name="アクセント 1 35" xfId="874" xr:uid="{00000000-0005-0000-0000-000069030000}"/>
    <cellStyle name="アクセント 1 36" xfId="875" xr:uid="{00000000-0005-0000-0000-00006A030000}"/>
    <cellStyle name="アクセント 1 37" xfId="876" xr:uid="{00000000-0005-0000-0000-00006B030000}"/>
    <cellStyle name="アクセント 1 38" xfId="877" xr:uid="{00000000-0005-0000-0000-00006C030000}"/>
    <cellStyle name="アクセント 1 39" xfId="878" xr:uid="{00000000-0005-0000-0000-00006D030000}"/>
    <cellStyle name="アクセント 1 4" xfId="879" xr:uid="{00000000-0005-0000-0000-00006E030000}"/>
    <cellStyle name="アクセント 1 40" xfId="880" xr:uid="{00000000-0005-0000-0000-00006F030000}"/>
    <cellStyle name="アクセント 1 41" xfId="881" xr:uid="{00000000-0005-0000-0000-000070030000}"/>
    <cellStyle name="アクセント 1 42" xfId="882" xr:uid="{00000000-0005-0000-0000-000071030000}"/>
    <cellStyle name="アクセント 1 43" xfId="883" xr:uid="{00000000-0005-0000-0000-000072030000}"/>
    <cellStyle name="アクセント 1 44" xfId="884" xr:uid="{00000000-0005-0000-0000-000073030000}"/>
    <cellStyle name="アクセント 1 45" xfId="885" xr:uid="{00000000-0005-0000-0000-000074030000}"/>
    <cellStyle name="アクセント 1 46" xfId="886" xr:uid="{00000000-0005-0000-0000-000075030000}"/>
    <cellStyle name="アクセント 1 47" xfId="887" xr:uid="{00000000-0005-0000-0000-000076030000}"/>
    <cellStyle name="アクセント 1 48" xfId="888" xr:uid="{00000000-0005-0000-0000-000077030000}"/>
    <cellStyle name="アクセント 1 5" xfId="889" xr:uid="{00000000-0005-0000-0000-000078030000}"/>
    <cellStyle name="アクセント 1 6" xfId="890" xr:uid="{00000000-0005-0000-0000-000079030000}"/>
    <cellStyle name="アクセント 1 7" xfId="891" xr:uid="{00000000-0005-0000-0000-00007A030000}"/>
    <cellStyle name="アクセント 1 8" xfId="892" xr:uid="{00000000-0005-0000-0000-00007B030000}"/>
    <cellStyle name="アクセント 1 9" xfId="893" xr:uid="{00000000-0005-0000-0000-00007C030000}"/>
    <cellStyle name="アクセント 2 10" xfId="894" xr:uid="{00000000-0005-0000-0000-00007D030000}"/>
    <cellStyle name="アクセント 2 11" xfId="895" xr:uid="{00000000-0005-0000-0000-00007E030000}"/>
    <cellStyle name="アクセント 2 12" xfId="896" xr:uid="{00000000-0005-0000-0000-00007F030000}"/>
    <cellStyle name="アクセント 2 13" xfId="897" xr:uid="{00000000-0005-0000-0000-000080030000}"/>
    <cellStyle name="アクセント 2 14" xfId="898" xr:uid="{00000000-0005-0000-0000-000081030000}"/>
    <cellStyle name="アクセント 2 15" xfId="899" xr:uid="{00000000-0005-0000-0000-000082030000}"/>
    <cellStyle name="アクセント 2 16" xfId="900" xr:uid="{00000000-0005-0000-0000-000083030000}"/>
    <cellStyle name="アクセント 2 17" xfId="901" xr:uid="{00000000-0005-0000-0000-000084030000}"/>
    <cellStyle name="アクセント 2 18" xfId="902" xr:uid="{00000000-0005-0000-0000-000085030000}"/>
    <cellStyle name="アクセント 2 19" xfId="903" xr:uid="{00000000-0005-0000-0000-000086030000}"/>
    <cellStyle name="アクセント 2 2" xfId="904" xr:uid="{00000000-0005-0000-0000-000087030000}"/>
    <cellStyle name="アクセント 2 20" xfId="905" xr:uid="{00000000-0005-0000-0000-000088030000}"/>
    <cellStyle name="アクセント 2 21" xfId="906" xr:uid="{00000000-0005-0000-0000-000089030000}"/>
    <cellStyle name="アクセント 2 22" xfId="907" xr:uid="{00000000-0005-0000-0000-00008A030000}"/>
    <cellStyle name="アクセント 2 23" xfId="908" xr:uid="{00000000-0005-0000-0000-00008B030000}"/>
    <cellStyle name="アクセント 2 24" xfId="909" xr:uid="{00000000-0005-0000-0000-00008C030000}"/>
    <cellStyle name="アクセント 2 25" xfId="910" xr:uid="{00000000-0005-0000-0000-00008D030000}"/>
    <cellStyle name="アクセント 2 26" xfId="911" xr:uid="{00000000-0005-0000-0000-00008E030000}"/>
    <cellStyle name="アクセント 2 27" xfId="912" xr:uid="{00000000-0005-0000-0000-00008F030000}"/>
    <cellStyle name="アクセント 2 28" xfId="913" xr:uid="{00000000-0005-0000-0000-000090030000}"/>
    <cellStyle name="アクセント 2 29" xfId="914" xr:uid="{00000000-0005-0000-0000-000091030000}"/>
    <cellStyle name="アクセント 2 3" xfId="915" xr:uid="{00000000-0005-0000-0000-000092030000}"/>
    <cellStyle name="アクセント 2 30" xfId="916" xr:uid="{00000000-0005-0000-0000-000093030000}"/>
    <cellStyle name="アクセント 2 31" xfId="917" xr:uid="{00000000-0005-0000-0000-000094030000}"/>
    <cellStyle name="アクセント 2 32" xfId="918" xr:uid="{00000000-0005-0000-0000-000095030000}"/>
    <cellStyle name="アクセント 2 33" xfId="919" xr:uid="{00000000-0005-0000-0000-000096030000}"/>
    <cellStyle name="アクセント 2 34" xfId="920" xr:uid="{00000000-0005-0000-0000-000097030000}"/>
    <cellStyle name="アクセント 2 35" xfId="921" xr:uid="{00000000-0005-0000-0000-000098030000}"/>
    <cellStyle name="アクセント 2 36" xfId="922" xr:uid="{00000000-0005-0000-0000-000099030000}"/>
    <cellStyle name="アクセント 2 37" xfId="923" xr:uid="{00000000-0005-0000-0000-00009A030000}"/>
    <cellStyle name="アクセント 2 38" xfId="924" xr:uid="{00000000-0005-0000-0000-00009B030000}"/>
    <cellStyle name="アクセント 2 39" xfId="925" xr:uid="{00000000-0005-0000-0000-00009C030000}"/>
    <cellStyle name="アクセント 2 4" xfId="926" xr:uid="{00000000-0005-0000-0000-00009D030000}"/>
    <cellStyle name="アクセント 2 40" xfId="927" xr:uid="{00000000-0005-0000-0000-00009E030000}"/>
    <cellStyle name="アクセント 2 41" xfId="928" xr:uid="{00000000-0005-0000-0000-00009F030000}"/>
    <cellStyle name="アクセント 2 42" xfId="929" xr:uid="{00000000-0005-0000-0000-0000A0030000}"/>
    <cellStyle name="アクセント 2 43" xfId="930" xr:uid="{00000000-0005-0000-0000-0000A1030000}"/>
    <cellStyle name="アクセント 2 44" xfId="931" xr:uid="{00000000-0005-0000-0000-0000A2030000}"/>
    <cellStyle name="アクセント 2 45" xfId="932" xr:uid="{00000000-0005-0000-0000-0000A3030000}"/>
    <cellStyle name="アクセント 2 46" xfId="933" xr:uid="{00000000-0005-0000-0000-0000A4030000}"/>
    <cellStyle name="アクセント 2 47" xfId="934" xr:uid="{00000000-0005-0000-0000-0000A5030000}"/>
    <cellStyle name="アクセント 2 48" xfId="935" xr:uid="{00000000-0005-0000-0000-0000A6030000}"/>
    <cellStyle name="アクセント 2 5" xfId="936" xr:uid="{00000000-0005-0000-0000-0000A7030000}"/>
    <cellStyle name="アクセント 2 6" xfId="937" xr:uid="{00000000-0005-0000-0000-0000A8030000}"/>
    <cellStyle name="アクセント 2 7" xfId="938" xr:uid="{00000000-0005-0000-0000-0000A9030000}"/>
    <cellStyle name="アクセント 2 8" xfId="939" xr:uid="{00000000-0005-0000-0000-0000AA030000}"/>
    <cellStyle name="アクセント 2 9" xfId="940" xr:uid="{00000000-0005-0000-0000-0000AB030000}"/>
    <cellStyle name="アクセント 3 10" xfId="941" xr:uid="{00000000-0005-0000-0000-0000AC030000}"/>
    <cellStyle name="アクセント 3 11" xfId="942" xr:uid="{00000000-0005-0000-0000-0000AD030000}"/>
    <cellStyle name="アクセント 3 12" xfId="943" xr:uid="{00000000-0005-0000-0000-0000AE030000}"/>
    <cellStyle name="アクセント 3 13" xfId="944" xr:uid="{00000000-0005-0000-0000-0000AF030000}"/>
    <cellStyle name="アクセント 3 14" xfId="945" xr:uid="{00000000-0005-0000-0000-0000B0030000}"/>
    <cellStyle name="アクセント 3 15" xfId="946" xr:uid="{00000000-0005-0000-0000-0000B1030000}"/>
    <cellStyle name="アクセント 3 16" xfId="947" xr:uid="{00000000-0005-0000-0000-0000B2030000}"/>
    <cellStyle name="アクセント 3 17" xfId="948" xr:uid="{00000000-0005-0000-0000-0000B3030000}"/>
    <cellStyle name="アクセント 3 18" xfId="949" xr:uid="{00000000-0005-0000-0000-0000B4030000}"/>
    <cellStyle name="アクセント 3 19" xfId="950" xr:uid="{00000000-0005-0000-0000-0000B5030000}"/>
    <cellStyle name="アクセント 3 2" xfId="951" xr:uid="{00000000-0005-0000-0000-0000B6030000}"/>
    <cellStyle name="アクセント 3 20" xfId="952" xr:uid="{00000000-0005-0000-0000-0000B7030000}"/>
    <cellStyle name="アクセント 3 21" xfId="953" xr:uid="{00000000-0005-0000-0000-0000B8030000}"/>
    <cellStyle name="アクセント 3 22" xfId="954" xr:uid="{00000000-0005-0000-0000-0000B9030000}"/>
    <cellStyle name="アクセント 3 23" xfId="955" xr:uid="{00000000-0005-0000-0000-0000BA030000}"/>
    <cellStyle name="アクセント 3 24" xfId="956" xr:uid="{00000000-0005-0000-0000-0000BB030000}"/>
    <cellStyle name="アクセント 3 25" xfId="957" xr:uid="{00000000-0005-0000-0000-0000BC030000}"/>
    <cellStyle name="アクセント 3 26" xfId="958" xr:uid="{00000000-0005-0000-0000-0000BD030000}"/>
    <cellStyle name="アクセント 3 27" xfId="959" xr:uid="{00000000-0005-0000-0000-0000BE030000}"/>
    <cellStyle name="アクセント 3 28" xfId="960" xr:uid="{00000000-0005-0000-0000-0000BF030000}"/>
    <cellStyle name="アクセント 3 29" xfId="961" xr:uid="{00000000-0005-0000-0000-0000C0030000}"/>
    <cellStyle name="アクセント 3 3" xfId="962" xr:uid="{00000000-0005-0000-0000-0000C1030000}"/>
    <cellStyle name="アクセント 3 30" xfId="963" xr:uid="{00000000-0005-0000-0000-0000C2030000}"/>
    <cellStyle name="アクセント 3 31" xfId="964" xr:uid="{00000000-0005-0000-0000-0000C3030000}"/>
    <cellStyle name="アクセント 3 32" xfId="965" xr:uid="{00000000-0005-0000-0000-0000C4030000}"/>
    <cellStyle name="アクセント 3 33" xfId="966" xr:uid="{00000000-0005-0000-0000-0000C5030000}"/>
    <cellStyle name="アクセント 3 34" xfId="967" xr:uid="{00000000-0005-0000-0000-0000C6030000}"/>
    <cellStyle name="アクセント 3 35" xfId="968" xr:uid="{00000000-0005-0000-0000-0000C7030000}"/>
    <cellStyle name="アクセント 3 36" xfId="969" xr:uid="{00000000-0005-0000-0000-0000C8030000}"/>
    <cellStyle name="アクセント 3 37" xfId="970" xr:uid="{00000000-0005-0000-0000-0000C9030000}"/>
    <cellStyle name="アクセント 3 38" xfId="971" xr:uid="{00000000-0005-0000-0000-0000CA030000}"/>
    <cellStyle name="アクセント 3 39" xfId="972" xr:uid="{00000000-0005-0000-0000-0000CB030000}"/>
    <cellStyle name="アクセント 3 4" xfId="973" xr:uid="{00000000-0005-0000-0000-0000CC030000}"/>
    <cellStyle name="アクセント 3 40" xfId="974" xr:uid="{00000000-0005-0000-0000-0000CD030000}"/>
    <cellStyle name="アクセント 3 41" xfId="975" xr:uid="{00000000-0005-0000-0000-0000CE030000}"/>
    <cellStyle name="アクセント 3 42" xfId="976" xr:uid="{00000000-0005-0000-0000-0000CF030000}"/>
    <cellStyle name="アクセント 3 43" xfId="977" xr:uid="{00000000-0005-0000-0000-0000D0030000}"/>
    <cellStyle name="アクセント 3 44" xfId="978" xr:uid="{00000000-0005-0000-0000-0000D1030000}"/>
    <cellStyle name="アクセント 3 45" xfId="979" xr:uid="{00000000-0005-0000-0000-0000D2030000}"/>
    <cellStyle name="アクセント 3 46" xfId="980" xr:uid="{00000000-0005-0000-0000-0000D3030000}"/>
    <cellStyle name="アクセント 3 47" xfId="981" xr:uid="{00000000-0005-0000-0000-0000D4030000}"/>
    <cellStyle name="アクセント 3 48" xfId="982" xr:uid="{00000000-0005-0000-0000-0000D5030000}"/>
    <cellStyle name="アクセント 3 5" xfId="983" xr:uid="{00000000-0005-0000-0000-0000D6030000}"/>
    <cellStyle name="アクセント 3 6" xfId="984" xr:uid="{00000000-0005-0000-0000-0000D7030000}"/>
    <cellStyle name="アクセント 3 7" xfId="985" xr:uid="{00000000-0005-0000-0000-0000D8030000}"/>
    <cellStyle name="アクセント 3 8" xfId="986" xr:uid="{00000000-0005-0000-0000-0000D9030000}"/>
    <cellStyle name="アクセント 3 9" xfId="987" xr:uid="{00000000-0005-0000-0000-0000DA030000}"/>
    <cellStyle name="アクセント 4 10" xfId="988" xr:uid="{00000000-0005-0000-0000-0000DB030000}"/>
    <cellStyle name="アクセント 4 11" xfId="989" xr:uid="{00000000-0005-0000-0000-0000DC030000}"/>
    <cellStyle name="アクセント 4 12" xfId="990" xr:uid="{00000000-0005-0000-0000-0000DD030000}"/>
    <cellStyle name="アクセント 4 13" xfId="991" xr:uid="{00000000-0005-0000-0000-0000DE030000}"/>
    <cellStyle name="アクセント 4 14" xfId="992" xr:uid="{00000000-0005-0000-0000-0000DF030000}"/>
    <cellStyle name="アクセント 4 15" xfId="993" xr:uid="{00000000-0005-0000-0000-0000E0030000}"/>
    <cellStyle name="アクセント 4 16" xfId="994" xr:uid="{00000000-0005-0000-0000-0000E1030000}"/>
    <cellStyle name="アクセント 4 17" xfId="995" xr:uid="{00000000-0005-0000-0000-0000E2030000}"/>
    <cellStyle name="アクセント 4 18" xfId="996" xr:uid="{00000000-0005-0000-0000-0000E3030000}"/>
    <cellStyle name="アクセント 4 19" xfId="997" xr:uid="{00000000-0005-0000-0000-0000E4030000}"/>
    <cellStyle name="アクセント 4 2" xfId="998" xr:uid="{00000000-0005-0000-0000-0000E5030000}"/>
    <cellStyle name="アクセント 4 20" xfId="999" xr:uid="{00000000-0005-0000-0000-0000E6030000}"/>
    <cellStyle name="アクセント 4 21" xfId="1000" xr:uid="{00000000-0005-0000-0000-0000E7030000}"/>
    <cellStyle name="アクセント 4 22" xfId="1001" xr:uid="{00000000-0005-0000-0000-0000E8030000}"/>
    <cellStyle name="アクセント 4 23" xfId="1002" xr:uid="{00000000-0005-0000-0000-0000E9030000}"/>
    <cellStyle name="アクセント 4 24" xfId="1003" xr:uid="{00000000-0005-0000-0000-0000EA030000}"/>
    <cellStyle name="アクセント 4 25" xfId="1004" xr:uid="{00000000-0005-0000-0000-0000EB030000}"/>
    <cellStyle name="アクセント 4 26" xfId="1005" xr:uid="{00000000-0005-0000-0000-0000EC030000}"/>
    <cellStyle name="アクセント 4 27" xfId="1006" xr:uid="{00000000-0005-0000-0000-0000ED030000}"/>
    <cellStyle name="アクセント 4 28" xfId="1007" xr:uid="{00000000-0005-0000-0000-0000EE030000}"/>
    <cellStyle name="アクセント 4 29" xfId="1008" xr:uid="{00000000-0005-0000-0000-0000EF030000}"/>
    <cellStyle name="アクセント 4 3" xfId="1009" xr:uid="{00000000-0005-0000-0000-0000F0030000}"/>
    <cellStyle name="アクセント 4 30" xfId="1010" xr:uid="{00000000-0005-0000-0000-0000F1030000}"/>
    <cellStyle name="アクセント 4 31" xfId="1011" xr:uid="{00000000-0005-0000-0000-0000F2030000}"/>
    <cellStyle name="アクセント 4 32" xfId="1012" xr:uid="{00000000-0005-0000-0000-0000F3030000}"/>
    <cellStyle name="アクセント 4 33" xfId="1013" xr:uid="{00000000-0005-0000-0000-0000F4030000}"/>
    <cellStyle name="アクセント 4 34" xfId="1014" xr:uid="{00000000-0005-0000-0000-0000F5030000}"/>
    <cellStyle name="アクセント 4 35" xfId="1015" xr:uid="{00000000-0005-0000-0000-0000F6030000}"/>
    <cellStyle name="アクセント 4 36" xfId="1016" xr:uid="{00000000-0005-0000-0000-0000F7030000}"/>
    <cellStyle name="アクセント 4 37" xfId="1017" xr:uid="{00000000-0005-0000-0000-0000F8030000}"/>
    <cellStyle name="アクセント 4 38" xfId="1018" xr:uid="{00000000-0005-0000-0000-0000F9030000}"/>
    <cellStyle name="アクセント 4 39" xfId="1019" xr:uid="{00000000-0005-0000-0000-0000FA030000}"/>
    <cellStyle name="アクセント 4 4" xfId="1020" xr:uid="{00000000-0005-0000-0000-0000FB030000}"/>
    <cellStyle name="アクセント 4 40" xfId="1021" xr:uid="{00000000-0005-0000-0000-0000FC030000}"/>
    <cellStyle name="アクセント 4 41" xfId="1022" xr:uid="{00000000-0005-0000-0000-0000FD030000}"/>
    <cellStyle name="アクセント 4 42" xfId="1023" xr:uid="{00000000-0005-0000-0000-0000FE030000}"/>
    <cellStyle name="アクセント 4 43" xfId="1024" xr:uid="{00000000-0005-0000-0000-0000FF030000}"/>
    <cellStyle name="アクセント 4 44" xfId="1025" xr:uid="{00000000-0005-0000-0000-000000040000}"/>
    <cellStyle name="アクセント 4 45" xfId="1026" xr:uid="{00000000-0005-0000-0000-000001040000}"/>
    <cellStyle name="アクセント 4 46" xfId="1027" xr:uid="{00000000-0005-0000-0000-000002040000}"/>
    <cellStyle name="アクセント 4 47" xfId="1028" xr:uid="{00000000-0005-0000-0000-000003040000}"/>
    <cellStyle name="アクセント 4 48" xfId="1029" xr:uid="{00000000-0005-0000-0000-000004040000}"/>
    <cellStyle name="アクセント 4 5" xfId="1030" xr:uid="{00000000-0005-0000-0000-000005040000}"/>
    <cellStyle name="アクセント 4 6" xfId="1031" xr:uid="{00000000-0005-0000-0000-000006040000}"/>
    <cellStyle name="アクセント 4 7" xfId="1032" xr:uid="{00000000-0005-0000-0000-000007040000}"/>
    <cellStyle name="アクセント 4 8" xfId="1033" xr:uid="{00000000-0005-0000-0000-000008040000}"/>
    <cellStyle name="アクセント 4 9" xfId="1034" xr:uid="{00000000-0005-0000-0000-000009040000}"/>
    <cellStyle name="アクセント 5 10" xfId="1035" xr:uid="{00000000-0005-0000-0000-00000A040000}"/>
    <cellStyle name="アクセント 5 11" xfId="1036" xr:uid="{00000000-0005-0000-0000-00000B040000}"/>
    <cellStyle name="アクセント 5 12" xfId="1037" xr:uid="{00000000-0005-0000-0000-00000C040000}"/>
    <cellStyle name="アクセント 5 13" xfId="1038" xr:uid="{00000000-0005-0000-0000-00000D040000}"/>
    <cellStyle name="アクセント 5 14" xfId="1039" xr:uid="{00000000-0005-0000-0000-00000E040000}"/>
    <cellStyle name="アクセント 5 15" xfId="1040" xr:uid="{00000000-0005-0000-0000-00000F040000}"/>
    <cellStyle name="アクセント 5 16" xfId="1041" xr:uid="{00000000-0005-0000-0000-000010040000}"/>
    <cellStyle name="アクセント 5 17" xfId="1042" xr:uid="{00000000-0005-0000-0000-000011040000}"/>
    <cellStyle name="アクセント 5 18" xfId="1043" xr:uid="{00000000-0005-0000-0000-000012040000}"/>
    <cellStyle name="アクセント 5 19" xfId="1044" xr:uid="{00000000-0005-0000-0000-000013040000}"/>
    <cellStyle name="アクセント 5 2" xfId="1045" xr:uid="{00000000-0005-0000-0000-000014040000}"/>
    <cellStyle name="アクセント 5 20" xfId="1046" xr:uid="{00000000-0005-0000-0000-000015040000}"/>
    <cellStyle name="アクセント 5 21" xfId="1047" xr:uid="{00000000-0005-0000-0000-000016040000}"/>
    <cellStyle name="アクセント 5 22" xfId="1048" xr:uid="{00000000-0005-0000-0000-000017040000}"/>
    <cellStyle name="アクセント 5 23" xfId="1049" xr:uid="{00000000-0005-0000-0000-000018040000}"/>
    <cellStyle name="アクセント 5 24" xfId="1050" xr:uid="{00000000-0005-0000-0000-000019040000}"/>
    <cellStyle name="アクセント 5 25" xfId="1051" xr:uid="{00000000-0005-0000-0000-00001A040000}"/>
    <cellStyle name="アクセント 5 26" xfId="1052" xr:uid="{00000000-0005-0000-0000-00001B040000}"/>
    <cellStyle name="アクセント 5 27" xfId="1053" xr:uid="{00000000-0005-0000-0000-00001C040000}"/>
    <cellStyle name="アクセント 5 28" xfId="1054" xr:uid="{00000000-0005-0000-0000-00001D040000}"/>
    <cellStyle name="アクセント 5 29" xfId="1055" xr:uid="{00000000-0005-0000-0000-00001E040000}"/>
    <cellStyle name="アクセント 5 3" xfId="1056" xr:uid="{00000000-0005-0000-0000-00001F040000}"/>
    <cellStyle name="アクセント 5 30" xfId="1057" xr:uid="{00000000-0005-0000-0000-000020040000}"/>
    <cellStyle name="アクセント 5 31" xfId="1058" xr:uid="{00000000-0005-0000-0000-000021040000}"/>
    <cellStyle name="アクセント 5 32" xfId="1059" xr:uid="{00000000-0005-0000-0000-000022040000}"/>
    <cellStyle name="アクセント 5 33" xfId="1060" xr:uid="{00000000-0005-0000-0000-000023040000}"/>
    <cellStyle name="アクセント 5 34" xfId="1061" xr:uid="{00000000-0005-0000-0000-000024040000}"/>
    <cellStyle name="アクセント 5 35" xfId="1062" xr:uid="{00000000-0005-0000-0000-000025040000}"/>
    <cellStyle name="アクセント 5 36" xfId="1063" xr:uid="{00000000-0005-0000-0000-000026040000}"/>
    <cellStyle name="アクセント 5 37" xfId="1064" xr:uid="{00000000-0005-0000-0000-000027040000}"/>
    <cellStyle name="アクセント 5 38" xfId="1065" xr:uid="{00000000-0005-0000-0000-000028040000}"/>
    <cellStyle name="アクセント 5 39" xfId="1066" xr:uid="{00000000-0005-0000-0000-000029040000}"/>
    <cellStyle name="アクセント 5 4" xfId="1067" xr:uid="{00000000-0005-0000-0000-00002A040000}"/>
    <cellStyle name="アクセント 5 40" xfId="1068" xr:uid="{00000000-0005-0000-0000-00002B040000}"/>
    <cellStyle name="アクセント 5 41" xfId="1069" xr:uid="{00000000-0005-0000-0000-00002C040000}"/>
    <cellStyle name="アクセント 5 42" xfId="1070" xr:uid="{00000000-0005-0000-0000-00002D040000}"/>
    <cellStyle name="アクセント 5 43" xfId="1071" xr:uid="{00000000-0005-0000-0000-00002E040000}"/>
    <cellStyle name="アクセント 5 44" xfId="1072" xr:uid="{00000000-0005-0000-0000-00002F040000}"/>
    <cellStyle name="アクセント 5 45" xfId="1073" xr:uid="{00000000-0005-0000-0000-000030040000}"/>
    <cellStyle name="アクセント 5 46" xfId="1074" xr:uid="{00000000-0005-0000-0000-000031040000}"/>
    <cellStyle name="アクセント 5 47" xfId="1075" xr:uid="{00000000-0005-0000-0000-000032040000}"/>
    <cellStyle name="アクセント 5 48" xfId="1076" xr:uid="{00000000-0005-0000-0000-000033040000}"/>
    <cellStyle name="アクセント 5 5" xfId="1077" xr:uid="{00000000-0005-0000-0000-000034040000}"/>
    <cellStyle name="アクセント 5 6" xfId="1078" xr:uid="{00000000-0005-0000-0000-000035040000}"/>
    <cellStyle name="アクセント 5 7" xfId="1079" xr:uid="{00000000-0005-0000-0000-000036040000}"/>
    <cellStyle name="アクセント 5 8" xfId="1080" xr:uid="{00000000-0005-0000-0000-000037040000}"/>
    <cellStyle name="アクセント 5 9" xfId="1081" xr:uid="{00000000-0005-0000-0000-000038040000}"/>
    <cellStyle name="アクセント 6 10" xfId="1082" xr:uid="{00000000-0005-0000-0000-000039040000}"/>
    <cellStyle name="アクセント 6 11" xfId="1083" xr:uid="{00000000-0005-0000-0000-00003A040000}"/>
    <cellStyle name="アクセント 6 12" xfId="1084" xr:uid="{00000000-0005-0000-0000-00003B040000}"/>
    <cellStyle name="アクセント 6 13" xfId="1085" xr:uid="{00000000-0005-0000-0000-00003C040000}"/>
    <cellStyle name="アクセント 6 14" xfId="1086" xr:uid="{00000000-0005-0000-0000-00003D040000}"/>
    <cellStyle name="アクセント 6 15" xfId="1087" xr:uid="{00000000-0005-0000-0000-00003E040000}"/>
    <cellStyle name="アクセント 6 16" xfId="1088" xr:uid="{00000000-0005-0000-0000-00003F040000}"/>
    <cellStyle name="アクセント 6 17" xfId="1089" xr:uid="{00000000-0005-0000-0000-000040040000}"/>
    <cellStyle name="アクセント 6 18" xfId="1090" xr:uid="{00000000-0005-0000-0000-000041040000}"/>
    <cellStyle name="アクセント 6 19" xfId="1091" xr:uid="{00000000-0005-0000-0000-000042040000}"/>
    <cellStyle name="アクセント 6 2" xfId="1092" xr:uid="{00000000-0005-0000-0000-000043040000}"/>
    <cellStyle name="アクセント 6 20" xfId="1093" xr:uid="{00000000-0005-0000-0000-000044040000}"/>
    <cellStyle name="アクセント 6 21" xfId="1094" xr:uid="{00000000-0005-0000-0000-000045040000}"/>
    <cellStyle name="アクセント 6 22" xfId="1095" xr:uid="{00000000-0005-0000-0000-000046040000}"/>
    <cellStyle name="アクセント 6 23" xfId="1096" xr:uid="{00000000-0005-0000-0000-000047040000}"/>
    <cellStyle name="アクセント 6 24" xfId="1097" xr:uid="{00000000-0005-0000-0000-000048040000}"/>
    <cellStyle name="アクセント 6 25" xfId="1098" xr:uid="{00000000-0005-0000-0000-000049040000}"/>
    <cellStyle name="アクセント 6 26" xfId="1099" xr:uid="{00000000-0005-0000-0000-00004A040000}"/>
    <cellStyle name="アクセント 6 27" xfId="1100" xr:uid="{00000000-0005-0000-0000-00004B040000}"/>
    <cellStyle name="アクセント 6 28" xfId="1101" xr:uid="{00000000-0005-0000-0000-00004C040000}"/>
    <cellStyle name="アクセント 6 29" xfId="1102" xr:uid="{00000000-0005-0000-0000-00004D040000}"/>
    <cellStyle name="アクセント 6 3" xfId="1103" xr:uid="{00000000-0005-0000-0000-00004E040000}"/>
    <cellStyle name="アクセント 6 30" xfId="1104" xr:uid="{00000000-0005-0000-0000-00004F040000}"/>
    <cellStyle name="アクセント 6 31" xfId="1105" xr:uid="{00000000-0005-0000-0000-000050040000}"/>
    <cellStyle name="アクセント 6 32" xfId="1106" xr:uid="{00000000-0005-0000-0000-000051040000}"/>
    <cellStyle name="アクセント 6 33" xfId="1107" xr:uid="{00000000-0005-0000-0000-000052040000}"/>
    <cellStyle name="アクセント 6 34" xfId="1108" xr:uid="{00000000-0005-0000-0000-000053040000}"/>
    <cellStyle name="アクセント 6 35" xfId="1109" xr:uid="{00000000-0005-0000-0000-000054040000}"/>
    <cellStyle name="アクセント 6 36" xfId="1110" xr:uid="{00000000-0005-0000-0000-000055040000}"/>
    <cellStyle name="アクセント 6 37" xfId="1111" xr:uid="{00000000-0005-0000-0000-000056040000}"/>
    <cellStyle name="アクセント 6 38" xfId="1112" xr:uid="{00000000-0005-0000-0000-000057040000}"/>
    <cellStyle name="アクセント 6 39" xfId="1113" xr:uid="{00000000-0005-0000-0000-000058040000}"/>
    <cellStyle name="アクセント 6 4" xfId="1114" xr:uid="{00000000-0005-0000-0000-000059040000}"/>
    <cellStyle name="アクセント 6 40" xfId="1115" xr:uid="{00000000-0005-0000-0000-00005A040000}"/>
    <cellStyle name="アクセント 6 41" xfId="1116" xr:uid="{00000000-0005-0000-0000-00005B040000}"/>
    <cellStyle name="アクセント 6 42" xfId="1117" xr:uid="{00000000-0005-0000-0000-00005C040000}"/>
    <cellStyle name="アクセント 6 43" xfId="1118" xr:uid="{00000000-0005-0000-0000-00005D040000}"/>
    <cellStyle name="アクセント 6 44" xfId="1119" xr:uid="{00000000-0005-0000-0000-00005E040000}"/>
    <cellStyle name="アクセント 6 45" xfId="1120" xr:uid="{00000000-0005-0000-0000-00005F040000}"/>
    <cellStyle name="アクセント 6 46" xfId="1121" xr:uid="{00000000-0005-0000-0000-000060040000}"/>
    <cellStyle name="アクセント 6 47" xfId="1122" xr:uid="{00000000-0005-0000-0000-000061040000}"/>
    <cellStyle name="アクセント 6 48" xfId="1123" xr:uid="{00000000-0005-0000-0000-000062040000}"/>
    <cellStyle name="アクセント 6 5" xfId="1124" xr:uid="{00000000-0005-0000-0000-000063040000}"/>
    <cellStyle name="アクセント 6 6" xfId="1125" xr:uid="{00000000-0005-0000-0000-000064040000}"/>
    <cellStyle name="アクセント 6 7" xfId="1126" xr:uid="{00000000-0005-0000-0000-000065040000}"/>
    <cellStyle name="アクセント 6 8" xfId="1127" xr:uid="{00000000-0005-0000-0000-000066040000}"/>
    <cellStyle name="アクセント 6 9" xfId="1128" xr:uid="{00000000-0005-0000-0000-000067040000}"/>
    <cellStyle name="タイトル 10" xfId="1129" xr:uid="{00000000-0005-0000-0000-000068040000}"/>
    <cellStyle name="タイトル 11" xfId="1130" xr:uid="{00000000-0005-0000-0000-000069040000}"/>
    <cellStyle name="タイトル 12" xfId="1131" xr:uid="{00000000-0005-0000-0000-00006A040000}"/>
    <cellStyle name="タイトル 13" xfId="1132" xr:uid="{00000000-0005-0000-0000-00006B040000}"/>
    <cellStyle name="タイトル 14" xfId="1133" xr:uid="{00000000-0005-0000-0000-00006C040000}"/>
    <cellStyle name="タイトル 15" xfId="1134" xr:uid="{00000000-0005-0000-0000-00006D040000}"/>
    <cellStyle name="タイトル 16" xfId="1135" xr:uid="{00000000-0005-0000-0000-00006E040000}"/>
    <cellStyle name="タイトル 17" xfId="1136" xr:uid="{00000000-0005-0000-0000-00006F040000}"/>
    <cellStyle name="タイトル 18" xfId="1137" xr:uid="{00000000-0005-0000-0000-000070040000}"/>
    <cellStyle name="タイトル 19" xfId="1138" xr:uid="{00000000-0005-0000-0000-000071040000}"/>
    <cellStyle name="タイトル 2" xfId="1139" xr:uid="{00000000-0005-0000-0000-000072040000}"/>
    <cellStyle name="タイトル 20" xfId="1140" xr:uid="{00000000-0005-0000-0000-000073040000}"/>
    <cellStyle name="タイトル 21" xfId="1141" xr:uid="{00000000-0005-0000-0000-000074040000}"/>
    <cellStyle name="タイトル 22" xfId="1142" xr:uid="{00000000-0005-0000-0000-000075040000}"/>
    <cellStyle name="タイトル 23" xfId="1143" xr:uid="{00000000-0005-0000-0000-000076040000}"/>
    <cellStyle name="タイトル 24" xfId="1144" xr:uid="{00000000-0005-0000-0000-000077040000}"/>
    <cellStyle name="タイトル 25" xfId="1145" xr:uid="{00000000-0005-0000-0000-000078040000}"/>
    <cellStyle name="タイトル 26" xfId="1146" xr:uid="{00000000-0005-0000-0000-000079040000}"/>
    <cellStyle name="タイトル 27" xfId="1147" xr:uid="{00000000-0005-0000-0000-00007A040000}"/>
    <cellStyle name="タイトル 28" xfId="1148" xr:uid="{00000000-0005-0000-0000-00007B040000}"/>
    <cellStyle name="タイトル 29" xfId="1149" xr:uid="{00000000-0005-0000-0000-00007C040000}"/>
    <cellStyle name="タイトル 3" xfId="1150" xr:uid="{00000000-0005-0000-0000-00007D040000}"/>
    <cellStyle name="タイトル 30" xfId="1151" xr:uid="{00000000-0005-0000-0000-00007E040000}"/>
    <cellStyle name="タイトル 31" xfId="1152" xr:uid="{00000000-0005-0000-0000-00007F040000}"/>
    <cellStyle name="タイトル 32" xfId="1153" xr:uid="{00000000-0005-0000-0000-000080040000}"/>
    <cellStyle name="タイトル 33" xfId="1154" xr:uid="{00000000-0005-0000-0000-000081040000}"/>
    <cellStyle name="タイトル 34" xfId="1155" xr:uid="{00000000-0005-0000-0000-000082040000}"/>
    <cellStyle name="タイトル 35" xfId="1156" xr:uid="{00000000-0005-0000-0000-000083040000}"/>
    <cellStyle name="タイトル 36" xfId="1157" xr:uid="{00000000-0005-0000-0000-000084040000}"/>
    <cellStyle name="タイトル 37" xfId="1158" xr:uid="{00000000-0005-0000-0000-000085040000}"/>
    <cellStyle name="タイトル 38" xfId="1159" xr:uid="{00000000-0005-0000-0000-000086040000}"/>
    <cellStyle name="タイトル 39" xfId="1160" xr:uid="{00000000-0005-0000-0000-000087040000}"/>
    <cellStyle name="タイトル 4" xfId="1161" xr:uid="{00000000-0005-0000-0000-000088040000}"/>
    <cellStyle name="タイトル 40" xfId="1162" xr:uid="{00000000-0005-0000-0000-000089040000}"/>
    <cellStyle name="タイトル 41" xfId="1163" xr:uid="{00000000-0005-0000-0000-00008A040000}"/>
    <cellStyle name="タイトル 42" xfId="1164" xr:uid="{00000000-0005-0000-0000-00008B040000}"/>
    <cellStyle name="タイトル 43" xfId="1165" xr:uid="{00000000-0005-0000-0000-00008C040000}"/>
    <cellStyle name="タイトル 44" xfId="1166" xr:uid="{00000000-0005-0000-0000-00008D040000}"/>
    <cellStyle name="タイトル 45" xfId="1167" xr:uid="{00000000-0005-0000-0000-00008E040000}"/>
    <cellStyle name="タイトル 46" xfId="1168" xr:uid="{00000000-0005-0000-0000-00008F040000}"/>
    <cellStyle name="タイトル 47" xfId="1169" xr:uid="{00000000-0005-0000-0000-000090040000}"/>
    <cellStyle name="タイトル 48" xfId="1170" xr:uid="{00000000-0005-0000-0000-000091040000}"/>
    <cellStyle name="タイトル 5" xfId="1171" xr:uid="{00000000-0005-0000-0000-000092040000}"/>
    <cellStyle name="タイトル 6" xfId="1172" xr:uid="{00000000-0005-0000-0000-000093040000}"/>
    <cellStyle name="タイトル 7" xfId="1173" xr:uid="{00000000-0005-0000-0000-000094040000}"/>
    <cellStyle name="タイトル 8" xfId="1174" xr:uid="{00000000-0005-0000-0000-000095040000}"/>
    <cellStyle name="タイトル 9" xfId="1175" xr:uid="{00000000-0005-0000-0000-000096040000}"/>
    <cellStyle name="チェック セル 10" xfId="1176" xr:uid="{00000000-0005-0000-0000-000097040000}"/>
    <cellStyle name="チェック セル 11" xfId="1177" xr:uid="{00000000-0005-0000-0000-000098040000}"/>
    <cellStyle name="チェック セル 12" xfId="1178" xr:uid="{00000000-0005-0000-0000-000099040000}"/>
    <cellStyle name="チェック セル 13" xfId="1179" xr:uid="{00000000-0005-0000-0000-00009A040000}"/>
    <cellStyle name="チェック セル 14" xfId="1180" xr:uid="{00000000-0005-0000-0000-00009B040000}"/>
    <cellStyle name="チェック セル 15" xfId="1181" xr:uid="{00000000-0005-0000-0000-00009C040000}"/>
    <cellStyle name="チェック セル 16" xfId="1182" xr:uid="{00000000-0005-0000-0000-00009D040000}"/>
    <cellStyle name="チェック セル 17" xfId="1183" xr:uid="{00000000-0005-0000-0000-00009E040000}"/>
    <cellStyle name="チェック セル 18" xfId="1184" xr:uid="{00000000-0005-0000-0000-00009F040000}"/>
    <cellStyle name="チェック セル 19" xfId="1185" xr:uid="{00000000-0005-0000-0000-0000A0040000}"/>
    <cellStyle name="チェック セル 2" xfId="1186" xr:uid="{00000000-0005-0000-0000-0000A1040000}"/>
    <cellStyle name="チェック セル 20" xfId="1187" xr:uid="{00000000-0005-0000-0000-0000A2040000}"/>
    <cellStyle name="チェック セル 21" xfId="1188" xr:uid="{00000000-0005-0000-0000-0000A3040000}"/>
    <cellStyle name="チェック セル 22" xfId="1189" xr:uid="{00000000-0005-0000-0000-0000A4040000}"/>
    <cellStyle name="チェック セル 23" xfId="1190" xr:uid="{00000000-0005-0000-0000-0000A5040000}"/>
    <cellStyle name="チェック セル 24" xfId="1191" xr:uid="{00000000-0005-0000-0000-0000A6040000}"/>
    <cellStyle name="チェック セル 25" xfId="1192" xr:uid="{00000000-0005-0000-0000-0000A7040000}"/>
    <cellStyle name="チェック セル 26" xfId="1193" xr:uid="{00000000-0005-0000-0000-0000A8040000}"/>
    <cellStyle name="チェック セル 27" xfId="1194" xr:uid="{00000000-0005-0000-0000-0000A9040000}"/>
    <cellStyle name="チェック セル 28" xfId="1195" xr:uid="{00000000-0005-0000-0000-0000AA040000}"/>
    <cellStyle name="チェック セル 29" xfId="1196" xr:uid="{00000000-0005-0000-0000-0000AB040000}"/>
    <cellStyle name="チェック セル 3" xfId="1197" xr:uid="{00000000-0005-0000-0000-0000AC040000}"/>
    <cellStyle name="チェック セル 30" xfId="1198" xr:uid="{00000000-0005-0000-0000-0000AD040000}"/>
    <cellStyle name="チェック セル 31" xfId="1199" xr:uid="{00000000-0005-0000-0000-0000AE040000}"/>
    <cellStyle name="チェック セル 32" xfId="1200" xr:uid="{00000000-0005-0000-0000-0000AF040000}"/>
    <cellStyle name="チェック セル 33" xfId="1201" xr:uid="{00000000-0005-0000-0000-0000B0040000}"/>
    <cellStyle name="チェック セル 34" xfId="1202" xr:uid="{00000000-0005-0000-0000-0000B1040000}"/>
    <cellStyle name="チェック セル 35" xfId="1203" xr:uid="{00000000-0005-0000-0000-0000B2040000}"/>
    <cellStyle name="チェック セル 36" xfId="1204" xr:uid="{00000000-0005-0000-0000-0000B3040000}"/>
    <cellStyle name="チェック セル 37" xfId="1205" xr:uid="{00000000-0005-0000-0000-0000B4040000}"/>
    <cellStyle name="チェック セル 38" xfId="1206" xr:uid="{00000000-0005-0000-0000-0000B5040000}"/>
    <cellStyle name="チェック セル 39" xfId="1207" xr:uid="{00000000-0005-0000-0000-0000B6040000}"/>
    <cellStyle name="チェック セル 4" xfId="1208" xr:uid="{00000000-0005-0000-0000-0000B7040000}"/>
    <cellStyle name="チェック セル 40" xfId="1209" xr:uid="{00000000-0005-0000-0000-0000B8040000}"/>
    <cellStyle name="チェック セル 41" xfId="1210" xr:uid="{00000000-0005-0000-0000-0000B9040000}"/>
    <cellStyle name="チェック セル 42" xfId="1211" xr:uid="{00000000-0005-0000-0000-0000BA040000}"/>
    <cellStyle name="チェック セル 43" xfId="1212" xr:uid="{00000000-0005-0000-0000-0000BB040000}"/>
    <cellStyle name="チェック セル 44" xfId="1213" xr:uid="{00000000-0005-0000-0000-0000BC040000}"/>
    <cellStyle name="チェック セル 45" xfId="1214" xr:uid="{00000000-0005-0000-0000-0000BD040000}"/>
    <cellStyle name="チェック セル 46" xfId="1215" xr:uid="{00000000-0005-0000-0000-0000BE040000}"/>
    <cellStyle name="チェック セル 47" xfId="1216" xr:uid="{00000000-0005-0000-0000-0000BF040000}"/>
    <cellStyle name="チェック セル 48" xfId="1217" xr:uid="{00000000-0005-0000-0000-0000C0040000}"/>
    <cellStyle name="チェック セル 5" xfId="1218" xr:uid="{00000000-0005-0000-0000-0000C1040000}"/>
    <cellStyle name="チェック セル 6" xfId="1219" xr:uid="{00000000-0005-0000-0000-0000C2040000}"/>
    <cellStyle name="チェック セル 7" xfId="1220" xr:uid="{00000000-0005-0000-0000-0000C3040000}"/>
    <cellStyle name="チェック セル 8" xfId="1221" xr:uid="{00000000-0005-0000-0000-0000C4040000}"/>
    <cellStyle name="チェック セル 9" xfId="1222" xr:uid="{00000000-0005-0000-0000-0000C5040000}"/>
    <cellStyle name="どちらでもない 10" xfId="1223" xr:uid="{00000000-0005-0000-0000-0000C6040000}"/>
    <cellStyle name="どちらでもない 11" xfId="1224" xr:uid="{00000000-0005-0000-0000-0000C7040000}"/>
    <cellStyle name="どちらでもない 12" xfId="1225" xr:uid="{00000000-0005-0000-0000-0000C8040000}"/>
    <cellStyle name="どちらでもない 13" xfId="1226" xr:uid="{00000000-0005-0000-0000-0000C9040000}"/>
    <cellStyle name="どちらでもない 14" xfId="1227" xr:uid="{00000000-0005-0000-0000-0000CA040000}"/>
    <cellStyle name="どちらでもない 15" xfId="1228" xr:uid="{00000000-0005-0000-0000-0000CB040000}"/>
    <cellStyle name="どちらでもない 16" xfId="1229" xr:uid="{00000000-0005-0000-0000-0000CC040000}"/>
    <cellStyle name="どちらでもない 17" xfId="1230" xr:uid="{00000000-0005-0000-0000-0000CD040000}"/>
    <cellStyle name="どちらでもない 18" xfId="1231" xr:uid="{00000000-0005-0000-0000-0000CE040000}"/>
    <cellStyle name="どちらでもない 19" xfId="1232" xr:uid="{00000000-0005-0000-0000-0000CF040000}"/>
    <cellStyle name="どちらでもない 2" xfId="1233" xr:uid="{00000000-0005-0000-0000-0000D0040000}"/>
    <cellStyle name="どちらでもない 20" xfId="1234" xr:uid="{00000000-0005-0000-0000-0000D1040000}"/>
    <cellStyle name="どちらでもない 21" xfId="1235" xr:uid="{00000000-0005-0000-0000-0000D2040000}"/>
    <cellStyle name="どちらでもない 22" xfId="1236" xr:uid="{00000000-0005-0000-0000-0000D3040000}"/>
    <cellStyle name="どちらでもない 23" xfId="1237" xr:uid="{00000000-0005-0000-0000-0000D4040000}"/>
    <cellStyle name="どちらでもない 24" xfId="1238" xr:uid="{00000000-0005-0000-0000-0000D5040000}"/>
    <cellStyle name="どちらでもない 25" xfId="1239" xr:uid="{00000000-0005-0000-0000-0000D6040000}"/>
    <cellStyle name="どちらでもない 26" xfId="1240" xr:uid="{00000000-0005-0000-0000-0000D7040000}"/>
    <cellStyle name="どちらでもない 27" xfId="1241" xr:uid="{00000000-0005-0000-0000-0000D8040000}"/>
    <cellStyle name="どちらでもない 28" xfId="1242" xr:uid="{00000000-0005-0000-0000-0000D9040000}"/>
    <cellStyle name="どちらでもない 29" xfId="1243" xr:uid="{00000000-0005-0000-0000-0000DA040000}"/>
    <cellStyle name="どちらでもない 3" xfId="1244" xr:uid="{00000000-0005-0000-0000-0000DB040000}"/>
    <cellStyle name="どちらでもない 30" xfId="1245" xr:uid="{00000000-0005-0000-0000-0000DC040000}"/>
    <cellStyle name="どちらでもない 31" xfId="1246" xr:uid="{00000000-0005-0000-0000-0000DD040000}"/>
    <cellStyle name="どちらでもない 32" xfId="1247" xr:uid="{00000000-0005-0000-0000-0000DE040000}"/>
    <cellStyle name="どちらでもない 33" xfId="1248" xr:uid="{00000000-0005-0000-0000-0000DF040000}"/>
    <cellStyle name="どちらでもない 34" xfId="1249" xr:uid="{00000000-0005-0000-0000-0000E0040000}"/>
    <cellStyle name="どちらでもない 35" xfId="1250" xr:uid="{00000000-0005-0000-0000-0000E1040000}"/>
    <cellStyle name="どちらでもない 36" xfId="1251" xr:uid="{00000000-0005-0000-0000-0000E2040000}"/>
    <cellStyle name="どちらでもない 37" xfId="1252" xr:uid="{00000000-0005-0000-0000-0000E3040000}"/>
    <cellStyle name="どちらでもない 38" xfId="1253" xr:uid="{00000000-0005-0000-0000-0000E4040000}"/>
    <cellStyle name="どちらでもない 39" xfId="1254" xr:uid="{00000000-0005-0000-0000-0000E5040000}"/>
    <cellStyle name="どちらでもない 4" xfId="1255" xr:uid="{00000000-0005-0000-0000-0000E6040000}"/>
    <cellStyle name="どちらでもない 40" xfId="1256" xr:uid="{00000000-0005-0000-0000-0000E7040000}"/>
    <cellStyle name="どちらでもない 41" xfId="1257" xr:uid="{00000000-0005-0000-0000-0000E8040000}"/>
    <cellStyle name="どちらでもない 42" xfId="1258" xr:uid="{00000000-0005-0000-0000-0000E9040000}"/>
    <cellStyle name="どちらでもない 43" xfId="1259" xr:uid="{00000000-0005-0000-0000-0000EA040000}"/>
    <cellStyle name="どちらでもない 44" xfId="1260" xr:uid="{00000000-0005-0000-0000-0000EB040000}"/>
    <cellStyle name="どちらでもない 45" xfId="1261" xr:uid="{00000000-0005-0000-0000-0000EC040000}"/>
    <cellStyle name="どちらでもない 46" xfId="1262" xr:uid="{00000000-0005-0000-0000-0000ED040000}"/>
    <cellStyle name="どちらでもない 47" xfId="1263" xr:uid="{00000000-0005-0000-0000-0000EE040000}"/>
    <cellStyle name="どちらでもない 48" xfId="1264" xr:uid="{00000000-0005-0000-0000-0000EF040000}"/>
    <cellStyle name="どちらでもない 5" xfId="1265" xr:uid="{00000000-0005-0000-0000-0000F0040000}"/>
    <cellStyle name="どちらでもない 6" xfId="1266" xr:uid="{00000000-0005-0000-0000-0000F1040000}"/>
    <cellStyle name="どちらでもない 7" xfId="1267" xr:uid="{00000000-0005-0000-0000-0000F2040000}"/>
    <cellStyle name="どちらでもない 8" xfId="1268" xr:uid="{00000000-0005-0000-0000-0000F3040000}"/>
    <cellStyle name="どちらでもない 9" xfId="1269" xr:uid="{00000000-0005-0000-0000-0000F4040000}"/>
    <cellStyle name="ハイパーリンク" xfId="1270" builtinId="8" customBuiltin="1"/>
    <cellStyle name="メモ 10" xfId="1271" xr:uid="{00000000-0005-0000-0000-0000F6040000}"/>
    <cellStyle name="メモ 11" xfId="1272" xr:uid="{00000000-0005-0000-0000-0000F7040000}"/>
    <cellStyle name="メモ 12" xfId="1273" xr:uid="{00000000-0005-0000-0000-0000F8040000}"/>
    <cellStyle name="メモ 13" xfId="1274" xr:uid="{00000000-0005-0000-0000-0000F9040000}"/>
    <cellStyle name="メモ 14" xfId="1275" xr:uid="{00000000-0005-0000-0000-0000FA040000}"/>
    <cellStyle name="メモ 15" xfId="1276" xr:uid="{00000000-0005-0000-0000-0000FB040000}"/>
    <cellStyle name="メモ 16" xfId="1277" xr:uid="{00000000-0005-0000-0000-0000FC040000}"/>
    <cellStyle name="メモ 17" xfId="1278" xr:uid="{00000000-0005-0000-0000-0000FD040000}"/>
    <cellStyle name="メモ 18" xfId="1279" xr:uid="{00000000-0005-0000-0000-0000FE040000}"/>
    <cellStyle name="メモ 19" xfId="1280" xr:uid="{00000000-0005-0000-0000-0000FF040000}"/>
    <cellStyle name="メモ 2" xfId="1281" xr:uid="{00000000-0005-0000-0000-000000050000}"/>
    <cellStyle name="メモ 20" xfId="1282" xr:uid="{00000000-0005-0000-0000-000001050000}"/>
    <cellStyle name="メモ 21" xfId="1283" xr:uid="{00000000-0005-0000-0000-000002050000}"/>
    <cellStyle name="メモ 22" xfId="1284" xr:uid="{00000000-0005-0000-0000-000003050000}"/>
    <cellStyle name="メモ 23" xfId="1285" xr:uid="{00000000-0005-0000-0000-000004050000}"/>
    <cellStyle name="メモ 24" xfId="1286" xr:uid="{00000000-0005-0000-0000-000005050000}"/>
    <cellStyle name="メモ 25" xfId="1287" xr:uid="{00000000-0005-0000-0000-000006050000}"/>
    <cellStyle name="メモ 26" xfId="1288" xr:uid="{00000000-0005-0000-0000-000007050000}"/>
    <cellStyle name="メモ 27" xfId="1289" xr:uid="{00000000-0005-0000-0000-000008050000}"/>
    <cellStyle name="メモ 28" xfId="1290" xr:uid="{00000000-0005-0000-0000-000009050000}"/>
    <cellStyle name="メモ 29" xfId="1291" xr:uid="{00000000-0005-0000-0000-00000A050000}"/>
    <cellStyle name="メモ 3" xfId="1292" xr:uid="{00000000-0005-0000-0000-00000B050000}"/>
    <cellStyle name="メモ 30" xfId="1293" xr:uid="{00000000-0005-0000-0000-00000C050000}"/>
    <cellStyle name="メモ 31" xfId="1294" xr:uid="{00000000-0005-0000-0000-00000D050000}"/>
    <cellStyle name="メモ 32" xfId="1295" xr:uid="{00000000-0005-0000-0000-00000E050000}"/>
    <cellStyle name="メモ 33" xfId="1296" xr:uid="{00000000-0005-0000-0000-00000F050000}"/>
    <cellStyle name="メモ 34" xfId="1297" xr:uid="{00000000-0005-0000-0000-000010050000}"/>
    <cellStyle name="メモ 35" xfId="1298" xr:uid="{00000000-0005-0000-0000-000011050000}"/>
    <cellStyle name="メモ 36" xfId="1299" xr:uid="{00000000-0005-0000-0000-000012050000}"/>
    <cellStyle name="メモ 37" xfId="1300" xr:uid="{00000000-0005-0000-0000-000013050000}"/>
    <cellStyle name="メモ 38" xfId="1301" xr:uid="{00000000-0005-0000-0000-000014050000}"/>
    <cellStyle name="メモ 39" xfId="1302" xr:uid="{00000000-0005-0000-0000-000015050000}"/>
    <cellStyle name="メモ 4" xfId="1303" xr:uid="{00000000-0005-0000-0000-000016050000}"/>
    <cellStyle name="メモ 40" xfId="1304" xr:uid="{00000000-0005-0000-0000-000017050000}"/>
    <cellStyle name="メモ 41" xfId="1305" xr:uid="{00000000-0005-0000-0000-000018050000}"/>
    <cellStyle name="メモ 42" xfId="1306" xr:uid="{00000000-0005-0000-0000-000019050000}"/>
    <cellStyle name="メモ 43" xfId="1307" xr:uid="{00000000-0005-0000-0000-00001A050000}"/>
    <cellStyle name="メモ 44" xfId="1308" xr:uid="{00000000-0005-0000-0000-00001B050000}"/>
    <cellStyle name="メモ 45" xfId="1309" xr:uid="{00000000-0005-0000-0000-00001C050000}"/>
    <cellStyle name="メモ 46" xfId="1310" xr:uid="{00000000-0005-0000-0000-00001D050000}"/>
    <cellStyle name="メモ 47" xfId="1311" xr:uid="{00000000-0005-0000-0000-00001E050000}"/>
    <cellStyle name="メモ 48" xfId="1312" xr:uid="{00000000-0005-0000-0000-00001F050000}"/>
    <cellStyle name="メモ 5" xfId="1313" xr:uid="{00000000-0005-0000-0000-000020050000}"/>
    <cellStyle name="メモ 6" xfId="1314" xr:uid="{00000000-0005-0000-0000-000021050000}"/>
    <cellStyle name="メモ 7" xfId="1315" xr:uid="{00000000-0005-0000-0000-000022050000}"/>
    <cellStyle name="メモ 8" xfId="1316" xr:uid="{00000000-0005-0000-0000-000023050000}"/>
    <cellStyle name="メモ 9" xfId="1317" xr:uid="{00000000-0005-0000-0000-000024050000}"/>
    <cellStyle name="リンク セル 10" xfId="1318" xr:uid="{00000000-0005-0000-0000-000025050000}"/>
    <cellStyle name="リンク セル 11" xfId="1319" xr:uid="{00000000-0005-0000-0000-000026050000}"/>
    <cellStyle name="リンク セル 12" xfId="1320" xr:uid="{00000000-0005-0000-0000-000027050000}"/>
    <cellStyle name="リンク セル 13" xfId="1321" xr:uid="{00000000-0005-0000-0000-000028050000}"/>
    <cellStyle name="リンク セル 14" xfId="1322" xr:uid="{00000000-0005-0000-0000-000029050000}"/>
    <cellStyle name="リンク セル 15" xfId="1323" xr:uid="{00000000-0005-0000-0000-00002A050000}"/>
    <cellStyle name="リンク セル 16" xfId="1324" xr:uid="{00000000-0005-0000-0000-00002B050000}"/>
    <cellStyle name="リンク セル 17" xfId="1325" xr:uid="{00000000-0005-0000-0000-00002C050000}"/>
    <cellStyle name="リンク セル 18" xfId="1326" xr:uid="{00000000-0005-0000-0000-00002D050000}"/>
    <cellStyle name="リンク セル 19" xfId="1327" xr:uid="{00000000-0005-0000-0000-00002E050000}"/>
    <cellStyle name="リンク セル 2" xfId="1328" xr:uid="{00000000-0005-0000-0000-00002F050000}"/>
    <cellStyle name="リンク セル 20" xfId="1329" xr:uid="{00000000-0005-0000-0000-000030050000}"/>
    <cellStyle name="リンク セル 21" xfId="1330" xr:uid="{00000000-0005-0000-0000-000031050000}"/>
    <cellStyle name="リンク セル 22" xfId="1331" xr:uid="{00000000-0005-0000-0000-000032050000}"/>
    <cellStyle name="リンク セル 23" xfId="1332" xr:uid="{00000000-0005-0000-0000-000033050000}"/>
    <cellStyle name="リンク セル 24" xfId="1333" xr:uid="{00000000-0005-0000-0000-000034050000}"/>
    <cellStyle name="リンク セル 25" xfId="1334" xr:uid="{00000000-0005-0000-0000-000035050000}"/>
    <cellStyle name="リンク セル 26" xfId="1335" xr:uid="{00000000-0005-0000-0000-000036050000}"/>
    <cellStyle name="リンク セル 27" xfId="1336" xr:uid="{00000000-0005-0000-0000-000037050000}"/>
    <cellStyle name="リンク セル 28" xfId="1337" xr:uid="{00000000-0005-0000-0000-000038050000}"/>
    <cellStyle name="リンク セル 29" xfId="1338" xr:uid="{00000000-0005-0000-0000-000039050000}"/>
    <cellStyle name="リンク セル 3" xfId="1339" xr:uid="{00000000-0005-0000-0000-00003A050000}"/>
    <cellStyle name="リンク セル 30" xfId="1340" xr:uid="{00000000-0005-0000-0000-00003B050000}"/>
    <cellStyle name="リンク セル 31" xfId="1341" xr:uid="{00000000-0005-0000-0000-00003C050000}"/>
    <cellStyle name="リンク セル 32" xfId="1342" xr:uid="{00000000-0005-0000-0000-00003D050000}"/>
    <cellStyle name="リンク セル 33" xfId="1343" xr:uid="{00000000-0005-0000-0000-00003E050000}"/>
    <cellStyle name="リンク セル 34" xfId="1344" xr:uid="{00000000-0005-0000-0000-00003F050000}"/>
    <cellStyle name="リンク セル 35" xfId="1345" xr:uid="{00000000-0005-0000-0000-000040050000}"/>
    <cellStyle name="リンク セル 36" xfId="1346" xr:uid="{00000000-0005-0000-0000-000041050000}"/>
    <cellStyle name="リンク セル 37" xfId="1347" xr:uid="{00000000-0005-0000-0000-000042050000}"/>
    <cellStyle name="リンク セル 38" xfId="1348" xr:uid="{00000000-0005-0000-0000-000043050000}"/>
    <cellStyle name="リンク セル 39" xfId="1349" xr:uid="{00000000-0005-0000-0000-000044050000}"/>
    <cellStyle name="リンク セル 4" xfId="1350" xr:uid="{00000000-0005-0000-0000-000045050000}"/>
    <cellStyle name="リンク セル 40" xfId="1351" xr:uid="{00000000-0005-0000-0000-000046050000}"/>
    <cellStyle name="リンク セル 41" xfId="1352" xr:uid="{00000000-0005-0000-0000-000047050000}"/>
    <cellStyle name="リンク セル 42" xfId="1353" xr:uid="{00000000-0005-0000-0000-000048050000}"/>
    <cellStyle name="リンク セル 43" xfId="1354" xr:uid="{00000000-0005-0000-0000-000049050000}"/>
    <cellStyle name="リンク セル 44" xfId="1355" xr:uid="{00000000-0005-0000-0000-00004A050000}"/>
    <cellStyle name="リンク セル 45" xfId="1356" xr:uid="{00000000-0005-0000-0000-00004B050000}"/>
    <cellStyle name="リンク セル 46" xfId="1357" xr:uid="{00000000-0005-0000-0000-00004C050000}"/>
    <cellStyle name="リンク セル 47" xfId="1358" xr:uid="{00000000-0005-0000-0000-00004D050000}"/>
    <cellStyle name="リンク セル 48" xfId="1359" xr:uid="{00000000-0005-0000-0000-00004E050000}"/>
    <cellStyle name="リンク セル 5" xfId="1360" xr:uid="{00000000-0005-0000-0000-00004F050000}"/>
    <cellStyle name="リンク セル 6" xfId="1361" xr:uid="{00000000-0005-0000-0000-000050050000}"/>
    <cellStyle name="リンク セル 7" xfId="1362" xr:uid="{00000000-0005-0000-0000-000051050000}"/>
    <cellStyle name="リンク セル 8" xfId="1363" xr:uid="{00000000-0005-0000-0000-000052050000}"/>
    <cellStyle name="リンク セル 9" xfId="1364" xr:uid="{00000000-0005-0000-0000-000053050000}"/>
    <cellStyle name="悪い 10" xfId="1365" xr:uid="{00000000-0005-0000-0000-000054050000}"/>
    <cellStyle name="悪い 11" xfId="1366" xr:uid="{00000000-0005-0000-0000-000055050000}"/>
    <cellStyle name="悪い 12" xfId="1367" xr:uid="{00000000-0005-0000-0000-000056050000}"/>
    <cellStyle name="悪い 13" xfId="1368" xr:uid="{00000000-0005-0000-0000-000057050000}"/>
    <cellStyle name="悪い 14" xfId="1369" xr:uid="{00000000-0005-0000-0000-000058050000}"/>
    <cellStyle name="悪い 15" xfId="1370" xr:uid="{00000000-0005-0000-0000-000059050000}"/>
    <cellStyle name="悪い 16" xfId="1371" xr:uid="{00000000-0005-0000-0000-00005A050000}"/>
    <cellStyle name="悪い 17" xfId="1372" xr:uid="{00000000-0005-0000-0000-00005B050000}"/>
    <cellStyle name="悪い 18" xfId="1373" xr:uid="{00000000-0005-0000-0000-00005C050000}"/>
    <cellStyle name="悪い 19" xfId="1374" xr:uid="{00000000-0005-0000-0000-00005D050000}"/>
    <cellStyle name="悪い 2" xfId="1375" xr:uid="{00000000-0005-0000-0000-00005E050000}"/>
    <cellStyle name="悪い 20" xfId="1376" xr:uid="{00000000-0005-0000-0000-00005F050000}"/>
    <cellStyle name="悪い 21" xfId="1377" xr:uid="{00000000-0005-0000-0000-000060050000}"/>
    <cellStyle name="悪い 22" xfId="1378" xr:uid="{00000000-0005-0000-0000-000061050000}"/>
    <cellStyle name="悪い 23" xfId="1379" xr:uid="{00000000-0005-0000-0000-000062050000}"/>
    <cellStyle name="悪い 24" xfId="1380" xr:uid="{00000000-0005-0000-0000-000063050000}"/>
    <cellStyle name="悪い 25" xfId="1381" xr:uid="{00000000-0005-0000-0000-000064050000}"/>
    <cellStyle name="悪い 26" xfId="1382" xr:uid="{00000000-0005-0000-0000-000065050000}"/>
    <cellStyle name="悪い 27" xfId="1383" xr:uid="{00000000-0005-0000-0000-000066050000}"/>
    <cellStyle name="悪い 28" xfId="1384" xr:uid="{00000000-0005-0000-0000-000067050000}"/>
    <cellStyle name="悪い 29" xfId="1385" xr:uid="{00000000-0005-0000-0000-000068050000}"/>
    <cellStyle name="悪い 3" xfId="1386" xr:uid="{00000000-0005-0000-0000-000069050000}"/>
    <cellStyle name="悪い 30" xfId="1387" xr:uid="{00000000-0005-0000-0000-00006A050000}"/>
    <cellStyle name="悪い 31" xfId="1388" xr:uid="{00000000-0005-0000-0000-00006B050000}"/>
    <cellStyle name="悪い 32" xfId="1389" xr:uid="{00000000-0005-0000-0000-00006C050000}"/>
    <cellStyle name="悪い 33" xfId="1390" xr:uid="{00000000-0005-0000-0000-00006D050000}"/>
    <cellStyle name="悪い 34" xfId="1391" xr:uid="{00000000-0005-0000-0000-00006E050000}"/>
    <cellStyle name="悪い 35" xfId="1392" xr:uid="{00000000-0005-0000-0000-00006F050000}"/>
    <cellStyle name="悪い 36" xfId="1393" xr:uid="{00000000-0005-0000-0000-000070050000}"/>
    <cellStyle name="悪い 37" xfId="1394" xr:uid="{00000000-0005-0000-0000-000071050000}"/>
    <cellStyle name="悪い 38" xfId="1395" xr:uid="{00000000-0005-0000-0000-000072050000}"/>
    <cellStyle name="悪い 39" xfId="1396" xr:uid="{00000000-0005-0000-0000-000073050000}"/>
    <cellStyle name="悪い 4" xfId="1397" xr:uid="{00000000-0005-0000-0000-000074050000}"/>
    <cellStyle name="悪い 40" xfId="1398" xr:uid="{00000000-0005-0000-0000-000075050000}"/>
    <cellStyle name="悪い 41" xfId="1399" xr:uid="{00000000-0005-0000-0000-000076050000}"/>
    <cellStyle name="悪い 42" xfId="1400" xr:uid="{00000000-0005-0000-0000-000077050000}"/>
    <cellStyle name="悪い 43" xfId="1401" xr:uid="{00000000-0005-0000-0000-000078050000}"/>
    <cellStyle name="悪い 44" xfId="1402" xr:uid="{00000000-0005-0000-0000-000079050000}"/>
    <cellStyle name="悪い 45" xfId="1403" xr:uid="{00000000-0005-0000-0000-00007A050000}"/>
    <cellStyle name="悪い 46" xfId="1404" xr:uid="{00000000-0005-0000-0000-00007B050000}"/>
    <cellStyle name="悪い 47" xfId="1405" xr:uid="{00000000-0005-0000-0000-00007C050000}"/>
    <cellStyle name="悪い 48" xfId="1406" xr:uid="{00000000-0005-0000-0000-00007D050000}"/>
    <cellStyle name="悪い 5" xfId="1407" xr:uid="{00000000-0005-0000-0000-00007E050000}"/>
    <cellStyle name="悪い 6" xfId="1408" xr:uid="{00000000-0005-0000-0000-00007F050000}"/>
    <cellStyle name="悪い 7" xfId="1409" xr:uid="{00000000-0005-0000-0000-000080050000}"/>
    <cellStyle name="悪い 8" xfId="1410" xr:uid="{00000000-0005-0000-0000-000081050000}"/>
    <cellStyle name="悪い 9" xfId="1411" xr:uid="{00000000-0005-0000-0000-000082050000}"/>
    <cellStyle name="計算 10" xfId="1412" xr:uid="{00000000-0005-0000-0000-000083050000}"/>
    <cellStyle name="計算 11" xfId="1413" xr:uid="{00000000-0005-0000-0000-000084050000}"/>
    <cellStyle name="計算 12" xfId="1414" xr:uid="{00000000-0005-0000-0000-000085050000}"/>
    <cellStyle name="計算 13" xfId="1415" xr:uid="{00000000-0005-0000-0000-000086050000}"/>
    <cellStyle name="計算 14" xfId="1416" xr:uid="{00000000-0005-0000-0000-000087050000}"/>
    <cellStyle name="計算 15" xfId="1417" xr:uid="{00000000-0005-0000-0000-000088050000}"/>
    <cellStyle name="計算 16" xfId="1418" xr:uid="{00000000-0005-0000-0000-000089050000}"/>
    <cellStyle name="計算 17" xfId="1419" xr:uid="{00000000-0005-0000-0000-00008A050000}"/>
    <cellStyle name="計算 18" xfId="1420" xr:uid="{00000000-0005-0000-0000-00008B050000}"/>
    <cellStyle name="計算 19" xfId="1421" xr:uid="{00000000-0005-0000-0000-00008C050000}"/>
    <cellStyle name="計算 2" xfId="1422" xr:uid="{00000000-0005-0000-0000-00008D050000}"/>
    <cellStyle name="計算 20" xfId="1423" xr:uid="{00000000-0005-0000-0000-00008E050000}"/>
    <cellStyle name="計算 21" xfId="1424" xr:uid="{00000000-0005-0000-0000-00008F050000}"/>
    <cellStyle name="計算 22" xfId="1425" xr:uid="{00000000-0005-0000-0000-000090050000}"/>
    <cellStyle name="計算 23" xfId="1426" xr:uid="{00000000-0005-0000-0000-000091050000}"/>
    <cellStyle name="計算 24" xfId="1427" xr:uid="{00000000-0005-0000-0000-000092050000}"/>
    <cellStyle name="計算 25" xfId="1428" xr:uid="{00000000-0005-0000-0000-000093050000}"/>
    <cellStyle name="計算 26" xfId="1429" xr:uid="{00000000-0005-0000-0000-000094050000}"/>
    <cellStyle name="計算 27" xfId="1430" xr:uid="{00000000-0005-0000-0000-000095050000}"/>
    <cellStyle name="計算 28" xfId="1431" xr:uid="{00000000-0005-0000-0000-000096050000}"/>
    <cellStyle name="計算 29" xfId="1432" xr:uid="{00000000-0005-0000-0000-000097050000}"/>
    <cellStyle name="計算 3" xfId="1433" xr:uid="{00000000-0005-0000-0000-000098050000}"/>
    <cellStyle name="計算 30" xfId="1434" xr:uid="{00000000-0005-0000-0000-000099050000}"/>
    <cellStyle name="計算 31" xfId="1435" xr:uid="{00000000-0005-0000-0000-00009A050000}"/>
    <cellStyle name="計算 32" xfId="1436" xr:uid="{00000000-0005-0000-0000-00009B050000}"/>
    <cellStyle name="計算 33" xfId="1437" xr:uid="{00000000-0005-0000-0000-00009C050000}"/>
    <cellStyle name="計算 34" xfId="1438" xr:uid="{00000000-0005-0000-0000-00009D050000}"/>
    <cellStyle name="計算 35" xfId="1439" xr:uid="{00000000-0005-0000-0000-00009E050000}"/>
    <cellStyle name="計算 36" xfId="1440" xr:uid="{00000000-0005-0000-0000-00009F050000}"/>
    <cellStyle name="計算 37" xfId="1441" xr:uid="{00000000-0005-0000-0000-0000A0050000}"/>
    <cellStyle name="計算 38" xfId="1442" xr:uid="{00000000-0005-0000-0000-0000A1050000}"/>
    <cellStyle name="計算 39" xfId="1443" xr:uid="{00000000-0005-0000-0000-0000A2050000}"/>
    <cellStyle name="計算 4" xfId="1444" xr:uid="{00000000-0005-0000-0000-0000A3050000}"/>
    <cellStyle name="計算 40" xfId="1445" xr:uid="{00000000-0005-0000-0000-0000A4050000}"/>
    <cellStyle name="計算 41" xfId="1446" xr:uid="{00000000-0005-0000-0000-0000A5050000}"/>
    <cellStyle name="計算 42" xfId="1447" xr:uid="{00000000-0005-0000-0000-0000A6050000}"/>
    <cellStyle name="計算 43" xfId="1448" xr:uid="{00000000-0005-0000-0000-0000A7050000}"/>
    <cellStyle name="計算 44" xfId="1449" xr:uid="{00000000-0005-0000-0000-0000A8050000}"/>
    <cellStyle name="計算 45" xfId="1450" xr:uid="{00000000-0005-0000-0000-0000A9050000}"/>
    <cellStyle name="計算 46" xfId="1451" xr:uid="{00000000-0005-0000-0000-0000AA050000}"/>
    <cellStyle name="計算 47" xfId="1452" xr:uid="{00000000-0005-0000-0000-0000AB050000}"/>
    <cellStyle name="計算 48" xfId="1453" xr:uid="{00000000-0005-0000-0000-0000AC050000}"/>
    <cellStyle name="計算 5" xfId="1454" xr:uid="{00000000-0005-0000-0000-0000AD050000}"/>
    <cellStyle name="計算 6" xfId="1455" xr:uid="{00000000-0005-0000-0000-0000AE050000}"/>
    <cellStyle name="計算 7" xfId="1456" xr:uid="{00000000-0005-0000-0000-0000AF050000}"/>
    <cellStyle name="計算 8" xfId="1457" xr:uid="{00000000-0005-0000-0000-0000B0050000}"/>
    <cellStyle name="計算 9" xfId="1458" xr:uid="{00000000-0005-0000-0000-0000B1050000}"/>
    <cellStyle name="警告文 10" xfId="1459" xr:uid="{00000000-0005-0000-0000-0000B2050000}"/>
    <cellStyle name="警告文 11" xfId="1460" xr:uid="{00000000-0005-0000-0000-0000B3050000}"/>
    <cellStyle name="警告文 12" xfId="1461" xr:uid="{00000000-0005-0000-0000-0000B4050000}"/>
    <cellStyle name="警告文 13" xfId="1462" xr:uid="{00000000-0005-0000-0000-0000B5050000}"/>
    <cellStyle name="警告文 14" xfId="1463" xr:uid="{00000000-0005-0000-0000-0000B6050000}"/>
    <cellStyle name="警告文 15" xfId="1464" xr:uid="{00000000-0005-0000-0000-0000B7050000}"/>
    <cellStyle name="警告文 16" xfId="1465" xr:uid="{00000000-0005-0000-0000-0000B8050000}"/>
    <cellStyle name="警告文 17" xfId="1466" xr:uid="{00000000-0005-0000-0000-0000B9050000}"/>
    <cellStyle name="警告文 18" xfId="1467" xr:uid="{00000000-0005-0000-0000-0000BA050000}"/>
    <cellStyle name="警告文 19" xfId="1468" xr:uid="{00000000-0005-0000-0000-0000BB050000}"/>
    <cellStyle name="警告文 2" xfId="1469" xr:uid="{00000000-0005-0000-0000-0000BC050000}"/>
    <cellStyle name="警告文 20" xfId="1470" xr:uid="{00000000-0005-0000-0000-0000BD050000}"/>
    <cellStyle name="警告文 21" xfId="1471" xr:uid="{00000000-0005-0000-0000-0000BE050000}"/>
    <cellStyle name="警告文 22" xfId="1472" xr:uid="{00000000-0005-0000-0000-0000BF050000}"/>
    <cellStyle name="警告文 23" xfId="1473" xr:uid="{00000000-0005-0000-0000-0000C0050000}"/>
    <cellStyle name="警告文 24" xfId="1474" xr:uid="{00000000-0005-0000-0000-0000C1050000}"/>
    <cellStyle name="警告文 25" xfId="1475" xr:uid="{00000000-0005-0000-0000-0000C2050000}"/>
    <cellStyle name="警告文 26" xfId="1476" xr:uid="{00000000-0005-0000-0000-0000C3050000}"/>
    <cellStyle name="警告文 27" xfId="1477" xr:uid="{00000000-0005-0000-0000-0000C4050000}"/>
    <cellStyle name="警告文 28" xfId="1478" xr:uid="{00000000-0005-0000-0000-0000C5050000}"/>
    <cellStyle name="警告文 29" xfId="1479" xr:uid="{00000000-0005-0000-0000-0000C6050000}"/>
    <cellStyle name="警告文 3" xfId="1480" xr:uid="{00000000-0005-0000-0000-0000C7050000}"/>
    <cellStyle name="警告文 30" xfId="1481" xr:uid="{00000000-0005-0000-0000-0000C8050000}"/>
    <cellStyle name="警告文 31" xfId="1482" xr:uid="{00000000-0005-0000-0000-0000C9050000}"/>
    <cellStyle name="警告文 32" xfId="1483" xr:uid="{00000000-0005-0000-0000-0000CA050000}"/>
    <cellStyle name="警告文 33" xfId="1484" xr:uid="{00000000-0005-0000-0000-0000CB050000}"/>
    <cellStyle name="警告文 34" xfId="1485" xr:uid="{00000000-0005-0000-0000-0000CC050000}"/>
    <cellStyle name="警告文 35" xfId="1486" xr:uid="{00000000-0005-0000-0000-0000CD050000}"/>
    <cellStyle name="警告文 36" xfId="1487" xr:uid="{00000000-0005-0000-0000-0000CE050000}"/>
    <cellStyle name="警告文 37" xfId="1488" xr:uid="{00000000-0005-0000-0000-0000CF050000}"/>
    <cellStyle name="警告文 38" xfId="1489" xr:uid="{00000000-0005-0000-0000-0000D0050000}"/>
    <cellStyle name="警告文 39" xfId="1490" xr:uid="{00000000-0005-0000-0000-0000D1050000}"/>
    <cellStyle name="警告文 4" xfId="1491" xr:uid="{00000000-0005-0000-0000-0000D2050000}"/>
    <cellStyle name="警告文 40" xfId="1492" xr:uid="{00000000-0005-0000-0000-0000D3050000}"/>
    <cellStyle name="警告文 41" xfId="1493" xr:uid="{00000000-0005-0000-0000-0000D4050000}"/>
    <cellStyle name="警告文 42" xfId="1494" xr:uid="{00000000-0005-0000-0000-0000D5050000}"/>
    <cellStyle name="警告文 43" xfId="1495" xr:uid="{00000000-0005-0000-0000-0000D6050000}"/>
    <cellStyle name="警告文 44" xfId="1496" xr:uid="{00000000-0005-0000-0000-0000D7050000}"/>
    <cellStyle name="警告文 45" xfId="1497" xr:uid="{00000000-0005-0000-0000-0000D8050000}"/>
    <cellStyle name="警告文 46" xfId="1498" xr:uid="{00000000-0005-0000-0000-0000D9050000}"/>
    <cellStyle name="警告文 47" xfId="1499" xr:uid="{00000000-0005-0000-0000-0000DA050000}"/>
    <cellStyle name="警告文 48" xfId="1500" xr:uid="{00000000-0005-0000-0000-0000DB050000}"/>
    <cellStyle name="警告文 5" xfId="1501" xr:uid="{00000000-0005-0000-0000-0000DC050000}"/>
    <cellStyle name="警告文 6" xfId="1502" xr:uid="{00000000-0005-0000-0000-0000DD050000}"/>
    <cellStyle name="警告文 7" xfId="1503" xr:uid="{00000000-0005-0000-0000-0000DE050000}"/>
    <cellStyle name="警告文 8" xfId="1504" xr:uid="{00000000-0005-0000-0000-0000DF050000}"/>
    <cellStyle name="警告文 9" xfId="1505" xr:uid="{00000000-0005-0000-0000-0000E0050000}"/>
    <cellStyle name="桁区切り" xfId="1506" builtinId="6"/>
    <cellStyle name="見出し 1 10" xfId="1507" xr:uid="{00000000-0005-0000-0000-0000E2050000}"/>
    <cellStyle name="見出し 1 11" xfId="1508" xr:uid="{00000000-0005-0000-0000-0000E3050000}"/>
    <cellStyle name="見出し 1 12" xfId="1509" xr:uid="{00000000-0005-0000-0000-0000E4050000}"/>
    <cellStyle name="見出し 1 13" xfId="1510" xr:uid="{00000000-0005-0000-0000-0000E5050000}"/>
    <cellStyle name="見出し 1 14" xfId="1511" xr:uid="{00000000-0005-0000-0000-0000E6050000}"/>
    <cellStyle name="見出し 1 15" xfId="1512" xr:uid="{00000000-0005-0000-0000-0000E7050000}"/>
    <cellStyle name="見出し 1 16" xfId="1513" xr:uid="{00000000-0005-0000-0000-0000E8050000}"/>
    <cellStyle name="見出し 1 17" xfId="1514" xr:uid="{00000000-0005-0000-0000-0000E9050000}"/>
    <cellStyle name="見出し 1 18" xfId="1515" xr:uid="{00000000-0005-0000-0000-0000EA050000}"/>
    <cellStyle name="見出し 1 19" xfId="1516" xr:uid="{00000000-0005-0000-0000-0000EB050000}"/>
    <cellStyle name="見出し 1 2" xfId="1517" xr:uid="{00000000-0005-0000-0000-0000EC050000}"/>
    <cellStyle name="見出し 1 20" xfId="1518" xr:uid="{00000000-0005-0000-0000-0000ED050000}"/>
    <cellStyle name="見出し 1 21" xfId="1519" xr:uid="{00000000-0005-0000-0000-0000EE050000}"/>
    <cellStyle name="見出し 1 22" xfId="1520" xr:uid="{00000000-0005-0000-0000-0000EF050000}"/>
    <cellStyle name="見出し 1 23" xfId="1521" xr:uid="{00000000-0005-0000-0000-0000F0050000}"/>
    <cellStyle name="見出し 1 24" xfId="1522" xr:uid="{00000000-0005-0000-0000-0000F1050000}"/>
    <cellStyle name="見出し 1 25" xfId="1523" xr:uid="{00000000-0005-0000-0000-0000F2050000}"/>
    <cellStyle name="見出し 1 26" xfId="1524" xr:uid="{00000000-0005-0000-0000-0000F3050000}"/>
    <cellStyle name="見出し 1 27" xfId="1525" xr:uid="{00000000-0005-0000-0000-0000F4050000}"/>
    <cellStyle name="見出し 1 28" xfId="1526" xr:uid="{00000000-0005-0000-0000-0000F5050000}"/>
    <cellStyle name="見出し 1 29" xfId="1527" xr:uid="{00000000-0005-0000-0000-0000F6050000}"/>
    <cellStyle name="見出し 1 3" xfId="1528" xr:uid="{00000000-0005-0000-0000-0000F7050000}"/>
    <cellStyle name="見出し 1 30" xfId="1529" xr:uid="{00000000-0005-0000-0000-0000F8050000}"/>
    <cellStyle name="見出し 1 31" xfId="1530" xr:uid="{00000000-0005-0000-0000-0000F9050000}"/>
    <cellStyle name="見出し 1 32" xfId="1531" xr:uid="{00000000-0005-0000-0000-0000FA050000}"/>
    <cellStyle name="見出し 1 33" xfId="1532" xr:uid="{00000000-0005-0000-0000-0000FB050000}"/>
    <cellStyle name="見出し 1 34" xfId="1533" xr:uid="{00000000-0005-0000-0000-0000FC050000}"/>
    <cellStyle name="見出し 1 35" xfId="1534" xr:uid="{00000000-0005-0000-0000-0000FD050000}"/>
    <cellStyle name="見出し 1 36" xfId="1535" xr:uid="{00000000-0005-0000-0000-0000FE050000}"/>
    <cellStyle name="見出し 1 37" xfId="1536" xr:uid="{00000000-0005-0000-0000-0000FF050000}"/>
    <cellStyle name="見出し 1 38" xfId="1537" xr:uid="{00000000-0005-0000-0000-000000060000}"/>
    <cellStyle name="見出し 1 39" xfId="1538" xr:uid="{00000000-0005-0000-0000-000001060000}"/>
    <cellStyle name="見出し 1 4" xfId="1539" xr:uid="{00000000-0005-0000-0000-000002060000}"/>
    <cellStyle name="見出し 1 40" xfId="1540" xr:uid="{00000000-0005-0000-0000-000003060000}"/>
    <cellStyle name="見出し 1 41" xfId="1541" xr:uid="{00000000-0005-0000-0000-000004060000}"/>
    <cellStyle name="見出し 1 42" xfId="1542" xr:uid="{00000000-0005-0000-0000-000005060000}"/>
    <cellStyle name="見出し 1 43" xfId="1543" xr:uid="{00000000-0005-0000-0000-000006060000}"/>
    <cellStyle name="見出し 1 44" xfId="1544" xr:uid="{00000000-0005-0000-0000-000007060000}"/>
    <cellStyle name="見出し 1 45" xfId="1545" xr:uid="{00000000-0005-0000-0000-000008060000}"/>
    <cellStyle name="見出し 1 46" xfId="1546" xr:uid="{00000000-0005-0000-0000-000009060000}"/>
    <cellStyle name="見出し 1 47" xfId="1547" xr:uid="{00000000-0005-0000-0000-00000A060000}"/>
    <cellStyle name="見出し 1 48" xfId="1548" xr:uid="{00000000-0005-0000-0000-00000B060000}"/>
    <cellStyle name="見出し 1 5" xfId="1549" xr:uid="{00000000-0005-0000-0000-00000C060000}"/>
    <cellStyle name="見出し 1 6" xfId="1550" xr:uid="{00000000-0005-0000-0000-00000D060000}"/>
    <cellStyle name="見出し 1 7" xfId="1551" xr:uid="{00000000-0005-0000-0000-00000E060000}"/>
    <cellStyle name="見出し 1 8" xfId="1552" xr:uid="{00000000-0005-0000-0000-00000F060000}"/>
    <cellStyle name="見出し 1 9" xfId="1553" xr:uid="{00000000-0005-0000-0000-000010060000}"/>
    <cellStyle name="見出し 2 10" xfId="1554" xr:uid="{00000000-0005-0000-0000-000011060000}"/>
    <cellStyle name="見出し 2 11" xfId="1555" xr:uid="{00000000-0005-0000-0000-000012060000}"/>
    <cellStyle name="見出し 2 12" xfId="1556" xr:uid="{00000000-0005-0000-0000-000013060000}"/>
    <cellStyle name="見出し 2 13" xfId="1557" xr:uid="{00000000-0005-0000-0000-000014060000}"/>
    <cellStyle name="見出し 2 14" xfId="1558" xr:uid="{00000000-0005-0000-0000-000015060000}"/>
    <cellStyle name="見出し 2 15" xfId="1559" xr:uid="{00000000-0005-0000-0000-000016060000}"/>
    <cellStyle name="見出し 2 16" xfId="1560" xr:uid="{00000000-0005-0000-0000-000017060000}"/>
    <cellStyle name="見出し 2 17" xfId="1561" xr:uid="{00000000-0005-0000-0000-000018060000}"/>
    <cellStyle name="見出し 2 18" xfId="1562" xr:uid="{00000000-0005-0000-0000-000019060000}"/>
    <cellStyle name="見出し 2 19" xfId="1563" xr:uid="{00000000-0005-0000-0000-00001A060000}"/>
    <cellStyle name="見出し 2 2" xfId="1564" xr:uid="{00000000-0005-0000-0000-00001B060000}"/>
    <cellStyle name="見出し 2 20" xfId="1565" xr:uid="{00000000-0005-0000-0000-00001C060000}"/>
    <cellStyle name="見出し 2 21" xfId="1566" xr:uid="{00000000-0005-0000-0000-00001D060000}"/>
    <cellStyle name="見出し 2 22" xfId="1567" xr:uid="{00000000-0005-0000-0000-00001E060000}"/>
    <cellStyle name="見出し 2 23" xfId="1568" xr:uid="{00000000-0005-0000-0000-00001F060000}"/>
    <cellStyle name="見出し 2 24" xfId="1569" xr:uid="{00000000-0005-0000-0000-000020060000}"/>
    <cellStyle name="見出し 2 25" xfId="1570" xr:uid="{00000000-0005-0000-0000-000021060000}"/>
    <cellStyle name="見出し 2 26" xfId="1571" xr:uid="{00000000-0005-0000-0000-000022060000}"/>
    <cellStyle name="見出し 2 27" xfId="1572" xr:uid="{00000000-0005-0000-0000-000023060000}"/>
    <cellStyle name="見出し 2 28" xfId="1573" xr:uid="{00000000-0005-0000-0000-000024060000}"/>
    <cellStyle name="見出し 2 29" xfId="1574" xr:uid="{00000000-0005-0000-0000-000025060000}"/>
    <cellStyle name="見出し 2 3" xfId="1575" xr:uid="{00000000-0005-0000-0000-000026060000}"/>
    <cellStyle name="見出し 2 30" xfId="1576" xr:uid="{00000000-0005-0000-0000-000027060000}"/>
    <cellStyle name="見出し 2 31" xfId="1577" xr:uid="{00000000-0005-0000-0000-000028060000}"/>
    <cellStyle name="見出し 2 32" xfId="1578" xr:uid="{00000000-0005-0000-0000-000029060000}"/>
    <cellStyle name="見出し 2 33" xfId="1579" xr:uid="{00000000-0005-0000-0000-00002A060000}"/>
    <cellStyle name="見出し 2 34" xfId="1580" xr:uid="{00000000-0005-0000-0000-00002B060000}"/>
    <cellStyle name="見出し 2 35" xfId="1581" xr:uid="{00000000-0005-0000-0000-00002C060000}"/>
    <cellStyle name="見出し 2 36" xfId="1582" xr:uid="{00000000-0005-0000-0000-00002D060000}"/>
    <cellStyle name="見出し 2 37" xfId="1583" xr:uid="{00000000-0005-0000-0000-00002E060000}"/>
    <cellStyle name="見出し 2 38" xfId="1584" xr:uid="{00000000-0005-0000-0000-00002F060000}"/>
    <cellStyle name="見出し 2 39" xfId="1585" xr:uid="{00000000-0005-0000-0000-000030060000}"/>
    <cellStyle name="見出し 2 4" xfId="1586" xr:uid="{00000000-0005-0000-0000-000031060000}"/>
    <cellStyle name="見出し 2 40" xfId="1587" xr:uid="{00000000-0005-0000-0000-000032060000}"/>
    <cellStyle name="見出し 2 41" xfId="1588" xr:uid="{00000000-0005-0000-0000-000033060000}"/>
    <cellStyle name="見出し 2 42" xfId="1589" xr:uid="{00000000-0005-0000-0000-000034060000}"/>
    <cellStyle name="見出し 2 43" xfId="1590" xr:uid="{00000000-0005-0000-0000-000035060000}"/>
    <cellStyle name="見出し 2 44" xfId="1591" xr:uid="{00000000-0005-0000-0000-000036060000}"/>
    <cellStyle name="見出し 2 45" xfId="1592" xr:uid="{00000000-0005-0000-0000-000037060000}"/>
    <cellStyle name="見出し 2 46" xfId="1593" xr:uid="{00000000-0005-0000-0000-000038060000}"/>
    <cellStyle name="見出し 2 47" xfId="1594" xr:uid="{00000000-0005-0000-0000-000039060000}"/>
    <cellStyle name="見出し 2 48" xfId="1595" xr:uid="{00000000-0005-0000-0000-00003A060000}"/>
    <cellStyle name="見出し 2 5" xfId="1596" xr:uid="{00000000-0005-0000-0000-00003B060000}"/>
    <cellStyle name="見出し 2 6" xfId="1597" xr:uid="{00000000-0005-0000-0000-00003C060000}"/>
    <cellStyle name="見出し 2 7" xfId="1598" xr:uid="{00000000-0005-0000-0000-00003D060000}"/>
    <cellStyle name="見出し 2 8" xfId="1599" xr:uid="{00000000-0005-0000-0000-00003E060000}"/>
    <cellStyle name="見出し 2 9" xfId="1600" xr:uid="{00000000-0005-0000-0000-00003F060000}"/>
    <cellStyle name="見出し 3 10" xfId="1601" xr:uid="{00000000-0005-0000-0000-000040060000}"/>
    <cellStyle name="見出し 3 11" xfId="1602" xr:uid="{00000000-0005-0000-0000-000041060000}"/>
    <cellStyle name="見出し 3 12" xfId="1603" xr:uid="{00000000-0005-0000-0000-000042060000}"/>
    <cellStyle name="見出し 3 13" xfId="1604" xr:uid="{00000000-0005-0000-0000-000043060000}"/>
    <cellStyle name="見出し 3 14" xfId="1605" xr:uid="{00000000-0005-0000-0000-000044060000}"/>
    <cellStyle name="見出し 3 15" xfId="1606" xr:uid="{00000000-0005-0000-0000-000045060000}"/>
    <cellStyle name="見出し 3 16" xfId="1607" xr:uid="{00000000-0005-0000-0000-000046060000}"/>
    <cellStyle name="見出し 3 17" xfId="1608" xr:uid="{00000000-0005-0000-0000-000047060000}"/>
    <cellStyle name="見出し 3 18" xfId="1609" xr:uid="{00000000-0005-0000-0000-000048060000}"/>
    <cellStyle name="見出し 3 19" xfId="1610" xr:uid="{00000000-0005-0000-0000-000049060000}"/>
    <cellStyle name="見出し 3 2" xfId="1611" xr:uid="{00000000-0005-0000-0000-00004A060000}"/>
    <cellStyle name="見出し 3 20" xfId="1612" xr:uid="{00000000-0005-0000-0000-00004B060000}"/>
    <cellStyle name="見出し 3 21" xfId="1613" xr:uid="{00000000-0005-0000-0000-00004C060000}"/>
    <cellStyle name="見出し 3 22" xfId="1614" xr:uid="{00000000-0005-0000-0000-00004D060000}"/>
    <cellStyle name="見出し 3 23" xfId="1615" xr:uid="{00000000-0005-0000-0000-00004E060000}"/>
    <cellStyle name="見出し 3 24" xfId="1616" xr:uid="{00000000-0005-0000-0000-00004F060000}"/>
    <cellStyle name="見出し 3 25" xfId="1617" xr:uid="{00000000-0005-0000-0000-000050060000}"/>
    <cellStyle name="見出し 3 26" xfId="1618" xr:uid="{00000000-0005-0000-0000-000051060000}"/>
    <cellStyle name="見出し 3 27" xfId="1619" xr:uid="{00000000-0005-0000-0000-000052060000}"/>
    <cellStyle name="見出し 3 28" xfId="1620" xr:uid="{00000000-0005-0000-0000-000053060000}"/>
    <cellStyle name="見出し 3 29" xfId="1621" xr:uid="{00000000-0005-0000-0000-000054060000}"/>
    <cellStyle name="見出し 3 3" xfId="1622" xr:uid="{00000000-0005-0000-0000-000055060000}"/>
    <cellStyle name="見出し 3 30" xfId="1623" xr:uid="{00000000-0005-0000-0000-000056060000}"/>
    <cellStyle name="見出し 3 31" xfId="1624" xr:uid="{00000000-0005-0000-0000-000057060000}"/>
    <cellStyle name="見出し 3 32" xfId="1625" xr:uid="{00000000-0005-0000-0000-000058060000}"/>
    <cellStyle name="見出し 3 33" xfId="1626" xr:uid="{00000000-0005-0000-0000-000059060000}"/>
    <cellStyle name="見出し 3 34" xfId="1627" xr:uid="{00000000-0005-0000-0000-00005A060000}"/>
    <cellStyle name="見出し 3 35" xfId="1628" xr:uid="{00000000-0005-0000-0000-00005B060000}"/>
    <cellStyle name="見出し 3 36" xfId="1629" xr:uid="{00000000-0005-0000-0000-00005C060000}"/>
    <cellStyle name="見出し 3 37" xfId="1630" xr:uid="{00000000-0005-0000-0000-00005D060000}"/>
    <cellStyle name="見出し 3 38" xfId="1631" xr:uid="{00000000-0005-0000-0000-00005E060000}"/>
    <cellStyle name="見出し 3 39" xfId="1632" xr:uid="{00000000-0005-0000-0000-00005F060000}"/>
    <cellStyle name="見出し 3 4" xfId="1633" xr:uid="{00000000-0005-0000-0000-000060060000}"/>
    <cellStyle name="見出し 3 40" xfId="1634" xr:uid="{00000000-0005-0000-0000-000061060000}"/>
    <cellStyle name="見出し 3 41" xfId="1635" xr:uid="{00000000-0005-0000-0000-000062060000}"/>
    <cellStyle name="見出し 3 42" xfId="1636" xr:uid="{00000000-0005-0000-0000-000063060000}"/>
    <cellStyle name="見出し 3 43" xfId="1637" xr:uid="{00000000-0005-0000-0000-000064060000}"/>
    <cellStyle name="見出し 3 44" xfId="1638" xr:uid="{00000000-0005-0000-0000-000065060000}"/>
    <cellStyle name="見出し 3 45" xfId="1639" xr:uid="{00000000-0005-0000-0000-000066060000}"/>
    <cellStyle name="見出し 3 46" xfId="1640" xr:uid="{00000000-0005-0000-0000-000067060000}"/>
    <cellStyle name="見出し 3 47" xfId="1641" xr:uid="{00000000-0005-0000-0000-000068060000}"/>
    <cellStyle name="見出し 3 48" xfId="1642" xr:uid="{00000000-0005-0000-0000-000069060000}"/>
    <cellStyle name="見出し 3 5" xfId="1643" xr:uid="{00000000-0005-0000-0000-00006A060000}"/>
    <cellStyle name="見出し 3 6" xfId="1644" xr:uid="{00000000-0005-0000-0000-00006B060000}"/>
    <cellStyle name="見出し 3 7" xfId="1645" xr:uid="{00000000-0005-0000-0000-00006C060000}"/>
    <cellStyle name="見出し 3 8" xfId="1646" xr:uid="{00000000-0005-0000-0000-00006D060000}"/>
    <cellStyle name="見出し 3 9" xfId="1647" xr:uid="{00000000-0005-0000-0000-00006E060000}"/>
    <cellStyle name="見出し 4 10" xfId="1648" xr:uid="{00000000-0005-0000-0000-00006F060000}"/>
    <cellStyle name="見出し 4 11" xfId="1649" xr:uid="{00000000-0005-0000-0000-000070060000}"/>
    <cellStyle name="見出し 4 12" xfId="1650" xr:uid="{00000000-0005-0000-0000-000071060000}"/>
    <cellStyle name="見出し 4 13" xfId="1651" xr:uid="{00000000-0005-0000-0000-000072060000}"/>
    <cellStyle name="見出し 4 14" xfId="1652" xr:uid="{00000000-0005-0000-0000-000073060000}"/>
    <cellStyle name="見出し 4 15" xfId="1653" xr:uid="{00000000-0005-0000-0000-000074060000}"/>
    <cellStyle name="見出し 4 16" xfId="1654" xr:uid="{00000000-0005-0000-0000-000075060000}"/>
    <cellStyle name="見出し 4 17" xfId="1655" xr:uid="{00000000-0005-0000-0000-000076060000}"/>
    <cellStyle name="見出し 4 18" xfId="1656" xr:uid="{00000000-0005-0000-0000-000077060000}"/>
    <cellStyle name="見出し 4 19" xfId="1657" xr:uid="{00000000-0005-0000-0000-000078060000}"/>
    <cellStyle name="見出し 4 2" xfId="1658" xr:uid="{00000000-0005-0000-0000-000079060000}"/>
    <cellStyle name="見出し 4 20" xfId="1659" xr:uid="{00000000-0005-0000-0000-00007A060000}"/>
    <cellStyle name="見出し 4 21" xfId="1660" xr:uid="{00000000-0005-0000-0000-00007B060000}"/>
    <cellStyle name="見出し 4 22" xfId="1661" xr:uid="{00000000-0005-0000-0000-00007C060000}"/>
    <cellStyle name="見出し 4 23" xfId="1662" xr:uid="{00000000-0005-0000-0000-00007D060000}"/>
    <cellStyle name="見出し 4 24" xfId="1663" xr:uid="{00000000-0005-0000-0000-00007E060000}"/>
    <cellStyle name="見出し 4 25" xfId="1664" xr:uid="{00000000-0005-0000-0000-00007F060000}"/>
    <cellStyle name="見出し 4 26" xfId="1665" xr:uid="{00000000-0005-0000-0000-000080060000}"/>
    <cellStyle name="見出し 4 27" xfId="1666" xr:uid="{00000000-0005-0000-0000-000081060000}"/>
    <cellStyle name="見出し 4 28" xfId="1667" xr:uid="{00000000-0005-0000-0000-000082060000}"/>
    <cellStyle name="見出し 4 29" xfId="1668" xr:uid="{00000000-0005-0000-0000-000083060000}"/>
    <cellStyle name="見出し 4 3" xfId="1669" xr:uid="{00000000-0005-0000-0000-000084060000}"/>
    <cellStyle name="見出し 4 30" xfId="1670" xr:uid="{00000000-0005-0000-0000-000085060000}"/>
    <cellStyle name="見出し 4 31" xfId="1671" xr:uid="{00000000-0005-0000-0000-000086060000}"/>
    <cellStyle name="見出し 4 32" xfId="1672" xr:uid="{00000000-0005-0000-0000-000087060000}"/>
    <cellStyle name="見出し 4 33" xfId="1673" xr:uid="{00000000-0005-0000-0000-000088060000}"/>
    <cellStyle name="見出し 4 34" xfId="1674" xr:uid="{00000000-0005-0000-0000-000089060000}"/>
    <cellStyle name="見出し 4 35" xfId="1675" xr:uid="{00000000-0005-0000-0000-00008A060000}"/>
    <cellStyle name="見出し 4 36" xfId="1676" xr:uid="{00000000-0005-0000-0000-00008B060000}"/>
    <cellStyle name="見出し 4 37" xfId="1677" xr:uid="{00000000-0005-0000-0000-00008C060000}"/>
    <cellStyle name="見出し 4 38" xfId="1678" xr:uid="{00000000-0005-0000-0000-00008D060000}"/>
    <cellStyle name="見出し 4 39" xfId="1679" xr:uid="{00000000-0005-0000-0000-00008E060000}"/>
    <cellStyle name="見出し 4 4" xfId="1680" xr:uid="{00000000-0005-0000-0000-00008F060000}"/>
    <cellStyle name="見出し 4 40" xfId="1681" xr:uid="{00000000-0005-0000-0000-000090060000}"/>
    <cellStyle name="見出し 4 41" xfId="1682" xr:uid="{00000000-0005-0000-0000-000091060000}"/>
    <cellStyle name="見出し 4 42" xfId="1683" xr:uid="{00000000-0005-0000-0000-000092060000}"/>
    <cellStyle name="見出し 4 43" xfId="1684" xr:uid="{00000000-0005-0000-0000-000093060000}"/>
    <cellStyle name="見出し 4 44" xfId="1685" xr:uid="{00000000-0005-0000-0000-000094060000}"/>
    <cellStyle name="見出し 4 45" xfId="1686" xr:uid="{00000000-0005-0000-0000-000095060000}"/>
    <cellStyle name="見出し 4 46" xfId="1687" xr:uid="{00000000-0005-0000-0000-000096060000}"/>
    <cellStyle name="見出し 4 47" xfId="1688" xr:uid="{00000000-0005-0000-0000-000097060000}"/>
    <cellStyle name="見出し 4 48" xfId="1689" xr:uid="{00000000-0005-0000-0000-000098060000}"/>
    <cellStyle name="見出し 4 5" xfId="1690" xr:uid="{00000000-0005-0000-0000-000099060000}"/>
    <cellStyle name="見出し 4 6" xfId="1691" xr:uid="{00000000-0005-0000-0000-00009A060000}"/>
    <cellStyle name="見出し 4 7" xfId="1692" xr:uid="{00000000-0005-0000-0000-00009B060000}"/>
    <cellStyle name="見出し 4 8" xfId="1693" xr:uid="{00000000-0005-0000-0000-00009C060000}"/>
    <cellStyle name="見出し 4 9" xfId="1694" xr:uid="{00000000-0005-0000-0000-00009D060000}"/>
    <cellStyle name="集計 10" xfId="1695" xr:uid="{00000000-0005-0000-0000-00009E060000}"/>
    <cellStyle name="集計 11" xfId="1696" xr:uid="{00000000-0005-0000-0000-00009F060000}"/>
    <cellStyle name="集計 12" xfId="1697" xr:uid="{00000000-0005-0000-0000-0000A0060000}"/>
    <cellStyle name="集計 13" xfId="1698" xr:uid="{00000000-0005-0000-0000-0000A1060000}"/>
    <cellStyle name="集計 14" xfId="1699" xr:uid="{00000000-0005-0000-0000-0000A2060000}"/>
    <cellStyle name="集計 15" xfId="1700" xr:uid="{00000000-0005-0000-0000-0000A3060000}"/>
    <cellStyle name="集計 16" xfId="1701" xr:uid="{00000000-0005-0000-0000-0000A4060000}"/>
    <cellStyle name="集計 17" xfId="1702" xr:uid="{00000000-0005-0000-0000-0000A5060000}"/>
    <cellStyle name="集計 18" xfId="1703" xr:uid="{00000000-0005-0000-0000-0000A6060000}"/>
    <cellStyle name="集計 19" xfId="1704" xr:uid="{00000000-0005-0000-0000-0000A7060000}"/>
    <cellStyle name="集計 2" xfId="1705" xr:uid="{00000000-0005-0000-0000-0000A8060000}"/>
    <cellStyle name="集計 20" xfId="1706" xr:uid="{00000000-0005-0000-0000-0000A9060000}"/>
    <cellStyle name="集計 21" xfId="1707" xr:uid="{00000000-0005-0000-0000-0000AA060000}"/>
    <cellStyle name="集計 22" xfId="1708" xr:uid="{00000000-0005-0000-0000-0000AB060000}"/>
    <cellStyle name="集計 23" xfId="1709" xr:uid="{00000000-0005-0000-0000-0000AC060000}"/>
    <cellStyle name="集計 24" xfId="1710" xr:uid="{00000000-0005-0000-0000-0000AD060000}"/>
    <cellStyle name="集計 25" xfId="1711" xr:uid="{00000000-0005-0000-0000-0000AE060000}"/>
    <cellStyle name="集計 26" xfId="1712" xr:uid="{00000000-0005-0000-0000-0000AF060000}"/>
    <cellStyle name="集計 27" xfId="1713" xr:uid="{00000000-0005-0000-0000-0000B0060000}"/>
    <cellStyle name="集計 28" xfId="1714" xr:uid="{00000000-0005-0000-0000-0000B1060000}"/>
    <cellStyle name="集計 29" xfId="1715" xr:uid="{00000000-0005-0000-0000-0000B2060000}"/>
    <cellStyle name="集計 3" xfId="1716" xr:uid="{00000000-0005-0000-0000-0000B3060000}"/>
    <cellStyle name="集計 30" xfId="1717" xr:uid="{00000000-0005-0000-0000-0000B4060000}"/>
    <cellStyle name="集計 31" xfId="1718" xr:uid="{00000000-0005-0000-0000-0000B5060000}"/>
    <cellStyle name="集計 32" xfId="1719" xr:uid="{00000000-0005-0000-0000-0000B6060000}"/>
    <cellStyle name="集計 33" xfId="1720" xr:uid="{00000000-0005-0000-0000-0000B7060000}"/>
    <cellStyle name="集計 34" xfId="1721" xr:uid="{00000000-0005-0000-0000-0000B8060000}"/>
    <cellStyle name="集計 35" xfId="1722" xr:uid="{00000000-0005-0000-0000-0000B9060000}"/>
    <cellStyle name="集計 36" xfId="1723" xr:uid="{00000000-0005-0000-0000-0000BA060000}"/>
    <cellStyle name="集計 37" xfId="1724" xr:uid="{00000000-0005-0000-0000-0000BB060000}"/>
    <cellStyle name="集計 38" xfId="1725" xr:uid="{00000000-0005-0000-0000-0000BC060000}"/>
    <cellStyle name="集計 39" xfId="1726" xr:uid="{00000000-0005-0000-0000-0000BD060000}"/>
    <cellStyle name="集計 4" xfId="1727" xr:uid="{00000000-0005-0000-0000-0000BE060000}"/>
    <cellStyle name="集計 40" xfId="1728" xr:uid="{00000000-0005-0000-0000-0000BF060000}"/>
    <cellStyle name="集計 41" xfId="1729" xr:uid="{00000000-0005-0000-0000-0000C0060000}"/>
    <cellStyle name="集計 42" xfId="1730" xr:uid="{00000000-0005-0000-0000-0000C1060000}"/>
    <cellStyle name="集計 43" xfId="1731" xr:uid="{00000000-0005-0000-0000-0000C2060000}"/>
    <cellStyle name="集計 44" xfId="1732" xr:uid="{00000000-0005-0000-0000-0000C3060000}"/>
    <cellStyle name="集計 45" xfId="1733" xr:uid="{00000000-0005-0000-0000-0000C4060000}"/>
    <cellStyle name="集計 46" xfId="1734" xr:uid="{00000000-0005-0000-0000-0000C5060000}"/>
    <cellStyle name="集計 47" xfId="1735" xr:uid="{00000000-0005-0000-0000-0000C6060000}"/>
    <cellStyle name="集計 48" xfId="1736" xr:uid="{00000000-0005-0000-0000-0000C7060000}"/>
    <cellStyle name="集計 5" xfId="1737" xr:uid="{00000000-0005-0000-0000-0000C8060000}"/>
    <cellStyle name="集計 6" xfId="1738" xr:uid="{00000000-0005-0000-0000-0000C9060000}"/>
    <cellStyle name="集計 7" xfId="1739" xr:uid="{00000000-0005-0000-0000-0000CA060000}"/>
    <cellStyle name="集計 8" xfId="1740" xr:uid="{00000000-0005-0000-0000-0000CB060000}"/>
    <cellStyle name="集計 9" xfId="1741" xr:uid="{00000000-0005-0000-0000-0000CC060000}"/>
    <cellStyle name="出力 10" xfId="1742" xr:uid="{00000000-0005-0000-0000-0000CD060000}"/>
    <cellStyle name="出力 11" xfId="1743" xr:uid="{00000000-0005-0000-0000-0000CE060000}"/>
    <cellStyle name="出力 12" xfId="1744" xr:uid="{00000000-0005-0000-0000-0000CF060000}"/>
    <cellStyle name="出力 13" xfId="1745" xr:uid="{00000000-0005-0000-0000-0000D0060000}"/>
    <cellStyle name="出力 14" xfId="1746" xr:uid="{00000000-0005-0000-0000-0000D1060000}"/>
    <cellStyle name="出力 15" xfId="1747" xr:uid="{00000000-0005-0000-0000-0000D2060000}"/>
    <cellStyle name="出力 16" xfId="1748" xr:uid="{00000000-0005-0000-0000-0000D3060000}"/>
    <cellStyle name="出力 17" xfId="1749" xr:uid="{00000000-0005-0000-0000-0000D4060000}"/>
    <cellStyle name="出力 18" xfId="1750" xr:uid="{00000000-0005-0000-0000-0000D5060000}"/>
    <cellStyle name="出力 19" xfId="1751" xr:uid="{00000000-0005-0000-0000-0000D6060000}"/>
    <cellStyle name="出力 2" xfId="1752" xr:uid="{00000000-0005-0000-0000-0000D7060000}"/>
    <cellStyle name="出力 20" xfId="1753" xr:uid="{00000000-0005-0000-0000-0000D8060000}"/>
    <cellStyle name="出力 21" xfId="1754" xr:uid="{00000000-0005-0000-0000-0000D9060000}"/>
    <cellStyle name="出力 22" xfId="1755" xr:uid="{00000000-0005-0000-0000-0000DA060000}"/>
    <cellStyle name="出力 23" xfId="1756" xr:uid="{00000000-0005-0000-0000-0000DB060000}"/>
    <cellStyle name="出力 24" xfId="1757" xr:uid="{00000000-0005-0000-0000-0000DC060000}"/>
    <cellStyle name="出力 25" xfId="1758" xr:uid="{00000000-0005-0000-0000-0000DD060000}"/>
    <cellStyle name="出力 26" xfId="1759" xr:uid="{00000000-0005-0000-0000-0000DE060000}"/>
    <cellStyle name="出力 27" xfId="1760" xr:uid="{00000000-0005-0000-0000-0000DF060000}"/>
    <cellStyle name="出力 28" xfId="1761" xr:uid="{00000000-0005-0000-0000-0000E0060000}"/>
    <cellStyle name="出力 29" xfId="1762" xr:uid="{00000000-0005-0000-0000-0000E1060000}"/>
    <cellStyle name="出力 3" xfId="1763" xr:uid="{00000000-0005-0000-0000-0000E2060000}"/>
    <cellStyle name="出力 30" xfId="1764" xr:uid="{00000000-0005-0000-0000-0000E3060000}"/>
    <cellStyle name="出力 31" xfId="1765" xr:uid="{00000000-0005-0000-0000-0000E4060000}"/>
    <cellStyle name="出力 32" xfId="1766" xr:uid="{00000000-0005-0000-0000-0000E5060000}"/>
    <cellStyle name="出力 33" xfId="1767" xr:uid="{00000000-0005-0000-0000-0000E6060000}"/>
    <cellStyle name="出力 34" xfId="1768" xr:uid="{00000000-0005-0000-0000-0000E7060000}"/>
    <cellStyle name="出力 35" xfId="1769" xr:uid="{00000000-0005-0000-0000-0000E8060000}"/>
    <cellStyle name="出力 36" xfId="1770" xr:uid="{00000000-0005-0000-0000-0000E9060000}"/>
    <cellStyle name="出力 37" xfId="1771" xr:uid="{00000000-0005-0000-0000-0000EA060000}"/>
    <cellStyle name="出力 38" xfId="1772" xr:uid="{00000000-0005-0000-0000-0000EB060000}"/>
    <cellStyle name="出力 39" xfId="1773" xr:uid="{00000000-0005-0000-0000-0000EC060000}"/>
    <cellStyle name="出力 4" xfId="1774" xr:uid="{00000000-0005-0000-0000-0000ED060000}"/>
    <cellStyle name="出力 40" xfId="1775" xr:uid="{00000000-0005-0000-0000-0000EE060000}"/>
    <cellStyle name="出力 41" xfId="1776" xr:uid="{00000000-0005-0000-0000-0000EF060000}"/>
    <cellStyle name="出力 42" xfId="1777" xr:uid="{00000000-0005-0000-0000-0000F0060000}"/>
    <cellStyle name="出力 43" xfId="1778" xr:uid="{00000000-0005-0000-0000-0000F1060000}"/>
    <cellStyle name="出力 44" xfId="1779" xr:uid="{00000000-0005-0000-0000-0000F2060000}"/>
    <cellStyle name="出力 45" xfId="1780" xr:uid="{00000000-0005-0000-0000-0000F3060000}"/>
    <cellStyle name="出力 46" xfId="1781" xr:uid="{00000000-0005-0000-0000-0000F4060000}"/>
    <cellStyle name="出力 47" xfId="1782" xr:uid="{00000000-0005-0000-0000-0000F5060000}"/>
    <cellStyle name="出力 48" xfId="1783" xr:uid="{00000000-0005-0000-0000-0000F6060000}"/>
    <cellStyle name="出力 5" xfId="1784" xr:uid="{00000000-0005-0000-0000-0000F7060000}"/>
    <cellStyle name="出力 6" xfId="1785" xr:uid="{00000000-0005-0000-0000-0000F8060000}"/>
    <cellStyle name="出力 7" xfId="1786" xr:uid="{00000000-0005-0000-0000-0000F9060000}"/>
    <cellStyle name="出力 8" xfId="1787" xr:uid="{00000000-0005-0000-0000-0000FA060000}"/>
    <cellStyle name="出力 9" xfId="1788" xr:uid="{00000000-0005-0000-0000-0000FB060000}"/>
    <cellStyle name="説明文 10" xfId="1789" xr:uid="{00000000-0005-0000-0000-0000FC060000}"/>
    <cellStyle name="説明文 11" xfId="1790" xr:uid="{00000000-0005-0000-0000-0000FD060000}"/>
    <cellStyle name="説明文 12" xfId="1791" xr:uid="{00000000-0005-0000-0000-0000FE060000}"/>
    <cellStyle name="説明文 13" xfId="1792" xr:uid="{00000000-0005-0000-0000-0000FF060000}"/>
    <cellStyle name="説明文 14" xfId="1793" xr:uid="{00000000-0005-0000-0000-000000070000}"/>
    <cellStyle name="説明文 15" xfId="1794" xr:uid="{00000000-0005-0000-0000-000001070000}"/>
    <cellStyle name="説明文 16" xfId="1795" xr:uid="{00000000-0005-0000-0000-000002070000}"/>
    <cellStyle name="説明文 17" xfId="1796" xr:uid="{00000000-0005-0000-0000-000003070000}"/>
    <cellStyle name="説明文 18" xfId="1797" xr:uid="{00000000-0005-0000-0000-000004070000}"/>
    <cellStyle name="説明文 19" xfId="1798" xr:uid="{00000000-0005-0000-0000-000005070000}"/>
    <cellStyle name="説明文 2" xfId="1799" xr:uid="{00000000-0005-0000-0000-000006070000}"/>
    <cellStyle name="説明文 20" xfId="1800" xr:uid="{00000000-0005-0000-0000-000007070000}"/>
    <cellStyle name="説明文 21" xfId="1801" xr:uid="{00000000-0005-0000-0000-000008070000}"/>
    <cellStyle name="説明文 22" xfId="1802" xr:uid="{00000000-0005-0000-0000-000009070000}"/>
    <cellStyle name="説明文 23" xfId="1803" xr:uid="{00000000-0005-0000-0000-00000A070000}"/>
    <cellStyle name="説明文 24" xfId="1804" xr:uid="{00000000-0005-0000-0000-00000B070000}"/>
    <cellStyle name="説明文 25" xfId="1805" xr:uid="{00000000-0005-0000-0000-00000C070000}"/>
    <cellStyle name="説明文 26" xfId="1806" xr:uid="{00000000-0005-0000-0000-00000D070000}"/>
    <cellStyle name="説明文 27" xfId="1807" xr:uid="{00000000-0005-0000-0000-00000E070000}"/>
    <cellStyle name="説明文 28" xfId="1808" xr:uid="{00000000-0005-0000-0000-00000F070000}"/>
    <cellStyle name="説明文 29" xfId="1809" xr:uid="{00000000-0005-0000-0000-000010070000}"/>
    <cellStyle name="説明文 3" xfId="1810" xr:uid="{00000000-0005-0000-0000-000011070000}"/>
    <cellStyle name="説明文 30" xfId="1811" xr:uid="{00000000-0005-0000-0000-000012070000}"/>
    <cellStyle name="説明文 31" xfId="1812" xr:uid="{00000000-0005-0000-0000-000013070000}"/>
    <cellStyle name="説明文 32" xfId="1813" xr:uid="{00000000-0005-0000-0000-000014070000}"/>
    <cellStyle name="説明文 33" xfId="1814" xr:uid="{00000000-0005-0000-0000-000015070000}"/>
    <cellStyle name="説明文 34" xfId="1815" xr:uid="{00000000-0005-0000-0000-000016070000}"/>
    <cellStyle name="説明文 35" xfId="1816" xr:uid="{00000000-0005-0000-0000-000017070000}"/>
    <cellStyle name="説明文 36" xfId="1817" xr:uid="{00000000-0005-0000-0000-000018070000}"/>
    <cellStyle name="説明文 37" xfId="1818" xr:uid="{00000000-0005-0000-0000-000019070000}"/>
    <cellStyle name="説明文 38" xfId="1819" xr:uid="{00000000-0005-0000-0000-00001A070000}"/>
    <cellStyle name="説明文 39" xfId="1820" xr:uid="{00000000-0005-0000-0000-00001B070000}"/>
    <cellStyle name="説明文 4" xfId="1821" xr:uid="{00000000-0005-0000-0000-00001C070000}"/>
    <cellStyle name="説明文 40" xfId="1822" xr:uid="{00000000-0005-0000-0000-00001D070000}"/>
    <cellStyle name="説明文 41" xfId="1823" xr:uid="{00000000-0005-0000-0000-00001E070000}"/>
    <cellStyle name="説明文 42" xfId="1824" xr:uid="{00000000-0005-0000-0000-00001F070000}"/>
    <cellStyle name="説明文 43" xfId="1825" xr:uid="{00000000-0005-0000-0000-000020070000}"/>
    <cellStyle name="説明文 44" xfId="1826" xr:uid="{00000000-0005-0000-0000-000021070000}"/>
    <cellStyle name="説明文 45" xfId="1827" xr:uid="{00000000-0005-0000-0000-000022070000}"/>
    <cellStyle name="説明文 46" xfId="1828" xr:uid="{00000000-0005-0000-0000-000023070000}"/>
    <cellStyle name="説明文 47" xfId="1829" xr:uid="{00000000-0005-0000-0000-000024070000}"/>
    <cellStyle name="説明文 48" xfId="1830" xr:uid="{00000000-0005-0000-0000-000025070000}"/>
    <cellStyle name="説明文 5" xfId="1831" xr:uid="{00000000-0005-0000-0000-000026070000}"/>
    <cellStyle name="説明文 6" xfId="1832" xr:uid="{00000000-0005-0000-0000-000027070000}"/>
    <cellStyle name="説明文 7" xfId="1833" xr:uid="{00000000-0005-0000-0000-000028070000}"/>
    <cellStyle name="説明文 8" xfId="1834" xr:uid="{00000000-0005-0000-0000-000029070000}"/>
    <cellStyle name="説明文 9" xfId="1835" xr:uid="{00000000-0005-0000-0000-00002A070000}"/>
    <cellStyle name="入力 10" xfId="1836" xr:uid="{00000000-0005-0000-0000-00002B070000}"/>
    <cellStyle name="入力 11" xfId="1837" xr:uid="{00000000-0005-0000-0000-00002C070000}"/>
    <cellStyle name="入力 12" xfId="1838" xr:uid="{00000000-0005-0000-0000-00002D070000}"/>
    <cellStyle name="入力 13" xfId="1839" xr:uid="{00000000-0005-0000-0000-00002E070000}"/>
    <cellStyle name="入力 14" xfId="1840" xr:uid="{00000000-0005-0000-0000-00002F070000}"/>
    <cellStyle name="入力 15" xfId="1841" xr:uid="{00000000-0005-0000-0000-000030070000}"/>
    <cellStyle name="入力 16" xfId="1842" xr:uid="{00000000-0005-0000-0000-000031070000}"/>
    <cellStyle name="入力 17" xfId="1843" xr:uid="{00000000-0005-0000-0000-000032070000}"/>
    <cellStyle name="入力 18" xfId="1844" xr:uid="{00000000-0005-0000-0000-000033070000}"/>
    <cellStyle name="入力 19" xfId="1845" xr:uid="{00000000-0005-0000-0000-000034070000}"/>
    <cellStyle name="入力 2" xfId="1846" xr:uid="{00000000-0005-0000-0000-000035070000}"/>
    <cellStyle name="入力 20" xfId="1847" xr:uid="{00000000-0005-0000-0000-000036070000}"/>
    <cellStyle name="入力 21" xfId="1848" xr:uid="{00000000-0005-0000-0000-000037070000}"/>
    <cellStyle name="入力 22" xfId="1849" xr:uid="{00000000-0005-0000-0000-000038070000}"/>
    <cellStyle name="入力 23" xfId="1850" xr:uid="{00000000-0005-0000-0000-000039070000}"/>
    <cellStyle name="入力 24" xfId="1851" xr:uid="{00000000-0005-0000-0000-00003A070000}"/>
    <cellStyle name="入力 25" xfId="1852" xr:uid="{00000000-0005-0000-0000-00003B070000}"/>
    <cellStyle name="入力 26" xfId="1853" xr:uid="{00000000-0005-0000-0000-00003C070000}"/>
    <cellStyle name="入力 27" xfId="1854" xr:uid="{00000000-0005-0000-0000-00003D070000}"/>
    <cellStyle name="入力 28" xfId="1855" xr:uid="{00000000-0005-0000-0000-00003E070000}"/>
    <cellStyle name="入力 29" xfId="1856" xr:uid="{00000000-0005-0000-0000-00003F070000}"/>
    <cellStyle name="入力 3" xfId="1857" xr:uid="{00000000-0005-0000-0000-000040070000}"/>
    <cellStyle name="入力 30" xfId="1858" xr:uid="{00000000-0005-0000-0000-000041070000}"/>
    <cellStyle name="入力 31" xfId="1859" xr:uid="{00000000-0005-0000-0000-000042070000}"/>
    <cellStyle name="入力 32" xfId="1860" xr:uid="{00000000-0005-0000-0000-000043070000}"/>
    <cellStyle name="入力 33" xfId="1861" xr:uid="{00000000-0005-0000-0000-000044070000}"/>
    <cellStyle name="入力 34" xfId="1862" xr:uid="{00000000-0005-0000-0000-000045070000}"/>
    <cellStyle name="入力 35" xfId="1863" xr:uid="{00000000-0005-0000-0000-000046070000}"/>
    <cellStyle name="入力 36" xfId="1864" xr:uid="{00000000-0005-0000-0000-000047070000}"/>
    <cellStyle name="入力 37" xfId="1865" xr:uid="{00000000-0005-0000-0000-000048070000}"/>
    <cellStyle name="入力 38" xfId="1866" xr:uid="{00000000-0005-0000-0000-000049070000}"/>
    <cellStyle name="入力 39" xfId="1867" xr:uid="{00000000-0005-0000-0000-00004A070000}"/>
    <cellStyle name="入力 4" xfId="1868" xr:uid="{00000000-0005-0000-0000-00004B070000}"/>
    <cellStyle name="入力 40" xfId="1869" xr:uid="{00000000-0005-0000-0000-00004C070000}"/>
    <cellStyle name="入力 41" xfId="1870" xr:uid="{00000000-0005-0000-0000-00004D070000}"/>
    <cellStyle name="入力 42" xfId="1871" xr:uid="{00000000-0005-0000-0000-00004E070000}"/>
    <cellStyle name="入力 43" xfId="1872" xr:uid="{00000000-0005-0000-0000-00004F070000}"/>
    <cellStyle name="入力 44" xfId="1873" xr:uid="{00000000-0005-0000-0000-000050070000}"/>
    <cellStyle name="入力 45" xfId="1874" xr:uid="{00000000-0005-0000-0000-000051070000}"/>
    <cellStyle name="入力 46" xfId="1875" xr:uid="{00000000-0005-0000-0000-000052070000}"/>
    <cellStyle name="入力 47" xfId="1876" xr:uid="{00000000-0005-0000-0000-000053070000}"/>
    <cellStyle name="入力 48" xfId="1877" xr:uid="{00000000-0005-0000-0000-000054070000}"/>
    <cellStyle name="入力 5" xfId="1878" xr:uid="{00000000-0005-0000-0000-000055070000}"/>
    <cellStyle name="入力 6" xfId="1879" xr:uid="{00000000-0005-0000-0000-000056070000}"/>
    <cellStyle name="入力 7" xfId="1880" xr:uid="{00000000-0005-0000-0000-000057070000}"/>
    <cellStyle name="入力 8" xfId="1881" xr:uid="{00000000-0005-0000-0000-000058070000}"/>
    <cellStyle name="入力 9" xfId="1882" xr:uid="{00000000-0005-0000-0000-000059070000}"/>
    <cellStyle name="標準" xfId="0" builtinId="0"/>
    <cellStyle name="標準 10" xfId="1883" xr:uid="{00000000-0005-0000-0000-00005B070000}"/>
    <cellStyle name="標準 11" xfId="1884" xr:uid="{00000000-0005-0000-0000-00005C070000}"/>
    <cellStyle name="標準 12" xfId="1885" xr:uid="{00000000-0005-0000-0000-00005D070000}"/>
    <cellStyle name="標準 13" xfId="1886" xr:uid="{00000000-0005-0000-0000-00005E070000}"/>
    <cellStyle name="標準 14" xfId="1887" xr:uid="{00000000-0005-0000-0000-00005F070000}"/>
    <cellStyle name="標準 15" xfId="1888" xr:uid="{00000000-0005-0000-0000-000060070000}"/>
    <cellStyle name="標準 16" xfId="1889" xr:uid="{00000000-0005-0000-0000-000061070000}"/>
    <cellStyle name="標準 17" xfId="1890" xr:uid="{00000000-0005-0000-0000-000062070000}"/>
    <cellStyle name="標準 18" xfId="1891" xr:uid="{00000000-0005-0000-0000-000063070000}"/>
    <cellStyle name="標準 19" xfId="1892" xr:uid="{00000000-0005-0000-0000-000064070000}"/>
    <cellStyle name="標準 2" xfId="1893" xr:uid="{00000000-0005-0000-0000-000065070000}"/>
    <cellStyle name="標準 20" xfId="1894" xr:uid="{00000000-0005-0000-0000-000066070000}"/>
    <cellStyle name="標準 21" xfId="1895" xr:uid="{00000000-0005-0000-0000-000067070000}"/>
    <cellStyle name="標準 22" xfId="1896" xr:uid="{00000000-0005-0000-0000-000068070000}"/>
    <cellStyle name="標準 23" xfId="1897" xr:uid="{00000000-0005-0000-0000-000069070000}"/>
    <cellStyle name="標準 24" xfId="1898" xr:uid="{00000000-0005-0000-0000-00006A070000}"/>
    <cellStyle name="標準 25" xfId="1899" xr:uid="{00000000-0005-0000-0000-00006B070000}"/>
    <cellStyle name="標準 26" xfId="1900" xr:uid="{00000000-0005-0000-0000-00006C070000}"/>
    <cellStyle name="標準 27" xfId="1901" xr:uid="{00000000-0005-0000-0000-00006D070000}"/>
    <cellStyle name="標準 28" xfId="1902" xr:uid="{00000000-0005-0000-0000-00006E070000}"/>
    <cellStyle name="標準 29" xfId="1903" xr:uid="{00000000-0005-0000-0000-00006F070000}"/>
    <cellStyle name="標準 3" xfId="1904" xr:uid="{00000000-0005-0000-0000-000070070000}"/>
    <cellStyle name="標準 30" xfId="1905" xr:uid="{00000000-0005-0000-0000-000071070000}"/>
    <cellStyle name="標準 31" xfId="1906" xr:uid="{00000000-0005-0000-0000-000072070000}"/>
    <cellStyle name="標準 32" xfId="1907" xr:uid="{00000000-0005-0000-0000-000073070000}"/>
    <cellStyle name="標準 33" xfId="1908" xr:uid="{00000000-0005-0000-0000-000074070000}"/>
    <cellStyle name="標準 34" xfId="1909" xr:uid="{00000000-0005-0000-0000-000075070000}"/>
    <cellStyle name="標準 35" xfId="1910" xr:uid="{00000000-0005-0000-0000-000076070000}"/>
    <cellStyle name="標準 36" xfId="1911" xr:uid="{00000000-0005-0000-0000-000077070000}"/>
    <cellStyle name="標準 37" xfId="1912" xr:uid="{00000000-0005-0000-0000-000078070000}"/>
    <cellStyle name="標準 38" xfId="1913" xr:uid="{00000000-0005-0000-0000-000079070000}"/>
    <cellStyle name="標準 39" xfId="1914" xr:uid="{00000000-0005-0000-0000-00007A070000}"/>
    <cellStyle name="標準 4" xfId="1915" xr:uid="{00000000-0005-0000-0000-00007B070000}"/>
    <cellStyle name="標準 40" xfId="1916" xr:uid="{00000000-0005-0000-0000-00007C070000}"/>
    <cellStyle name="標準 41" xfId="1917" xr:uid="{00000000-0005-0000-0000-00007D070000}"/>
    <cellStyle name="標準 42" xfId="1918" xr:uid="{00000000-0005-0000-0000-00007E070000}"/>
    <cellStyle name="標準 43" xfId="1919" xr:uid="{00000000-0005-0000-0000-00007F070000}"/>
    <cellStyle name="標準 44" xfId="1920" xr:uid="{00000000-0005-0000-0000-000080070000}"/>
    <cellStyle name="標準 45" xfId="1921" xr:uid="{00000000-0005-0000-0000-000081070000}"/>
    <cellStyle name="標準 46" xfId="1922" xr:uid="{00000000-0005-0000-0000-000082070000}"/>
    <cellStyle name="標準 47" xfId="1923" xr:uid="{00000000-0005-0000-0000-000083070000}"/>
    <cellStyle name="標準 48" xfId="1924" xr:uid="{00000000-0005-0000-0000-000084070000}"/>
    <cellStyle name="標準 5" xfId="1925" xr:uid="{00000000-0005-0000-0000-000085070000}"/>
    <cellStyle name="標準 6" xfId="1926" xr:uid="{00000000-0005-0000-0000-000086070000}"/>
    <cellStyle name="標準 7" xfId="1927" xr:uid="{00000000-0005-0000-0000-000087070000}"/>
    <cellStyle name="標準 8" xfId="1928" xr:uid="{00000000-0005-0000-0000-000088070000}"/>
    <cellStyle name="標準 9" xfId="1929" xr:uid="{00000000-0005-0000-0000-000089070000}"/>
    <cellStyle name="表示済みのハイパーリンク" xfId="1930" builtinId="9" customBuiltin="1"/>
    <cellStyle name="良い 10" xfId="1931" xr:uid="{00000000-0005-0000-0000-00008B070000}"/>
    <cellStyle name="良い 11" xfId="1932" xr:uid="{00000000-0005-0000-0000-00008C070000}"/>
    <cellStyle name="良い 12" xfId="1933" xr:uid="{00000000-0005-0000-0000-00008D070000}"/>
    <cellStyle name="良い 13" xfId="1934" xr:uid="{00000000-0005-0000-0000-00008E070000}"/>
    <cellStyle name="良い 14" xfId="1935" xr:uid="{00000000-0005-0000-0000-00008F070000}"/>
    <cellStyle name="良い 15" xfId="1936" xr:uid="{00000000-0005-0000-0000-000090070000}"/>
    <cellStyle name="良い 16" xfId="1937" xr:uid="{00000000-0005-0000-0000-000091070000}"/>
    <cellStyle name="良い 17" xfId="1938" xr:uid="{00000000-0005-0000-0000-000092070000}"/>
    <cellStyle name="良い 18" xfId="1939" xr:uid="{00000000-0005-0000-0000-000093070000}"/>
    <cellStyle name="良い 19" xfId="1940" xr:uid="{00000000-0005-0000-0000-000094070000}"/>
    <cellStyle name="良い 2" xfId="1941" xr:uid="{00000000-0005-0000-0000-000095070000}"/>
    <cellStyle name="良い 20" xfId="1942" xr:uid="{00000000-0005-0000-0000-000096070000}"/>
    <cellStyle name="良い 21" xfId="1943" xr:uid="{00000000-0005-0000-0000-000097070000}"/>
    <cellStyle name="良い 22" xfId="1944" xr:uid="{00000000-0005-0000-0000-000098070000}"/>
    <cellStyle name="良い 23" xfId="1945" xr:uid="{00000000-0005-0000-0000-000099070000}"/>
    <cellStyle name="良い 24" xfId="1946" xr:uid="{00000000-0005-0000-0000-00009A070000}"/>
    <cellStyle name="良い 25" xfId="1947" xr:uid="{00000000-0005-0000-0000-00009B070000}"/>
    <cellStyle name="良い 26" xfId="1948" xr:uid="{00000000-0005-0000-0000-00009C070000}"/>
    <cellStyle name="良い 27" xfId="1949" xr:uid="{00000000-0005-0000-0000-00009D070000}"/>
    <cellStyle name="良い 28" xfId="1950" xr:uid="{00000000-0005-0000-0000-00009E070000}"/>
    <cellStyle name="良い 29" xfId="1951" xr:uid="{00000000-0005-0000-0000-00009F070000}"/>
    <cellStyle name="良い 3" xfId="1952" xr:uid="{00000000-0005-0000-0000-0000A0070000}"/>
    <cellStyle name="良い 30" xfId="1953" xr:uid="{00000000-0005-0000-0000-0000A1070000}"/>
    <cellStyle name="良い 31" xfId="1954" xr:uid="{00000000-0005-0000-0000-0000A2070000}"/>
    <cellStyle name="良い 32" xfId="1955" xr:uid="{00000000-0005-0000-0000-0000A3070000}"/>
    <cellStyle name="良い 33" xfId="1956" xr:uid="{00000000-0005-0000-0000-0000A4070000}"/>
    <cellStyle name="良い 34" xfId="1957" xr:uid="{00000000-0005-0000-0000-0000A5070000}"/>
    <cellStyle name="良い 35" xfId="1958" xr:uid="{00000000-0005-0000-0000-0000A6070000}"/>
    <cellStyle name="良い 36" xfId="1959" xr:uid="{00000000-0005-0000-0000-0000A7070000}"/>
    <cellStyle name="良い 37" xfId="1960" xr:uid="{00000000-0005-0000-0000-0000A8070000}"/>
    <cellStyle name="良い 38" xfId="1961" xr:uid="{00000000-0005-0000-0000-0000A9070000}"/>
    <cellStyle name="良い 39" xfId="1962" xr:uid="{00000000-0005-0000-0000-0000AA070000}"/>
    <cellStyle name="良い 4" xfId="1963" xr:uid="{00000000-0005-0000-0000-0000AB070000}"/>
    <cellStyle name="良い 40" xfId="1964" xr:uid="{00000000-0005-0000-0000-0000AC070000}"/>
    <cellStyle name="良い 41" xfId="1965" xr:uid="{00000000-0005-0000-0000-0000AD070000}"/>
    <cellStyle name="良い 42" xfId="1966" xr:uid="{00000000-0005-0000-0000-0000AE070000}"/>
    <cellStyle name="良い 43" xfId="1967" xr:uid="{00000000-0005-0000-0000-0000AF070000}"/>
    <cellStyle name="良い 44" xfId="1968" xr:uid="{00000000-0005-0000-0000-0000B0070000}"/>
    <cellStyle name="良い 45" xfId="1969" xr:uid="{00000000-0005-0000-0000-0000B1070000}"/>
    <cellStyle name="良い 46" xfId="1970" xr:uid="{00000000-0005-0000-0000-0000B2070000}"/>
    <cellStyle name="良い 47" xfId="1971" xr:uid="{00000000-0005-0000-0000-0000B3070000}"/>
    <cellStyle name="良い 48" xfId="1972" xr:uid="{00000000-0005-0000-0000-0000B4070000}"/>
    <cellStyle name="良い 5" xfId="1973" xr:uid="{00000000-0005-0000-0000-0000B5070000}"/>
    <cellStyle name="良い 6" xfId="1974" xr:uid="{00000000-0005-0000-0000-0000B6070000}"/>
    <cellStyle name="良い 7" xfId="1975" xr:uid="{00000000-0005-0000-0000-0000B7070000}"/>
    <cellStyle name="良い 8" xfId="1976" xr:uid="{00000000-0005-0000-0000-0000B8070000}"/>
    <cellStyle name="良い 9" xfId="1977" xr:uid="{00000000-0005-0000-0000-0000B9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J78"/>
  <sheetViews>
    <sheetView tabSelected="1" view="pageBreakPreview" zoomScaleNormal="100" zoomScaleSheetLayoutView="100" workbookViewId="0">
      <pane xSplit="7" ySplit="7" topLeftCell="H8" activePane="bottomRight" state="frozen"/>
      <selection activeCell="W8" sqref="W8"/>
      <selection pane="topRight" activeCell="W8" sqref="W8"/>
      <selection pane="bottomLeft" activeCell="W8" sqref="W8"/>
      <selection pane="bottomRight" activeCell="H8" sqref="H8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8" width="10.6640625" style="2" customWidth="1"/>
    <col min="9" max="18" width="8.6640625" style="2" customWidth="1"/>
    <col min="19" max="19" width="2.6640625" style="2" customWidth="1"/>
    <col min="20" max="26" width="8.6640625" style="2" customWidth="1"/>
    <col min="27" max="31" width="2.6640625" style="1" customWidth="1"/>
    <col min="32" max="32" width="14.109375" style="1" bestFit="1" customWidth="1"/>
    <col min="33" max="33" width="10.5546875" style="2" customWidth="1"/>
    <col min="34" max="34" width="9.109375" style="2"/>
    <col min="35" max="35" width="15.33203125" style="2" bestFit="1" customWidth="1"/>
    <col min="36" max="16384" width="9.109375" style="2"/>
  </cols>
  <sheetData>
    <row r="1" spans="1:36">
      <c r="B1" s="33" t="s">
        <v>102</v>
      </c>
      <c r="T1" s="13" t="s">
        <v>103</v>
      </c>
    </row>
    <row r="2" spans="1:36" s="3" customFormat="1" ht="14.4">
      <c r="B2" s="4"/>
      <c r="C2" s="4"/>
      <c r="D2" s="4"/>
      <c r="E2" s="4"/>
      <c r="F2" s="4"/>
      <c r="G2" s="4"/>
      <c r="H2" s="199" t="s">
        <v>51</v>
      </c>
      <c r="I2" s="199"/>
      <c r="J2" s="199"/>
      <c r="K2" s="199"/>
      <c r="L2" s="199"/>
      <c r="M2" s="199"/>
      <c r="N2" s="199"/>
      <c r="O2" s="199"/>
      <c r="P2" s="199"/>
      <c r="Q2" s="5"/>
      <c r="R2" s="4"/>
      <c r="T2" s="4"/>
      <c r="U2" s="4"/>
      <c r="V2" s="199" t="s">
        <v>100</v>
      </c>
      <c r="W2" s="199"/>
      <c r="X2" s="199"/>
      <c r="Y2" s="199"/>
      <c r="Z2" s="199"/>
      <c r="AA2" s="4"/>
      <c r="AB2" s="4"/>
      <c r="AC2" s="4"/>
      <c r="AD2" s="4"/>
      <c r="AE2" s="4"/>
      <c r="AF2" s="6"/>
    </row>
    <row r="3" spans="1:36" s="9" customFormat="1" ht="18.75" customHeight="1" thickBot="1">
      <c r="A3" s="1"/>
      <c r="B3" s="1"/>
      <c r="C3" s="1"/>
      <c r="D3" s="1"/>
      <c r="E3" s="1"/>
      <c r="F3" s="1"/>
      <c r="G3" s="1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8"/>
      <c r="W3" s="8"/>
      <c r="X3" s="8"/>
      <c r="Y3" s="8"/>
      <c r="Z3" s="8"/>
      <c r="AA3" s="1"/>
      <c r="AB3" s="1"/>
      <c r="AC3" s="1"/>
      <c r="AD3" s="1"/>
      <c r="AE3" s="1"/>
      <c r="AF3" s="1"/>
    </row>
    <row r="4" spans="1:36" ht="18" customHeight="1">
      <c r="A4" s="2"/>
      <c r="B4" s="251" t="s">
        <v>113</v>
      </c>
      <c r="C4" s="252"/>
      <c r="D4" s="252"/>
      <c r="E4" s="252"/>
      <c r="F4" s="252"/>
      <c r="G4" s="253"/>
      <c r="H4" s="258" t="s">
        <v>54</v>
      </c>
      <c r="I4" s="235" t="s">
        <v>96</v>
      </c>
      <c r="J4" s="236"/>
      <c r="K4" s="236"/>
      <c r="L4" s="236"/>
      <c r="M4" s="236"/>
      <c r="N4" s="236"/>
      <c r="O4" s="236"/>
      <c r="P4" s="236"/>
      <c r="Q4" s="236"/>
      <c r="R4" s="236"/>
      <c r="S4" s="10"/>
      <c r="T4" s="244" t="s">
        <v>95</v>
      </c>
      <c r="U4" s="244"/>
      <c r="V4" s="237"/>
      <c r="W4" s="235" t="s">
        <v>97</v>
      </c>
      <c r="X4" s="236"/>
      <c r="Y4" s="236"/>
      <c r="Z4" s="237"/>
      <c r="AA4" s="203" t="s">
        <v>53</v>
      </c>
      <c r="AB4" s="204"/>
      <c r="AC4" s="204"/>
      <c r="AD4" s="204"/>
      <c r="AE4" s="204"/>
      <c r="AF4" s="204"/>
    </row>
    <row r="5" spans="1:36" ht="12" customHeight="1">
      <c r="A5" s="2"/>
      <c r="B5" s="254"/>
      <c r="C5" s="254"/>
      <c r="D5" s="254"/>
      <c r="E5" s="254"/>
      <c r="F5" s="254"/>
      <c r="G5" s="255"/>
      <c r="H5" s="259"/>
      <c r="I5" s="230" t="s">
        <v>110</v>
      </c>
      <c r="J5" s="231"/>
      <c r="K5" s="231"/>
      <c r="L5" s="231"/>
      <c r="M5" s="231"/>
      <c r="N5" s="231"/>
      <c r="O5" s="232"/>
      <c r="P5" s="225" t="s">
        <v>107</v>
      </c>
      <c r="Q5" s="226"/>
      <c r="R5" s="226"/>
      <c r="S5" s="10"/>
      <c r="T5" s="247" t="s">
        <v>94</v>
      </c>
      <c r="U5" s="247"/>
      <c r="V5" s="248"/>
      <c r="W5" s="238" t="s">
        <v>62</v>
      </c>
      <c r="X5" s="238" t="s">
        <v>63</v>
      </c>
      <c r="Y5" s="241" t="s">
        <v>64</v>
      </c>
      <c r="Z5" s="241" t="s">
        <v>65</v>
      </c>
      <c r="AA5" s="205"/>
      <c r="AB5" s="206"/>
      <c r="AC5" s="206"/>
      <c r="AD5" s="206"/>
      <c r="AE5" s="206"/>
      <c r="AF5" s="206"/>
    </row>
    <row r="6" spans="1:36" ht="36" customHeight="1">
      <c r="A6" s="2"/>
      <c r="B6" s="254"/>
      <c r="C6" s="254"/>
      <c r="D6" s="254"/>
      <c r="E6" s="254"/>
      <c r="F6" s="254"/>
      <c r="G6" s="255"/>
      <c r="H6" s="259"/>
      <c r="I6" s="242" t="s">
        <v>55</v>
      </c>
      <c r="J6" s="243" t="s">
        <v>108</v>
      </c>
      <c r="K6" s="243" t="s">
        <v>109</v>
      </c>
      <c r="L6" s="242" t="s">
        <v>56</v>
      </c>
      <c r="M6" s="242" t="s">
        <v>57</v>
      </c>
      <c r="N6" s="227" t="s">
        <v>111</v>
      </c>
      <c r="O6" s="227" t="s">
        <v>112</v>
      </c>
      <c r="P6" s="241" t="s">
        <v>55</v>
      </c>
      <c r="Q6" s="223" t="s">
        <v>58</v>
      </c>
      <c r="R6" s="223" t="s">
        <v>59</v>
      </c>
      <c r="S6" s="10"/>
      <c r="T6" s="245" t="s">
        <v>55</v>
      </c>
      <c r="U6" s="245" t="s">
        <v>60</v>
      </c>
      <c r="V6" s="242" t="s">
        <v>61</v>
      </c>
      <c r="W6" s="239"/>
      <c r="X6" s="239"/>
      <c r="Y6" s="242"/>
      <c r="Z6" s="242"/>
      <c r="AA6" s="205"/>
      <c r="AB6" s="206"/>
      <c r="AC6" s="206"/>
      <c r="AD6" s="206"/>
      <c r="AE6" s="206"/>
      <c r="AF6" s="206"/>
    </row>
    <row r="7" spans="1:36">
      <c r="A7" s="11"/>
      <c r="B7" s="256"/>
      <c r="C7" s="256"/>
      <c r="D7" s="256"/>
      <c r="E7" s="256"/>
      <c r="F7" s="256"/>
      <c r="G7" s="257"/>
      <c r="H7" s="260"/>
      <c r="I7" s="228"/>
      <c r="J7" s="228"/>
      <c r="K7" s="228"/>
      <c r="L7" s="228"/>
      <c r="M7" s="228"/>
      <c r="N7" s="228"/>
      <c r="O7" s="229"/>
      <c r="P7" s="228"/>
      <c r="Q7" s="224"/>
      <c r="R7" s="224"/>
      <c r="S7" s="10"/>
      <c r="T7" s="246"/>
      <c r="U7" s="246"/>
      <c r="V7" s="228"/>
      <c r="W7" s="240"/>
      <c r="X7" s="240"/>
      <c r="Y7" s="228"/>
      <c r="Z7" s="228"/>
      <c r="AA7" s="207"/>
      <c r="AB7" s="208"/>
      <c r="AC7" s="208"/>
      <c r="AD7" s="208"/>
      <c r="AE7" s="208"/>
      <c r="AF7" s="208"/>
      <c r="AG7" s="12" t="s">
        <v>72</v>
      </c>
      <c r="AH7" s="12" t="s">
        <v>81</v>
      </c>
      <c r="AI7" s="12" t="s">
        <v>82</v>
      </c>
      <c r="AJ7" s="13" t="s">
        <v>101</v>
      </c>
    </row>
    <row r="8" spans="1:36" s="11" customFormat="1" ht="12.9" customHeight="1">
      <c r="B8" s="249" t="s">
        <v>36</v>
      </c>
      <c r="C8" s="249"/>
      <c r="D8" s="249"/>
      <c r="E8" s="249"/>
      <c r="F8" s="249"/>
      <c r="G8" s="250"/>
      <c r="H8" s="45">
        <v>703351</v>
      </c>
      <c r="I8" s="45">
        <f>SUM(J8:O8)</f>
        <v>80</v>
      </c>
      <c r="J8" s="46">
        <v>17</v>
      </c>
      <c r="K8" s="46">
        <v>30</v>
      </c>
      <c r="L8" s="46">
        <v>13</v>
      </c>
      <c r="M8" s="46">
        <v>20</v>
      </c>
      <c r="N8" s="181">
        <f>SUM(N9,N22,N29,N33,N48,N55)</f>
        <v>0</v>
      </c>
      <c r="O8" s="181">
        <f>SUM(O9,O22,O29,O33,O48,O55)</f>
        <v>0</v>
      </c>
      <c r="P8" s="45">
        <f>SUM(Q8:R8)</f>
        <v>181</v>
      </c>
      <c r="Q8" s="47">
        <v>17</v>
      </c>
      <c r="R8" s="48">
        <v>164</v>
      </c>
      <c r="S8" s="14"/>
      <c r="T8" s="90">
        <f>SUM(U8:V8)</f>
        <v>3896</v>
      </c>
      <c r="U8" s="91">
        <v>1973</v>
      </c>
      <c r="V8" s="91">
        <v>1923</v>
      </c>
      <c r="W8" s="92">
        <v>680</v>
      </c>
      <c r="X8" s="92">
        <v>8403</v>
      </c>
      <c r="Y8" s="92">
        <v>26</v>
      </c>
      <c r="Z8" s="92">
        <v>47</v>
      </c>
      <c r="AA8" s="220" t="str">
        <f>B8</f>
        <v>刑法犯総数(交通業過を除く)</v>
      </c>
      <c r="AB8" s="202"/>
      <c r="AC8" s="202"/>
      <c r="AD8" s="202"/>
      <c r="AE8" s="202"/>
      <c r="AF8" s="202"/>
      <c r="AG8" s="17">
        <f>SUM(I8,P8,T8,W8:Z8,'02'!H8:M8,'02'!O8:T8)-'01'!H8</f>
        <v>0</v>
      </c>
      <c r="AH8" s="17">
        <f>SUM(J8:O8)-I8</f>
        <v>0</v>
      </c>
      <c r="AI8" s="17">
        <f>SUM(Q8:R8)-P8</f>
        <v>0</v>
      </c>
      <c r="AJ8" s="17">
        <f>SUM(U8:V8)-T8</f>
        <v>0</v>
      </c>
    </row>
    <row r="9" spans="1:36" s="11" customFormat="1" ht="12.9" customHeight="1">
      <c r="A9" s="2"/>
      <c r="B9" s="16"/>
      <c r="C9" s="202" t="s">
        <v>49</v>
      </c>
      <c r="D9" s="202"/>
      <c r="E9" s="202"/>
      <c r="F9" s="202"/>
      <c r="G9" s="212"/>
      <c r="H9" s="45">
        <v>5750</v>
      </c>
      <c r="I9" s="45">
        <f t="shared" ref="I9:I62" si="0">SUM(J9:O9)</f>
        <v>21</v>
      </c>
      <c r="J9" s="49">
        <v>5</v>
      </c>
      <c r="K9" s="49">
        <v>11</v>
      </c>
      <c r="L9" s="49">
        <v>3</v>
      </c>
      <c r="M9" s="49">
        <v>2</v>
      </c>
      <c r="N9" s="181">
        <v>0</v>
      </c>
      <c r="O9" s="181">
        <v>0</v>
      </c>
      <c r="P9" s="45">
        <f t="shared" ref="P9:P62" si="1">SUM(Q9:R9)</f>
        <v>26</v>
      </c>
      <c r="Q9" s="50">
        <v>2</v>
      </c>
      <c r="R9" s="51">
        <v>24</v>
      </c>
      <c r="S9" s="14"/>
      <c r="T9" s="93">
        <f t="shared" ref="T9:T62" si="2">SUM(U9:V9)</f>
        <v>734</v>
      </c>
      <c r="U9" s="94">
        <v>502</v>
      </c>
      <c r="V9" s="94">
        <v>232</v>
      </c>
      <c r="W9" s="93">
        <v>0</v>
      </c>
      <c r="X9" s="93">
        <v>0</v>
      </c>
      <c r="Y9" s="93">
        <v>0</v>
      </c>
      <c r="Z9" s="93">
        <v>0</v>
      </c>
      <c r="AA9" s="15"/>
      <c r="AB9" s="202" t="str">
        <f>C9</f>
        <v>凶悪犯</v>
      </c>
      <c r="AC9" s="202"/>
      <c r="AD9" s="202"/>
      <c r="AE9" s="202"/>
      <c r="AF9" s="202"/>
      <c r="AG9" s="17">
        <f>SUM(I9,P9,T9,W9:Z9,'02'!H9:M9,'02'!O9:T9)-'01'!H9</f>
        <v>0</v>
      </c>
      <c r="AH9" s="17">
        <f t="shared" ref="AH9:AH62" si="3">SUM(J9:O9)-I9</f>
        <v>0</v>
      </c>
      <c r="AI9" s="17">
        <f t="shared" ref="AI9:AI62" si="4">SUM(Q9:R9)-P9</f>
        <v>0</v>
      </c>
      <c r="AJ9" s="17">
        <f t="shared" ref="AJ9:AJ62" si="5">SUM(U9:V9)-T9</f>
        <v>0</v>
      </c>
    </row>
    <row r="10" spans="1:36" ht="12.9" customHeight="1">
      <c r="A10" s="2"/>
      <c r="B10" s="18"/>
      <c r="C10" s="18"/>
      <c r="D10" s="201" t="s">
        <v>50</v>
      </c>
      <c r="E10" s="201"/>
      <c r="F10" s="201"/>
      <c r="G10" s="210"/>
      <c r="H10" s="45">
        <v>912</v>
      </c>
      <c r="I10" s="52">
        <f t="shared" si="0"/>
        <v>9</v>
      </c>
      <c r="J10" s="53">
        <v>5</v>
      </c>
      <c r="K10" s="53">
        <v>1</v>
      </c>
      <c r="L10" s="53">
        <v>3</v>
      </c>
      <c r="M10" s="53">
        <v>0</v>
      </c>
      <c r="N10" s="182">
        <v>0</v>
      </c>
      <c r="O10" s="182">
        <v>0</v>
      </c>
      <c r="P10" s="52">
        <f t="shared" si="1"/>
        <v>15</v>
      </c>
      <c r="Q10" s="54">
        <v>2</v>
      </c>
      <c r="R10" s="55">
        <v>13</v>
      </c>
      <c r="S10" s="44"/>
      <c r="T10" s="95">
        <f t="shared" si="2"/>
        <v>417</v>
      </c>
      <c r="U10" s="96">
        <v>321</v>
      </c>
      <c r="V10" s="96">
        <v>96</v>
      </c>
      <c r="W10" s="95">
        <v>0</v>
      </c>
      <c r="X10" s="95">
        <v>0</v>
      </c>
      <c r="Y10" s="95">
        <v>0</v>
      </c>
      <c r="Z10" s="95">
        <v>0</v>
      </c>
      <c r="AA10" s="21"/>
      <c r="AB10" s="18"/>
      <c r="AC10" s="201" t="str">
        <f>D10</f>
        <v>殺人</v>
      </c>
      <c r="AD10" s="201"/>
      <c r="AE10" s="201"/>
      <c r="AF10" s="201"/>
      <c r="AG10" s="17">
        <f>SUM(I10,P10,T10,W10:Z10,'02'!H10:M10,'02'!O10:T10)-'01'!H10</f>
        <v>0</v>
      </c>
      <c r="AH10" s="17">
        <f t="shared" si="3"/>
        <v>0</v>
      </c>
      <c r="AI10" s="17">
        <f t="shared" si="4"/>
        <v>0</v>
      </c>
      <c r="AJ10" s="17">
        <f t="shared" si="5"/>
        <v>0</v>
      </c>
    </row>
    <row r="11" spans="1:36" ht="12.9" customHeight="1">
      <c r="A11" s="2"/>
      <c r="B11" s="18"/>
      <c r="C11" s="18"/>
      <c r="D11" s="18"/>
      <c r="E11" s="201" t="s">
        <v>0</v>
      </c>
      <c r="F11" s="201"/>
      <c r="G11" s="210"/>
      <c r="H11" s="45">
        <v>847</v>
      </c>
      <c r="I11" s="52">
        <f t="shared" si="0"/>
        <v>9</v>
      </c>
      <c r="J11" s="56">
        <v>5</v>
      </c>
      <c r="K11" s="56">
        <v>1</v>
      </c>
      <c r="L11" s="56">
        <v>3</v>
      </c>
      <c r="M11" s="56">
        <v>0</v>
      </c>
      <c r="N11" s="56">
        <v>0</v>
      </c>
      <c r="O11" s="56">
        <v>0</v>
      </c>
      <c r="P11" s="52">
        <f t="shared" si="1"/>
        <v>15</v>
      </c>
      <c r="Q11" s="56">
        <v>2</v>
      </c>
      <c r="R11" s="56">
        <v>13</v>
      </c>
      <c r="S11" s="44"/>
      <c r="T11" s="95">
        <f t="shared" si="2"/>
        <v>396</v>
      </c>
      <c r="U11" s="97">
        <v>303</v>
      </c>
      <c r="V11" s="97">
        <v>93</v>
      </c>
      <c r="W11" s="97">
        <v>0</v>
      </c>
      <c r="X11" s="97">
        <v>0</v>
      </c>
      <c r="Y11" s="97">
        <v>0</v>
      </c>
      <c r="Z11" s="97">
        <v>0</v>
      </c>
      <c r="AA11" s="21"/>
      <c r="AB11" s="18"/>
      <c r="AC11" s="18"/>
      <c r="AD11" s="201" t="str">
        <f>E11</f>
        <v>殺人</v>
      </c>
      <c r="AE11" s="201"/>
      <c r="AF11" s="201"/>
      <c r="AG11" s="17">
        <f>SUM(I11,P11,T11,W11:Z11,'02'!H11:M11,'02'!O11:T11)-'01'!H11</f>
        <v>0</v>
      </c>
      <c r="AH11" s="17">
        <f t="shared" si="3"/>
        <v>0</v>
      </c>
      <c r="AI11" s="17">
        <f t="shared" si="4"/>
        <v>0</v>
      </c>
      <c r="AJ11" s="17">
        <f t="shared" si="5"/>
        <v>0</v>
      </c>
    </row>
    <row r="12" spans="1:36" ht="12.9" customHeight="1">
      <c r="A12" s="2"/>
      <c r="B12" s="18"/>
      <c r="C12" s="18"/>
      <c r="D12" s="18"/>
      <c r="E12" s="201" t="s">
        <v>37</v>
      </c>
      <c r="F12" s="201"/>
      <c r="G12" s="210"/>
      <c r="H12" s="45">
        <v>8</v>
      </c>
      <c r="I12" s="52">
        <f t="shared" si="0"/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2">
        <f t="shared" si="1"/>
        <v>0</v>
      </c>
      <c r="Q12" s="56">
        <v>0</v>
      </c>
      <c r="R12" s="56">
        <v>0</v>
      </c>
      <c r="S12" s="44"/>
      <c r="T12" s="95">
        <f t="shared" si="2"/>
        <v>0</v>
      </c>
      <c r="U12" s="97">
        <v>0</v>
      </c>
      <c r="V12" s="97">
        <v>0</v>
      </c>
      <c r="W12" s="97">
        <v>0</v>
      </c>
      <c r="X12" s="97">
        <v>0</v>
      </c>
      <c r="Y12" s="97">
        <v>0</v>
      </c>
      <c r="Z12" s="97">
        <v>0</v>
      </c>
      <c r="AA12" s="21"/>
      <c r="AB12" s="18"/>
      <c r="AC12" s="18"/>
      <c r="AD12" s="201" t="str">
        <f t="shared" ref="AD12:AD14" si="6">E12</f>
        <v>嬰児殺</v>
      </c>
      <c r="AE12" s="201"/>
      <c r="AF12" s="201"/>
      <c r="AG12" s="17">
        <f>SUM(I12,P12,T12,W12:Z12,'02'!H12:M12,'02'!O12:T12)-'01'!H12</f>
        <v>0</v>
      </c>
      <c r="AH12" s="17">
        <f t="shared" si="3"/>
        <v>0</v>
      </c>
      <c r="AI12" s="17">
        <f t="shared" si="4"/>
        <v>0</v>
      </c>
      <c r="AJ12" s="17">
        <f t="shared" si="5"/>
        <v>0</v>
      </c>
    </row>
    <row r="13" spans="1:36" ht="12.9" customHeight="1">
      <c r="A13" s="2"/>
      <c r="B13" s="18"/>
      <c r="C13" s="18"/>
      <c r="D13" s="18"/>
      <c r="E13" s="201" t="s">
        <v>1</v>
      </c>
      <c r="F13" s="201"/>
      <c r="G13" s="210"/>
      <c r="H13" s="45">
        <v>26</v>
      </c>
      <c r="I13" s="52">
        <f t="shared" si="0"/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2">
        <f t="shared" si="1"/>
        <v>0</v>
      </c>
      <c r="Q13" s="56">
        <v>0</v>
      </c>
      <c r="R13" s="56">
        <v>0</v>
      </c>
      <c r="S13" s="44"/>
      <c r="T13" s="95">
        <f t="shared" si="2"/>
        <v>20</v>
      </c>
      <c r="U13" s="97">
        <v>17</v>
      </c>
      <c r="V13" s="97">
        <v>3</v>
      </c>
      <c r="W13" s="97">
        <v>0</v>
      </c>
      <c r="X13" s="97">
        <v>0</v>
      </c>
      <c r="Y13" s="97">
        <v>0</v>
      </c>
      <c r="Z13" s="97">
        <v>0</v>
      </c>
      <c r="AA13" s="21"/>
      <c r="AB13" s="18"/>
      <c r="AC13" s="18"/>
      <c r="AD13" s="201" t="str">
        <f t="shared" si="6"/>
        <v>殺人予備</v>
      </c>
      <c r="AE13" s="201"/>
      <c r="AF13" s="201"/>
      <c r="AG13" s="17">
        <f>SUM(I13,P13,T13,W13:Z13,'02'!H13:M13,'02'!O13:T13)-'01'!H13</f>
        <v>0</v>
      </c>
      <c r="AH13" s="17">
        <f t="shared" si="3"/>
        <v>0</v>
      </c>
      <c r="AI13" s="17">
        <f t="shared" si="4"/>
        <v>0</v>
      </c>
      <c r="AJ13" s="17">
        <f t="shared" si="5"/>
        <v>0</v>
      </c>
    </row>
    <row r="14" spans="1:36" ht="12.9" customHeight="1">
      <c r="A14" s="2"/>
      <c r="B14" s="18"/>
      <c r="C14" s="18"/>
      <c r="D14" s="18"/>
      <c r="E14" s="201" t="s">
        <v>2</v>
      </c>
      <c r="F14" s="201"/>
      <c r="G14" s="210"/>
      <c r="H14" s="45">
        <v>31</v>
      </c>
      <c r="I14" s="52">
        <f t="shared" si="0"/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2">
        <f t="shared" si="1"/>
        <v>0</v>
      </c>
      <c r="Q14" s="56">
        <v>0</v>
      </c>
      <c r="R14" s="56">
        <v>0</v>
      </c>
      <c r="S14" s="44"/>
      <c r="T14" s="95">
        <f t="shared" si="2"/>
        <v>1</v>
      </c>
      <c r="U14" s="97">
        <v>1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21"/>
      <c r="AB14" s="18"/>
      <c r="AC14" s="18"/>
      <c r="AD14" s="201" t="str">
        <f t="shared" si="6"/>
        <v>自殺関与</v>
      </c>
      <c r="AE14" s="201"/>
      <c r="AF14" s="201"/>
      <c r="AG14" s="17">
        <f>SUM(I14,P14,T14,W14:Z14,'02'!H14:M14,'02'!O14:T14)-'01'!H14</f>
        <v>0</v>
      </c>
      <c r="AH14" s="17">
        <f t="shared" si="3"/>
        <v>0</v>
      </c>
      <c r="AI14" s="17">
        <f t="shared" si="4"/>
        <v>0</v>
      </c>
      <c r="AJ14" s="17">
        <f t="shared" si="5"/>
        <v>0</v>
      </c>
    </row>
    <row r="15" spans="1:36" s="11" customFormat="1" ht="12.9" customHeight="1">
      <c r="A15" s="2"/>
      <c r="B15" s="18"/>
      <c r="C15" s="18"/>
      <c r="D15" s="201" t="s">
        <v>38</v>
      </c>
      <c r="E15" s="201"/>
      <c r="F15" s="201"/>
      <c r="G15" s="210"/>
      <c r="H15" s="45">
        <v>1361</v>
      </c>
      <c r="I15" s="52">
        <f t="shared" si="0"/>
        <v>12</v>
      </c>
      <c r="J15" s="57">
        <v>0</v>
      </c>
      <c r="K15" s="57">
        <v>10</v>
      </c>
      <c r="L15" s="57">
        <v>0</v>
      </c>
      <c r="M15" s="57">
        <v>2</v>
      </c>
      <c r="N15" s="183">
        <v>0</v>
      </c>
      <c r="O15" s="183">
        <v>0</v>
      </c>
      <c r="P15" s="52">
        <f t="shared" si="1"/>
        <v>11</v>
      </c>
      <c r="Q15" s="58">
        <v>0</v>
      </c>
      <c r="R15" s="59">
        <v>11</v>
      </c>
      <c r="S15" s="44"/>
      <c r="T15" s="95">
        <f t="shared" si="2"/>
        <v>304</v>
      </c>
      <c r="U15" s="98">
        <v>179</v>
      </c>
      <c r="V15" s="98">
        <v>125</v>
      </c>
      <c r="W15" s="95">
        <v>0</v>
      </c>
      <c r="X15" s="95">
        <v>0</v>
      </c>
      <c r="Y15" s="95">
        <v>0</v>
      </c>
      <c r="Z15" s="95">
        <v>0</v>
      </c>
      <c r="AA15" s="21"/>
      <c r="AB15" s="18"/>
      <c r="AC15" s="201" t="str">
        <f>D15</f>
        <v>強盗</v>
      </c>
      <c r="AD15" s="201"/>
      <c r="AE15" s="201"/>
      <c r="AF15" s="201"/>
      <c r="AG15" s="17">
        <f>SUM(I15,P15,T15,W15:Z15,'02'!H15:M15,'02'!O15:T15)-'01'!H15</f>
        <v>0</v>
      </c>
      <c r="AH15" s="17">
        <f t="shared" si="3"/>
        <v>0</v>
      </c>
      <c r="AI15" s="17">
        <f t="shared" si="4"/>
        <v>0</v>
      </c>
      <c r="AJ15" s="17">
        <f t="shared" si="5"/>
        <v>0</v>
      </c>
    </row>
    <row r="16" spans="1:36" ht="12.9" customHeight="1">
      <c r="A16" s="2"/>
      <c r="B16" s="18"/>
      <c r="C16" s="18"/>
      <c r="D16" s="18"/>
      <c r="E16" s="201" t="s">
        <v>3</v>
      </c>
      <c r="F16" s="201"/>
      <c r="G16" s="210"/>
      <c r="H16" s="45">
        <v>22</v>
      </c>
      <c r="I16" s="52">
        <f t="shared" si="0"/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2">
        <f t="shared" si="1"/>
        <v>1</v>
      </c>
      <c r="Q16" s="56">
        <v>0</v>
      </c>
      <c r="R16" s="56">
        <v>1</v>
      </c>
      <c r="S16" s="44"/>
      <c r="T16" s="95">
        <f t="shared" si="2"/>
        <v>6</v>
      </c>
      <c r="U16" s="97">
        <v>3</v>
      </c>
      <c r="V16" s="97">
        <v>3</v>
      </c>
      <c r="W16" s="97">
        <v>0</v>
      </c>
      <c r="X16" s="97">
        <v>0</v>
      </c>
      <c r="Y16" s="97">
        <v>0</v>
      </c>
      <c r="Z16" s="97">
        <v>0</v>
      </c>
      <c r="AA16" s="21"/>
      <c r="AB16" s="18"/>
      <c r="AC16" s="18"/>
      <c r="AD16" s="201" t="str">
        <f t="shared" ref="AD16:AD19" si="7">E16</f>
        <v>強盗殺人</v>
      </c>
      <c r="AE16" s="201"/>
      <c r="AF16" s="201"/>
      <c r="AG16" s="17">
        <f>SUM(I16,P16,T16,W16:Z16,'02'!H16:M16,'02'!O16:T16)-'01'!H16</f>
        <v>0</v>
      </c>
      <c r="AH16" s="17">
        <f t="shared" si="3"/>
        <v>0</v>
      </c>
      <c r="AI16" s="17">
        <f t="shared" si="4"/>
        <v>0</v>
      </c>
      <c r="AJ16" s="17">
        <f t="shared" si="5"/>
        <v>0</v>
      </c>
    </row>
    <row r="17" spans="1:36" ht="12.9" customHeight="1">
      <c r="A17" s="2"/>
      <c r="B17" s="18"/>
      <c r="C17" s="18"/>
      <c r="D17" s="18"/>
      <c r="E17" s="201" t="s">
        <v>4</v>
      </c>
      <c r="F17" s="201"/>
      <c r="G17" s="210"/>
      <c r="H17" s="45">
        <v>611</v>
      </c>
      <c r="I17" s="52">
        <f t="shared" si="0"/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2">
        <f t="shared" si="1"/>
        <v>1</v>
      </c>
      <c r="Q17" s="56">
        <v>0</v>
      </c>
      <c r="R17" s="56">
        <v>1</v>
      </c>
      <c r="S17" s="44"/>
      <c r="T17" s="95">
        <f t="shared" si="2"/>
        <v>49</v>
      </c>
      <c r="U17" s="97">
        <v>26</v>
      </c>
      <c r="V17" s="97">
        <v>23</v>
      </c>
      <c r="W17" s="97">
        <v>0</v>
      </c>
      <c r="X17" s="97">
        <v>0</v>
      </c>
      <c r="Y17" s="97">
        <v>0</v>
      </c>
      <c r="Z17" s="97">
        <v>0</v>
      </c>
      <c r="AA17" s="21"/>
      <c r="AB17" s="18"/>
      <c r="AC17" s="18"/>
      <c r="AD17" s="201" t="str">
        <f t="shared" si="7"/>
        <v>強盗傷人</v>
      </c>
      <c r="AE17" s="201"/>
      <c r="AF17" s="201"/>
      <c r="AG17" s="17">
        <f>SUM(I17,P17,T17,W17:Z17,'02'!H17:M17,'02'!O17:T17)-'01'!H17</f>
        <v>0</v>
      </c>
      <c r="AH17" s="17">
        <f t="shared" si="3"/>
        <v>0</v>
      </c>
      <c r="AI17" s="17">
        <f t="shared" si="4"/>
        <v>0</v>
      </c>
      <c r="AJ17" s="17">
        <f t="shared" si="5"/>
        <v>0</v>
      </c>
    </row>
    <row r="18" spans="1:36" ht="12.9" customHeight="1">
      <c r="A18" s="2"/>
      <c r="B18" s="18"/>
      <c r="C18" s="18"/>
      <c r="D18" s="18"/>
      <c r="E18" s="213" t="s">
        <v>114</v>
      </c>
      <c r="F18" s="201"/>
      <c r="G18" s="210"/>
      <c r="H18" s="45">
        <v>16</v>
      </c>
      <c r="I18" s="52">
        <f t="shared" si="0"/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2">
        <f t="shared" si="1"/>
        <v>1</v>
      </c>
      <c r="Q18" s="56">
        <v>0</v>
      </c>
      <c r="R18" s="56">
        <v>1</v>
      </c>
      <c r="S18" s="44"/>
      <c r="T18" s="95">
        <f t="shared" si="2"/>
        <v>4</v>
      </c>
      <c r="U18" s="97">
        <v>3</v>
      </c>
      <c r="V18" s="97">
        <v>1</v>
      </c>
      <c r="W18" s="97">
        <v>0</v>
      </c>
      <c r="X18" s="97">
        <v>0</v>
      </c>
      <c r="Y18" s="97">
        <v>0</v>
      </c>
      <c r="Z18" s="97">
        <v>0</v>
      </c>
      <c r="AA18" s="21"/>
      <c r="AB18" s="18"/>
      <c r="AC18" s="18"/>
      <c r="AD18" s="213" t="str">
        <f t="shared" si="7"/>
        <v>強盗・不同意性交等</v>
      </c>
      <c r="AE18" s="201"/>
      <c r="AF18" s="201"/>
      <c r="AG18" s="17">
        <f>SUM(I18,P18,T18,W18:Z18,'02'!H18:M18,'02'!O18:T18)-'01'!H18</f>
        <v>0</v>
      </c>
      <c r="AH18" s="17">
        <f t="shared" si="3"/>
        <v>0</v>
      </c>
      <c r="AI18" s="17">
        <f t="shared" si="4"/>
        <v>0</v>
      </c>
      <c r="AJ18" s="17">
        <f t="shared" si="5"/>
        <v>0</v>
      </c>
    </row>
    <row r="19" spans="1:36" ht="12.9" customHeight="1">
      <c r="A19" s="2"/>
      <c r="B19" s="18"/>
      <c r="C19" s="18"/>
      <c r="D19" s="18"/>
      <c r="E19" s="201" t="s">
        <v>5</v>
      </c>
      <c r="F19" s="201"/>
      <c r="G19" s="210"/>
      <c r="H19" s="45">
        <v>712</v>
      </c>
      <c r="I19" s="52">
        <f t="shared" si="0"/>
        <v>12</v>
      </c>
      <c r="J19" s="56">
        <v>0</v>
      </c>
      <c r="K19" s="56">
        <v>10</v>
      </c>
      <c r="L19" s="56">
        <v>0</v>
      </c>
      <c r="M19" s="56">
        <v>2</v>
      </c>
      <c r="N19" s="56">
        <v>0</v>
      </c>
      <c r="O19" s="56">
        <v>0</v>
      </c>
      <c r="P19" s="52">
        <f t="shared" si="1"/>
        <v>8</v>
      </c>
      <c r="Q19" s="56">
        <v>0</v>
      </c>
      <c r="R19" s="56">
        <v>8</v>
      </c>
      <c r="S19" s="44"/>
      <c r="T19" s="95">
        <f t="shared" si="2"/>
        <v>245</v>
      </c>
      <c r="U19" s="97">
        <v>147</v>
      </c>
      <c r="V19" s="97">
        <v>98</v>
      </c>
      <c r="W19" s="97">
        <v>0</v>
      </c>
      <c r="X19" s="97">
        <v>0</v>
      </c>
      <c r="Y19" s="97">
        <v>0</v>
      </c>
      <c r="Z19" s="97">
        <v>0</v>
      </c>
      <c r="AA19" s="21"/>
      <c r="AB19" s="18"/>
      <c r="AC19" s="18"/>
      <c r="AD19" s="201" t="str">
        <f t="shared" si="7"/>
        <v>強盗・準強盗</v>
      </c>
      <c r="AE19" s="201"/>
      <c r="AF19" s="201"/>
      <c r="AG19" s="17">
        <f>SUM(I19,P19,T19,W19:Z19,'02'!H19:M19,'02'!O19:T19)-'01'!H19</f>
        <v>0</v>
      </c>
      <c r="AH19" s="17">
        <f t="shared" si="3"/>
        <v>0</v>
      </c>
      <c r="AI19" s="17">
        <f t="shared" si="4"/>
        <v>0</v>
      </c>
      <c r="AJ19" s="17">
        <f t="shared" si="5"/>
        <v>0</v>
      </c>
    </row>
    <row r="20" spans="1:36" ht="12.9" customHeight="1">
      <c r="A20" s="2"/>
      <c r="B20" s="18"/>
      <c r="C20" s="18"/>
      <c r="D20" s="201" t="s">
        <v>39</v>
      </c>
      <c r="E20" s="201"/>
      <c r="F20" s="201"/>
      <c r="G20" s="210"/>
      <c r="H20" s="45">
        <v>766</v>
      </c>
      <c r="I20" s="52">
        <f t="shared" si="0"/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2">
        <f t="shared" si="1"/>
        <v>0</v>
      </c>
      <c r="Q20" s="56">
        <v>0</v>
      </c>
      <c r="R20" s="56">
        <v>0</v>
      </c>
      <c r="S20" s="44"/>
      <c r="T20" s="95">
        <f t="shared" si="2"/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21"/>
      <c r="AB20" s="18"/>
      <c r="AC20" s="201" t="str">
        <f>D20</f>
        <v>放火</v>
      </c>
      <c r="AD20" s="201"/>
      <c r="AE20" s="201"/>
      <c r="AF20" s="201"/>
      <c r="AG20" s="17">
        <f>SUM(I20,P20,T20,W20:Z20,'02'!H20:M20,'02'!O20:T20)-'01'!H20</f>
        <v>0</v>
      </c>
      <c r="AH20" s="17">
        <f t="shared" si="3"/>
        <v>0</v>
      </c>
      <c r="AI20" s="17">
        <f t="shared" si="4"/>
        <v>0</v>
      </c>
      <c r="AJ20" s="17">
        <f t="shared" si="5"/>
        <v>0</v>
      </c>
    </row>
    <row r="21" spans="1:36" ht="12.9" customHeight="1">
      <c r="A21" s="11"/>
      <c r="B21" s="18"/>
      <c r="C21" s="18"/>
      <c r="D21" s="213" t="s">
        <v>115</v>
      </c>
      <c r="E21" s="201"/>
      <c r="F21" s="201"/>
      <c r="G21" s="210"/>
      <c r="H21" s="45">
        <v>2711</v>
      </c>
      <c r="I21" s="52">
        <f t="shared" si="0"/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2">
        <f t="shared" si="1"/>
        <v>0</v>
      </c>
      <c r="Q21" s="60">
        <v>0</v>
      </c>
      <c r="R21" s="61">
        <v>0</v>
      </c>
      <c r="S21" s="44"/>
      <c r="T21" s="95">
        <f t="shared" si="2"/>
        <v>13</v>
      </c>
      <c r="U21" s="99">
        <v>2</v>
      </c>
      <c r="V21" s="99">
        <v>11</v>
      </c>
      <c r="W21" s="97">
        <v>0</v>
      </c>
      <c r="X21" s="97">
        <v>0</v>
      </c>
      <c r="Y21" s="97">
        <v>0</v>
      </c>
      <c r="Z21" s="97">
        <v>0</v>
      </c>
      <c r="AA21" s="21"/>
      <c r="AB21" s="18"/>
      <c r="AC21" s="213" t="str">
        <f>D21</f>
        <v>不同意性交等</v>
      </c>
      <c r="AD21" s="201"/>
      <c r="AE21" s="201"/>
      <c r="AF21" s="201"/>
      <c r="AG21" s="17">
        <f>SUM(I21,P21,T21,W21:Z21,'02'!H21:M21,'02'!O21:T21)-'01'!H21</f>
        <v>0</v>
      </c>
      <c r="AH21" s="17">
        <f t="shared" si="3"/>
        <v>0</v>
      </c>
      <c r="AI21" s="17">
        <f t="shared" si="4"/>
        <v>0</v>
      </c>
      <c r="AJ21" s="17">
        <f t="shared" si="5"/>
        <v>0</v>
      </c>
    </row>
    <row r="22" spans="1:36" s="11" customFormat="1" ht="12.9" customHeight="1">
      <c r="A22" s="2"/>
      <c r="B22" s="16"/>
      <c r="C22" s="202" t="s">
        <v>40</v>
      </c>
      <c r="D22" s="202"/>
      <c r="E22" s="202"/>
      <c r="F22" s="202"/>
      <c r="G22" s="212"/>
      <c r="H22" s="45">
        <v>58474</v>
      </c>
      <c r="I22" s="45">
        <f t="shared" si="0"/>
        <v>29</v>
      </c>
      <c r="J22" s="62">
        <v>3</v>
      </c>
      <c r="K22" s="62">
        <v>16</v>
      </c>
      <c r="L22" s="62">
        <v>2</v>
      </c>
      <c r="M22" s="62">
        <v>8</v>
      </c>
      <c r="N22" s="184">
        <v>0</v>
      </c>
      <c r="O22" s="184">
        <v>0</v>
      </c>
      <c r="P22" s="45">
        <f t="shared" si="1"/>
        <v>110</v>
      </c>
      <c r="Q22" s="63">
        <v>13</v>
      </c>
      <c r="R22" s="64">
        <v>97</v>
      </c>
      <c r="S22" s="14"/>
      <c r="T22" s="93">
        <f t="shared" si="2"/>
        <v>1857</v>
      </c>
      <c r="U22" s="100">
        <v>1330</v>
      </c>
      <c r="V22" s="101">
        <v>527</v>
      </c>
      <c r="W22" s="93">
        <v>0</v>
      </c>
      <c r="X22" s="93">
        <v>0</v>
      </c>
      <c r="Y22" s="93">
        <v>0</v>
      </c>
      <c r="Z22" s="93">
        <v>0</v>
      </c>
      <c r="AA22" s="15"/>
      <c r="AB22" s="202" t="str">
        <f>C22</f>
        <v>粗暴犯</v>
      </c>
      <c r="AC22" s="202"/>
      <c r="AD22" s="202"/>
      <c r="AE22" s="202"/>
      <c r="AF22" s="202"/>
      <c r="AG22" s="17">
        <f>SUM(I22,P22,T22,W22:Z22,'02'!H22:M22,'02'!O22:T22)-'01'!H22</f>
        <v>0</v>
      </c>
      <c r="AH22" s="17">
        <f t="shared" si="3"/>
        <v>0</v>
      </c>
      <c r="AI22" s="17">
        <f t="shared" si="4"/>
        <v>0</v>
      </c>
      <c r="AJ22" s="17">
        <f t="shared" si="5"/>
        <v>0</v>
      </c>
    </row>
    <row r="23" spans="1:36" ht="12.9" customHeight="1">
      <c r="A23" s="2"/>
      <c r="B23" s="18"/>
      <c r="C23" s="18"/>
      <c r="D23" s="201" t="s">
        <v>6</v>
      </c>
      <c r="E23" s="201"/>
      <c r="F23" s="201"/>
      <c r="G23" s="210"/>
      <c r="H23" s="45">
        <v>7</v>
      </c>
      <c r="I23" s="52">
        <f t="shared" si="0"/>
        <v>0</v>
      </c>
      <c r="J23" s="65">
        <v>0</v>
      </c>
      <c r="K23" s="65">
        <v>0</v>
      </c>
      <c r="L23" s="65">
        <v>0</v>
      </c>
      <c r="M23" s="65">
        <v>0</v>
      </c>
      <c r="N23" s="185">
        <v>0</v>
      </c>
      <c r="O23" s="185">
        <v>0</v>
      </c>
      <c r="P23" s="52">
        <f t="shared" si="1"/>
        <v>1</v>
      </c>
      <c r="Q23" s="60">
        <v>0</v>
      </c>
      <c r="R23" s="61">
        <v>1</v>
      </c>
      <c r="S23" s="44"/>
      <c r="T23" s="95">
        <f t="shared" si="2"/>
        <v>2</v>
      </c>
      <c r="U23" s="99">
        <v>0</v>
      </c>
      <c r="V23" s="99">
        <v>2</v>
      </c>
      <c r="W23" s="97">
        <v>0</v>
      </c>
      <c r="X23" s="97">
        <v>0</v>
      </c>
      <c r="Y23" s="97">
        <v>0</v>
      </c>
      <c r="Z23" s="97">
        <v>0</v>
      </c>
      <c r="AA23" s="21"/>
      <c r="AB23" s="18"/>
      <c r="AC23" s="201" t="str">
        <f t="shared" ref="AC23:AC25" si="8">D23</f>
        <v>凶器準備集合</v>
      </c>
      <c r="AD23" s="201"/>
      <c r="AE23" s="201"/>
      <c r="AF23" s="201"/>
      <c r="AG23" s="17">
        <f>SUM(I23,P23,T23,W23:Z23,'02'!H23:M23,'02'!O23:T23)-'01'!H23</f>
        <v>0</v>
      </c>
      <c r="AH23" s="17">
        <f t="shared" si="3"/>
        <v>0</v>
      </c>
      <c r="AI23" s="17">
        <f t="shared" si="4"/>
        <v>0</v>
      </c>
      <c r="AJ23" s="17">
        <f t="shared" si="5"/>
        <v>0</v>
      </c>
    </row>
    <row r="24" spans="1:36" ht="12.9" customHeight="1">
      <c r="A24" s="2"/>
      <c r="B24" s="18"/>
      <c r="C24" s="18"/>
      <c r="D24" s="201" t="s">
        <v>7</v>
      </c>
      <c r="E24" s="201"/>
      <c r="F24" s="201"/>
      <c r="G24" s="210"/>
      <c r="H24" s="45">
        <v>30196</v>
      </c>
      <c r="I24" s="52">
        <f t="shared" si="0"/>
        <v>8</v>
      </c>
      <c r="J24" s="65">
        <v>0</v>
      </c>
      <c r="K24" s="65">
        <v>1</v>
      </c>
      <c r="L24" s="65">
        <v>1</v>
      </c>
      <c r="M24" s="65">
        <v>6</v>
      </c>
      <c r="N24" s="185">
        <v>0</v>
      </c>
      <c r="O24" s="185">
        <v>0</v>
      </c>
      <c r="P24" s="52">
        <f t="shared" si="1"/>
        <v>7</v>
      </c>
      <c r="Q24" s="60">
        <v>0</v>
      </c>
      <c r="R24" s="61">
        <v>7</v>
      </c>
      <c r="S24" s="44"/>
      <c r="T24" s="95">
        <f t="shared" si="2"/>
        <v>205</v>
      </c>
      <c r="U24" s="99">
        <v>144</v>
      </c>
      <c r="V24" s="99">
        <v>61</v>
      </c>
      <c r="W24" s="97">
        <v>0</v>
      </c>
      <c r="X24" s="97">
        <v>0</v>
      </c>
      <c r="Y24" s="97">
        <v>0</v>
      </c>
      <c r="Z24" s="97">
        <v>0</v>
      </c>
      <c r="AA24" s="21"/>
      <c r="AB24" s="18"/>
      <c r="AC24" s="201" t="str">
        <f t="shared" si="8"/>
        <v>暴行</v>
      </c>
      <c r="AD24" s="201"/>
      <c r="AE24" s="201"/>
      <c r="AF24" s="201"/>
      <c r="AG24" s="17">
        <f>SUM(I24,P24,T24,W24:Z24,'02'!H24:M24,'02'!O24:T24)-'01'!H24</f>
        <v>0</v>
      </c>
      <c r="AH24" s="17">
        <f t="shared" si="3"/>
        <v>0</v>
      </c>
      <c r="AI24" s="17">
        <f t="shared" si="4"/>
        <v>0</v>
      </c>
      <c r="AJ24" s="17">
        <f t="shared" si="5"/>
        <v>0</v>
      </c>
    </row>
    <row r="25" spans="1:36" ht="12.9" customHeight="1">
      <c r="A25" s="2"/>
      <c r="B25" s="18"/>
      <c r="C25" s="18"/>
      <c r="D25" s="201" t="s">
        <v>8</v>
      </c>
      <c r="E25" s="201"/>
      <c r="F25" s="201"/>
      <c r="G25" s="210"/>
      <c r="H25" s="45">
        <v>22169</v>
      </c>
      <c r="I25" s="52">
        <f t="shared" si="0"/>
        <v>5</v>
      </c>
      <c r="J25" s="65">
        <v>2</v>
      </c>
      <c r="K25" s="65">
        <v>2</v>
      </c>
      <c r="L25" s="65">
        <v>0</v>
      </c>
      <c r="M25" s="65">
        <v>1</v>
      </c>
      <c r="N25" s="185">
        <v>0</v>
      </c>
      <c r="O25" s="185">
        <v>0</v>
      </c>
      <c r="P25" s="52">
        <f t="shared" si="1"/>
        <v>42</v>
      </c>
      <c r="Q25" s="60">
        <v>1</v>
      </c>
      <c r="R25" s="61">
        <v>41</v>
      </c>
      <c r="S25" s="44"/>
      <c r="T25" s="95">
        <f t="shared" si="2"/>
        <v>442</v>
      </c>
      <c r="U25" s="99">
        <v>265</v>
      </c>
      <c r="V25" s="99">
        <v>177</v>
      </c>
      <c r="W25" s="97">
        <v>0</v>
      </c>
      <c r="X25" s="97">
        <v>0</v>
      </c>
      <c r="Y25" s="97">
        <v>0</v>
      </c>
      <c r="Z25" s="97">
        <v>0</v>
      </c>
      <c r="AA25" s="21"/>
      <c r="AB25" s="18"/>
      <c r="AC25" s="201" t="str">
        <f t="shared" si="8"/>
        <v>傷害</v>
      </c>
      <c r="AD25" s="201"/>
      <c r="AE25" s="201"/>
      <c r="AF25" s="201"/>
      <c r="AG25" s="17">
        <f>SUM(I25,P25,T25,W25:Z25,'02'!H25:M25,'02'!O25:T25)-'01'!H25</f>
        <v>0</v>
      </c>
      <c r="AH25" s="17">
        <f t="shared" si="3"/>
        <v>0</v>
      </c>
      <c r="AI25" s="17">
        <f t="shared" si="4"/>
        <v>0</v>
      </c>
      <c r="AJ25" s="17">
        <f t="shared" si="5"/>
        <v>0</v>
      </c>
    </row>
    <row r="26" spans="1:36" ht="12.9" customHeight="1">
      <c r="A26" s="2"/>
      <c r="B26" s="18"/>
      <c r="C26" s="18"/>
      <c r="D26" s="18"/>
      <c r="E26" s="200" t="s">
        <v>10</v>
      </c>
      <c r="F26" s="200"/>
      <c r="G26" s="19" t="s">
        <v>9</v>
      </c>
      <c r="H26" s="45">
        <v>66</v>
      </c>
      <c r="I26" s="52">
        <f t="shared" si="0"/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2">
        <f t="shared" si="1"/>
        <v>0</v>
      </c>
      <c r="Q26" s="56">
        <v>0</v>
      </c>
      <c r="R26" s="56">
        <v>0</v>
      </c>
      <c r="S26" s="44"/>
      <c r="T26" s="95">
        <f t="shared" si="2"/>
        <v>1</v>
      </c>
      <c r="U26" s="97">
        <v>1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21"/>
      <c r="AB26" s="18"/>
      <c r="AC26" s="18"/>
      <c r="AD26" s="200" t="str">
        <f>E26</f>
        <v>うち)</v>
      </c>
      <c r="AE26" s="200"/>
      <c r="AF26" s="18" t="str">
        <f>G26</f>
        <v>傷害致死</v>
      </c>
      <c r="AG26" s="17">
        <f>SUM(I26,P26,T26,W26:Z26,'02'!H26:M26,'02'!O26:T26)-'01'!H26</f>
        <v>0</v>
      </c>
      <c r="AH26" s="17">
        <f t="shared" si="3"/>
        <v>0</v>
      </c>
      <c r="AI26" s="17">
        <f t="shared" si="4"/>
        <v>0</v>
      </c>
      <c r="AJ26" s="17">
        <f t="shared" si="5"/>
        <v>0</v>
      </c>
    </row>
    <row r="27" spans="1:36" ht="12.9" customHeight="1">
      <c r="A27" s="2"/>
      <c r="B27" s="18"/>
      <c r="C27" s="18"/>
      <c r="D27" s="201" t="s">
        <v>11</v>
      </c>
      <c r="E27" s="201"/>
      <c r="F27" s="201"/>
      <c r="G27" s="210"/>
      <c r="H27" s="45">
        <v>4535</v>
      </c>
      <c r="I27" s="52">
        <f t="shared" si="0"/>
        <v>11</v>
      </c>
      <c r="J27" s="66">
        <v>0</v>
      </c>
      <c r="K27" s="66">
        <v>9</v>
      </c>
      <c r="L27" s="66">
        <v>1</v>
      </c>
      <c r="M27" s="66">
        <v>1</v>
      </c>
      <c r="N27" s="186">
        <v>0</v>
      </c>
      <c r="O27" s="186">
        <v>0</v>
      </c>
      <c r="P27" s="52">
        <f t="shared" si="1"/>
        <v>59</v>
      </c>
      <c r="Q27" s="67">
        <v>12</v>
      </c>
      <c r="R27" s="68">
        <v>47</v>
      </c>
      <c r="S27" s="44"/>
      <c r="T27" s="95">
        <f t="shared" si="2"/>
        <v>1187</v>
      </c>
      <c r="U27" s="102">
        <v>913</v>
      </c>
      <c r="V27" s="102">
        <v>274</v>
      </c>
      <c r="W27" s="97">
        <v>0</v>
      </c>
      <c r="X27" s="97">
        <v>0</v>
      </c>
      <c r="Y27" s="97">
        <v>0</v>
      </c>
      <c r="Z27" s="97">
        <v>0</v>
      </c>
      <c r="AA27" s="21"/>
      <c r="AB27" s="18"/>
      <c r="AC27" s="201" t="str">
        <f t="shared" ref="AC27:AC28" si="9">D27</f>
        <v>脅迫</v>
      </c>
      <c r="AD27" s="201"/>
      <c r="AE27" s="201"/>
      <c r="AF27" s="201"/>
      <c r="AG27" s="17">
        <f>SUM(I27,P27,T27,W27:Z27,'02'!H27:M27,'02'!O27:T27)-'01'!H27</f>
        <v>0</v>
      </c>
      <c r="AH27" s="17">
        <f t="shared" si="3"/>
        <v>0</v>
      </c>
      <c r="AI27" s="17">
        <f t="shared" si="4"/>
        <v>0</v>
      </c>
      <c r="AJ27" s="17">
        <f t="shared" si="5"/>
        <v>0</v>
      </c>
    </row>
    <row r="28" spans="1:36" ht="12.9" customHeight="1">
      <c r="A28" s="11"/>
      <c r="B28" s="18"/>
      <c r="C28" s="18"/>
      <c r="D28" s="201" t="s">
        <v>12</v>
      </c>
      <c r="E28" s="201"/>
      <c r="F28" s="201"/>
      <c r="G28" s="210"/>
      <c r="H28" s="45">
        <v>1567</v>
      </c>
      <c r="I28" s="52">
        <f t="shared" si="0"/>
        <v>5</v>
      </c>
      <c r="J28" s="66">
        <v>1</v>
      </c>
      <c r="K28" s="66">
        <v>4</v>
      </c>
      <c r="L28" s="66">
        <v>0</v>
      </c>
      <c r="M28" s="66">
        <v>0</v>
      </c>
      <c r="N28" s="186">
        <v>0</v>
      </c>
      <c r="O28" s="186">
        <v>0</v>
      </c>
      <c r="P28" s="52">
        <f t="shared" si="1"/>
        <v>1</v>
      </c>
      <c r="Q28" s="67">
        <v>0</v>
      </c>
      <c r="R28" s="68">
        <v>1</v>
      </c>
      <c r="S28" s="44"/>
      <c r="T28" s="95">
        <f t="shared" si="2"/>
        <v>21</v>
      </c>
      <c r="U28" s="102">
        <v>8</v>
      </c>
      <c r="V28" s="102">
        <v>13</v>
      </c>
      <c r="W28" s="97">
        <v>0</v>
      </c>
      <c r="X28" s="97">
        <v>0</v>
      </c>
      <c r="Y28" s="97">
        <v>0</v>
      </c>
      <c r="Z28" s="97">
        <v>0</v>
      </c>
      <c r="AA28" s="21"/>
      <c r="AB28" s="18"/>
      <c r="AC28" s="201" t="str">
        <f t="shared" si="9"/>
        <v>恐喝</v>
      </c>
      <c r="AD28" s="201"/>
      <c r="AE28" s="201"/>
      <c r="AF28" s="201"/>
      <c r="AG28" s="17">
        <f>SUM(I28,P28,T28,W28:Z28,'02'!H28:M28,'02'!O28:T28)-'01'!H28</f>
        <v>0</v>
      </c>
      <c r="AH28" s="17">
        <f t="shared" si="3"/>
        <v>0</v>
      </c>
      <c r="AI28" s="17">
        <f t="shared" si="4"/>
        <v>0</v>
      </c>
      <c r="AJ28" s="17">
        <f t="shared" si="5"/>
        <v>0</v>
      </c>
    </row>
    <row r="29" spans="1:36" s="11" customFormat="1" ht="12.9" customHeight="1">
      <c r="A29" s="2"/>
      <c r="B29" s="16"/>
      <c r="C29" s="202" t="s">
        <v>13</v>
      </c>
      <c r="D29" s="202"/>
      <c r="E29" s="202"/>
      <c r="F29" s="202"/>
      <c r="G29" s="212"/>
      <c r="H29" s="45">
        <v>483695</v>
      </c>
      <c r="I29" s="45">
        <f t="shared" si="0"/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f t="shared" si="1"/>
        <v>0</v>
      </c>
      <c r="Q29" s="45">
        <v>0</v>
      </c>
      <c r="R29" s="45">
        <v>0</v>
      </c>
      <c r="S29" s="14"/>
      <c r="T29" s="93">
        <f t="shared" si="2"/>
        <v>0</v>
      </c>
      <c r="U29" s="93">
        <v>0</v>
      </c>
      <c r="V29" s="93">
        <v>0</v>
      </c>
      <c r="W29" s="103">
        <v>116</v>
      </c>
      <c r="X29" s="103">
        <v>7897</v>
      </c>
      <c r="Y29" s="103">
        <v>25</v>
      </c>
      <c r="Z29" s="103">
        <v>12</v>
      </c>
      <c r="AA29" s="15"/>
      <c r="AB29" s="202" t="str">
        <f>C29</f>
        <v>窃盗犯</v>
      </c>
      <c r="AC29" s="202"/>
      <c r="AD29" s="202"/>
      <c r="AE29" s="202"/>
      <c r="AF29" s="202"/>
      <c r="AG29" s="17">
        <f>SUM(I29,P29,T29,W29:Z29,'02'!H29:M29,'02'!O29:T29)-'01'!H29</f>
        <v>0</v>
      </c>
      <c r="AH29" s="17">
        <f t="shared" si="3"/>
        <v>0</v>
      </c>
      <c r="AI29" s="17">
        <f t="shared" si="4"/>
        <v>0</v>
      </c>
      <c r="AJ29" s="17">
        <f t="shared" si="5"/>
        <v>0</v>
      </c>
    </row>
    <row r="30" spans="1:36" ht="12.9" customHeight="1">
      <c r="A30" s="2"/>
      <c r="B30" s="18"/>
      <c r="C30" s="18"/>
      <c r="D30" s="201" t="s">
        <v>14</v>
      </c>
      <c r="E30" s="201"/>
      <c r="F30" s="201"/>
      <c r="G30" s="210"/>
      <c r="H30" s="45">
        <v>44228</v>
      </c>
      <c r="I30" s="52">
        <f t="shared" si="0"/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2">
        <f t="shared" si="1"/>
        <v>0</v>
      </c>
      <c r="Q30" s="56">
        <v>0</v>
      </c>
      <c r="R30" s="56">
        <v>0</v>
      </c>
      <c r="S30" s="44"/>
      <c r="T30" s="95">
        <f t="shared" si="2"/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21"/>
      <c r="AB30" s="18"/>
      <c r="AC30" s="201" t="str">
        <f t="shared" ref="AC30:AC32" si="10">D30</f>
        <v>侵入盗</v>
      </c>
      <c r="AD30" s="201"/>
      <c r="AE30" s="201"/>
      <c r="AF30" s="201"/>
      <c r="AG30" s="17">
        <f>SUM(I30,P30,T30,W30:Z30,'02'!H30:M30,'02'!O30:T30)-'01'!H30</f>
        <v>0</v>
      </c>
      <c r="AH30" s="17">
        <f t="shared" si="3"/>
        <v>0</v>
      </c>
      <c r="AI30" s="17">
        <f t="shared" si="4"/>
        <v>0</v>
      </c>
      <c r="AJ30" s="17">
        <f t="shared" si="5"/>
        <v>0</v>
      </c>
    </row>
    <row r="31" spans="1:36" ht="12.9" customHeight="1">
      <c r="A31" s="2"/>
      <c r="B31" s="18"/>
      <c r="C31" s="18"/>
      <c r="D31" s="201" t="s">
        <v>15</v>
      </c>
      <c r="E31" s="201"/>
      <c r="F31" s="201"/>
      <c r="G31" s="210"/>
      <c r="H31" s="45">
        <v>179888</v>
      </c>
      <c r="I31" s="52">
        <f t="shared" si="0"/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2">
        <f t="shared" si="1"/>
        <v>0</v>
      </c>
      <c r="Q31" s="56">
        <v>0</v>
      </c>
      <c r="R31" s="56">
        <v>0</v>
      </c>
      <c r="S31" s="44"/>
      <c r="T31" s="95">
        <f t="shared" si="2"/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21"/>
      <c r="AB31" s="18"/>
      <c r="AC31" s="201" t="str">
        <f t="shared" si="10"/>
        <v>乗り物盗</v>
      </c>
      <c r="AD31" s="201"/>
      <c r="AE31" s="201"/>
      <c r="AF31" s="201"/>
      <c r="AG31" s="17">
        <f>SUM(I31,P31,T31,W31:Z31,'02'!H31:M31,'02'!O31:T31)-'01'!H31</f>
        <v>0</v>
      </c>
      <c r="AH31" s="17">
        <f t="shared" si="3"/>
        <v>0</v>
      </c>
      <c r="AI31" s="17">
        <f t="shared" si="4"/>
        <v>0</v>
      </c>
      <c r="AJ31" s="17">
        <f t="shared" si="5"/>
        <v>0</v>
      </c>
    </row>
    <row r="32" spans="1:36" ht="12.9" customHeight="1">
      <c r="A32" s="11"/>
      <c r="B32" s="18"/>
      <c r="C32" s="18"/>
      <c r="D32" s="201" t="s">
        <v>16</v>
      </c>
      <c r="E32" s="201"/>
      <c r="F32" s="201"/>
      <c r="G32" s="210"/>
      <c r="H32" s="45">
        <v>259579</v>
      </c>
      <c r="I32" s="52">
        <f t="shared" si="0"/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2">
        <f t="shared" si="1"/>
        <v>0</v>
      </c>
      <c r="Q32" s="56">
        <v>0</v>
      </c>
      <c r="R32" s="56">
        <v>0</v>
      </c>
      <c r="S32" s="44"/>
      <c r="T32" s="95">
        <f t="shared" si="2"/>
        <v>0</v>
      </c>
      <c r="U32" s="97">
        <v>0</v>
      </c>
      <c r="V32" s="97">
        <v>0</v>
      </c>
      <c r="W32" s="97">
        <v>116</v>
      </c>
      <c r="X32" s="97">
        <v>7897</v>
      </c>
      <c r="Y32" s="97">
        <v>25</v>
      </c>
      <c r="Z32" s="97">
        <v>12</v>
      </c>
      <c r="AA32" s="21"/>
      <c r="AB32" s="18"/>
      <c r="AC32" s="201" t="str">
        <f t="shared" si="10"/>
        <v>非侵入盗</v>
      </c>
      <c r="AD32" s="201"/>
      <c r="AE32" s="201"/>
      <c r="AF32" s="201"/>
      <c r="AG32" s="17">
        <f>SUM(I32,P32,T32,W32:Z32,'02'!H32:M32,'02'!O32:T32)-'01'!H32</f>
        <v>0</v>
      </c>
      <c r="AH32" s="17">
        <f t="shared" si="3"/>
        <v>0</v>
      </c>
      <c r="AI32" s="17">
        <f t="shared" si="4"/>
        <v>0</v>
      </c>
      <c r="AJ32" s="17">
        <f t="shared" si="5"/>
        <v>0</v>
      </c>
    </row>
    <row r="33" spans="1:36" s="11" customFormat="1" ht="12.9" customHeight="1">
      <c r="B33" s="16"/>
      <c r="C33" s="202" t="s">
        <v>17</v>
      </c>
      <c r="D33" s="202"/>
      <c r="E33" s="202"/>
      <c r="F33" s="202"/>
      <c r="G33" s="212"/>
      <c r="H33" s="45">
        <v>50035</v>
      </c>
      <c r="I33" s="45">
        <f t="shared" si="0"/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f t="shared" si="1"/>
        <v>0</v>
      </c>
      <c r="Q33" s="45">
        <v>0</v>
      </c>
      <c r="R33" s="45">
        <v>0</v>
      </c>
      <c r="S33" s="14"/>
      <c r="T33" s="93">
        <f t="shared" si="2"/>
        <v>1</v>
      </c>
      <c r="U33" s="104">
        <v>0</v>
      </c>
      <c r="V33" s="104">
        <v>1</v>
      </c>
      <c r="W33" s="105">
        <v>564</v>
      </c>
      <c r="X33" s="105">
        <v>506</v>
      </c>
      <c r="Y33" s="105">
        <v>1</v>
      </c>
      <c r="Z33" s="105">
        <v>35</v>
      </c>
      <c r="AA33" s="15"/>
      <c r="AB33" s="202" t="str">
        <f>C33</f>
        <v>知能犯</v>
      </c>
      <c r="AC33" s="202"/>
      <c r="AD33" s="202"/>
      <c r="AE33" s="202"/>
      <c r="AF33" s="202"/>
      <c r="AG33" s="17">
        <f>SUM(I33,P33,T33,W33:Z33,'02'!H33:M33,'02'!O33:T33)-'01'!H33</f>
        <v>0</v>
      </c>
      <c r="AH33" s="17">
        <f t="shared" si="3"/>
        <v>0</v>
      </c>
      <c r="AI33" s="17">
        <f t="shared" si="4"/>
        <v>0</v>
      </c>
      <c r="AJ33" s="17">
        <f t="shared" si="5"/>
        <v>0</v>
      </c>
    </row>
    <row r="34" spans="1:36" ht="12.9" customHeight="1">
      <c r="A34" s="2"/>
      <c r="B34" s="18"/>
      <c r="C34" s="18"/>
      <c r="D34" s="201" t="s">
        <v>18</v>
      </c>
      <c r="E34" s="201"/>
      <c r="F34" s="201"/>
      <c r="G34" s="210"/>
      <c r="H34" s="45">
        <v>46011</v>
      </c>
      <c r="I34" s="52">
        <f t="shared" si="0"/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2">
        <f t="shared" si="1"/>
        <v>0</v>
      </c>
      <c r="Q34" s="56">
        <v>0</v>
      </c>
      <c r="R34" s="56">
        <v>0</v>
      </c>
      <c r="S34" s="44"/>
      <c r="T34" s="95">
        <f t="shared" si="2"/>
        <v>1</v>
      </c>
      <c r="U34" s="97">
        <v>0</v>
      </c>
      <c r="V34" s="97">
        <v>1</v>
      </c>
      <c r="W34" s="106">
        <v>528</v>
      </c>
      <c r="X34" s="106">
        <v>442</v>
      </c>
      <c r="Y34" s="106">
        <v>0</v>
      </c>
      <c r="Z34" s="106">
        <v>33</v>
      </c>
      <c r="AA34" s="21"/>
      <c r="AB34" s="18"/>
      <c r="AC34" s="201" t="str">
        <f t="shared" ref="AC34:AC35" si="11">D34</f>
        <v>詐欺</v>
      </c>
      <c r="AD34" s="201"/>
      <c r="AE34" s="201"/>
      <c r="AF34" s="201"/>
      <c r="AG34" s="17">
        <f>SUM(I34,P34,T34,W34:Z34,'02'!H34:M34,'02'!O34:T34)-'01'!H34</f>
        <v>0</v>
      </c>
      <c r="AH34" s="17">
        <f t="shared" si="3"/>
        <v>0</v>
      </c>
      <c r="AI34" s="17">
        <f t="shared" si="4"/>
        <v>0</v>
      </c>
      <c r="AJ34" s="17">
        <f t="shared" si="5"/>
        <v>0</v>
      </c>
    </row>
    <row r="35" spans="1:36" ht="12.9" customHeight="1">
      <c r="A35" s="2"/>
      <c r="B35" s="18"/>
      <c r="C35" s="18"/>
      <c r="D35" s="201" t="s">
        <v>19</v>
      </c>
      <c r="E35" s="201"/>
      <c r="F35" s="201"/>
      <c r="G35" s="210"/>
      <c r="H35" s="45">
        <v>1916</v>
      </c>
      <c r="I35" s="52">
        <f t="shared" si="0"/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f t="shared" si="1"/>
        <v>0</v>
      </c>
      <c r="Q35" s="52">
        <v>0</v>
      </c>
      <c r="R35" s="52">
        <v>0</v>
      </c>
      <c r="S35" s="44"/>
      <c r="T35" s="95">
        <f t="shared" si="2"/>
        <v>0</v>
      </c>
      <c r="U35" s="95">
        <v>0</v>
      </c>
      <c r="V35" s="95">
        <v>0</v>
      </c>
      <c r="W35" s="106">
        <v>2</v>
      </c>
      <c r="X35" s="106">
        <v>62</v>
      </c>
      <c r="Y35" s="106">
        <v>1</v>
      </c>
      <c r="Z35" s="106">
        <v>0</v>
      </c>
      <c r="AA35" s="21"/>
      <c r="AB35" s="18"/>
      <c r="AC35" s="201" t="str">
        <f t="shared" si="11"/>
        <v>横領</v>
      </c>
      <c r="AD35" s="201"/>
      <c r="AE35" s="201"/>
      <c r="AF35" s="201"/>
      <c r="AG35" s="17">
        <f>SUM(I35,P35,T35,W35:Z35,'02'!H35:M35,'02'!O35:T35)-'01'!H35</f>
        <v>0</v>
      </c>
      <c r="AH35" s="17">
        <f t="shared" si="3"/>
        <v>0</v>
      </c>
      <c r="AI35" s="17">
        <f t="shared" si="4"/>
        <v>0</v>
      </c>
      <c r="AJ35" s="17">
        <f t="shared" si="5"/>
        <v>0</v>
      </c>
    </row>
    <row r="36" spans="1:36" ht="12.9" customHeight="1">
      <c r="A36" s="2"/>
      <c r="B36" s="18"/>
      <c r="C36" s="18"/>
      <c r="D36" s="18"/>
      <c r="E36" s="201" t="s">
        <v>19</v>
      </c>
      <c r="F36" s="201"/>
      <c r="G36" s="210"/>
      <c r="H36" s="45">
        <v>896</v>
      </c>
      <c r="I36" s="52">
        <f t="shared" si="0"/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2">
        <f t="shared" si="1"/>
        <v>0</v>
      </c>
      <c r="Q36" s="56">
        <v>0</v>
      </c>
      <c r="R36" s="56">
        <v>0</v>
      </c>
      <c r="S36" s="44"/>
      <c r="T36" s="95">
        <f t="shared" si="2"/>
        <v>0</v>
      </c>
      <c r="U36" s="97">
        <v>0</v>
      </c>
      <c r="V36" s="97">
        <v>0</v>
      </c>
      <c r="W36" s="97">
        <v>1</v>
      </c>
      <c r="X36" s="97">
        <v>10</v>
      </c>
      <c r="Y36" s="97">
        <v>1</v>
      </c>
      <c r="Z36" s="97">
        <v>0</v>
      </c>
      <c r="AA36" s="21"/>
      <c r="AB36" s="18"/>
      <c r="AC36" s="18"/>
      <c r="AD36" s="201" t="str">
        <f t="shared" ref="AD36" si="12">E36</f>
        <v>横領</v>
      </c>
      <c r="AE36" s="201"/>
      <c r="AF36" s="201"/>
      <c r="AG36" s="17">
        <f>SUM(I36,P36,T36,W36:Z36,'02'!H36:M36,'02'!O36:T36)-'01'!H36</f>
        <v>0</v>
      </c>
      <c r="AH36" s="17">
        <f t="shared" si="3"/>
        <v>0</v>
      </c>
      <c r="AI36" s="17">
        <f t="shared" si="4"/>
        <v>0</v>
      </c>
      <c r="AJ36" s="17">
        <f t="shared" si="5"/>
        <v>0</v>
      </c>
    </row>
    <row r="37" spans="1:36" ht="12.9" customHeight="1">
      <c r="A37" s="2"/>
      <c r="B37" s="18"/>
      <c r="C37" s="18"/>
      <c r="D37" s="18"/>
      <c r="E37" s="201" t="s">
        <v>20</v>
      </c>
      <c r="F37" s="201"/>
      <c r="G37" s="210"/>
      <c r="H37" s="45">
        <v>1020</v>
      </c>
      <c r="I37" s="52">
        <f t="shared" si="0"/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2">
        <f t="shared" si="1"/>
        <v>0</v>
      </c>
      <c r="Q37" s="56">
        <v>0</v>
      </c>
      <c r="R37" s="56">
        <v>0</v>
      </c>
      <c r="S37" s="44"/>
      <c r="T37" s="95">
        <f t="shared" si="2"/>
        <v>0</v>
      </c>
      <c r="U37" s="97">
        <v>0</v>
      </c>
      <c r="V37" s="97">
        <v>0</v>
      </c>
      <c r="W37" s="97">
        <v>1</v>
      </c>
      <c r="X37" s="97">
        <v>52</v>
      </c>
      <c r="Y37" s="97">
        <v>0</v>
      </c>
      <c r="Z37" s="97">
        <v>0</v>
      </c>
      <c r="AA37" s="21"/>
      <c r="AB37" s="18"/>
      <c r="AC37" s="18"/>
      <c r="AD37" s="201" t="str">
        <f>E37</f>
        <v>業務上横領</v>
      </c>
      <c r="AE37" s="201"/>
      <c r="AF37" s="201"/>
      <c r="AG37" s="17">
        <f>SUM(I37,P37,T37,W37:Z37,'02'!H37:M37,'02'!O37:T37)-'01'!H37</f>
        <v>0</v>
      </c>
      <c r="AH37" s="17">
        <f t="shared" si="3"/>
        <v>0</v>
      </c>
      <c r="AI37" s="17">
        <f t="shared" si="4"/>
        <v>0</v>
      </c>
      <c r="AJ37" s="17">
        <f t="shared" si="5"/>
        <v>0</v>
      </c>
    </row>
    <row r="38" spans="1:36" ht="12.9" customHeight="1">
      <c r="A38" s="2"/>
      <c r="B38" s="18"/>
      <c r="C38" s="18"/>
      <c r="D38" s="201" t="s">
        <v>21</v>
      </c>
      <c r="E38" s="201"/>
      <c r="F38" s="201"/>
      <c r="G38" s="210"/>
      <c r="H38" s="45">
        <v>1903</v>
      </c>
      <c r="I38" s="52">
        <f t="shared" si="0"/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f t="shared" si="1"/>
        <v>0</v>
      </c>
      <c r="Q38" s="52">
        <v>0</v>
      </c>
      <c r="R38" s="52">
        <v>0</v>
      </c>
      <c r="S38" s="44"/>
      <c r="T38" s="95">
        <f t="shared" si="2"/>
        <v>0</v>
      </c>
      <c r="U38" s="95">
        <v>0</v>
      </c>
      <c r="V38" s="95">
        <v>0</v>
      </c>
      <c r="W38" s="95">
        <v>25</v>
      </c>
      <c r="X38" s="95">
        <v>2</v>
      </c>
      <c r="Y38" s="95">
        <v>0</v>
      </c>
      <c r="Z38" s="95">
        <v>1</v>
      </c>
      <c r="AA38" s="21"/>
      <c r="AB38" s="18"/>
      <c r="AC38" s="201" t="str">
        <f t="shared" ref="AC38" si="13">D38</f>
        <v>偽造</v>
      </c>
      <c r="AD38" s="201"/>
      <c r="AE38" s="201"/>
      <c r="AF38" s="201"/>
      <c r="AG38" s="17">
        <f>SUM(I38,P38,T38,W38:Z38,'02'!H38:M38,'02'!O38:T38)-'01'!H38</f>
        <v>0</v>
      </c>
      <c r="AH38" s="17">
        <f t="shared" si="3"/>
        <v>0</v>
      </c>
      <c r="AI38" s="17">
        <f t="shared" si="4"/>
        <v>0</v>
      </c>
      <c r="AJ38" s="17">
        <f t="shared" si="5"/>
        <v>0</v>
      </c>
    </row>
    <row r="39" spans="1:36" ht="12.9" customHeight="1">
      <c r="A39" s="2"/>
      <c r="B39" s="18"/>
      <c r="C39" s="18"/>
      <c r="D39" s="18"/>
      <c r="E39" s="209" t="s">
        <v>22</v>
      </c>
      <c r="F39" s="209"/>
      <c r="G39" s="221"/>
      <c r="H39" s="45">
        <v>227</v>
      </c>
      <c r="I39" s="52">
        <f t="shared" si="0"/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2">
        <f t="shared" si="1"/>
        <v>0</v>
      </c>
      <c r="Q39" s="56">
        <v>0</v>
      </c>
      <c r="R39" s="56">
        <v>0</v>
      </c>
      <c r="S39" s="44"/>
      <c r="T39" s="95">
        <f t="shared" si="2"/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21"/>
      <c r="AB39" s="18"/>
      <c r="AC39" s="18"/>
      <c r="AD39" s="209" t="str">
        <f t="shared" ref="AD39:AD43" si="14">E39</f>
        <v>通貨偽造</v>
      </c>
      <c r="AE39" s="209"/>
      <c r="AF39" s="209"/>
      <c r="AG39" s="17">
        <f>SUM(I39,P39,T39,W39:Z39,'02'!H39:M39,'02'!O39:T39)-'01'!H39</f>
        <v>0</v>
      </c>
      <c r="AH39" s="17">
        <f t="shared" si="3"/>
        <v>0</v>
      </c>
      <c r="AI39" s="17">
        <f t="shared" si="4"/>
        <v>0</v>
      </c>
      <c r="AJ39" s="17">
        <f t="shared" si="5"/>
        <v>0</v>
      </c>
    </row>
    <row r="40" spans="1:36" ht="12.9" customHeight="1">
      <c r="A40" s="2"/>
      <c r="B40" s="18"/>
      <c r="C40" s="18"/>
      <c r="D40" s="18"/>
      <c r="E40" s="201" t="s">
        <v>23</v>
      </c>
      <c r="F40" s="201"/>
      <c r="G40" s="210"/>
      <c r="H40" s="45">
        <v>1556</v>
      </c>
      <c r="I40" s="52">
        <f t="shared" si="0"/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2">
        <f t="shared" si="1"/>
        <v>0</v>
      </c>
      <c r="Q40" s="56">
        <v>0</v>
      </c>
      <c r="R40" s="56">
        <v>0</v>
      </c>
      <c r="S40" s="44"/>
      <c r="T40" s="95">
        <f t="shared" si="2"/>
        <v>0</v>
      </c>
      <c r="U40" s="107">
        <v>0</v>
      </c>
      <c r="V40" s="107">
        <v>0</v>
      </c>
      <c r="W40" s="108">
        <v>11</v>
      </c>
      <c r="X40" s="108">
        <v>0</v>
      </c>
      <c r="Y40" s="108">
        <v>0</v>
      </c>
      <c r="Z40" s="108">
        <v>0</v>
      </c>
      <c r="AA40" s="21"/>
      <c r="AB40" s="18"/>
      <c r="AC40" s="18"/>
      <c r="AD40" s="201" t="str">
        <f t="shared" si="14"/>
        <v>文書偽造</v>
      </c>
      <c r="AE40" s="201"/>
      <c r="AF40" s="201"/>
      <c r="AG40" s="17">
        <f>SUM(I40,P40,T40,W40:Z40,'02'!H40:M40,'02'!O40:T40)-'01'!H40</f>
        <v>0</v>
      </c>
      <c r="AH40" s="17">
        <f t="shared" si="3"/>
        <v>0</v>
      </c>
      <c r="AI40" s="17">
        <f t="shared" si="4"/>
        <v>0</v>
      </c>
      <c r="AJ40" s="17">
        <f t="shared" si="5"/>
        <v>0</v>
      </c>
    </row>
    <row r="41" spans="1:36" ht="12.9" customHeight="1">
      <c r="A41" s="2"/>
      <c r="B41" s="18"/>
      <c r="C41" s="18"/>
      <c r="D41" s="18"/>
      <c r="E41" s="201" t="s">
        <v>85</v>
      </c>
      <c r="F41" s="201"/>
      <c r="G41" s="210"/>
      <c r="H41" s="45">
        <v>17</v>
      </c>
      <c r="I41" s="52">
        <f t="shared" si="0"/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2">
        <f t="shared" si="1"/>
        <v>0</v>
      </c>
      <c r="Q41" s="56">
        <v>0</v>
      </c>
      <c r="R41" s="56">
        <v>0</v>
      </c>
      <c r="S41" s="44"/>
      <c r="T41" s="95">
        <f t="shared" si="2"/>
        <v>0</v>
      </c>
      <c r="U41" s="97">
        <v>0</v>
      </c>
      <c r="V41" s="97">
        <v>0</v>
      </c>
      <c r="W41" s="108">
        <v>14</v>
      </c>
      <c r="X41" s="108">
        <v>2</v>
      </c>
      <c r="Y41" s="108">
        <v>0</v>
      </c>
      <c r="Z41" s="108">
        <v>1</v>
      </c>
      <c r="AA41" s="21"/>
      <c r="AB41" s="18"/>
      <c r="AC41" s="18"/>
      <c r="AD41" s="201" t="str">
        <f t="shared" si="14"/>
        <v>支払用カード偽造</v>
      </c>
      <c r="AE41" s="201"/>
      <c r="AF41" s="201"/>
      <c r="AG41" s="17">
        <f>SUM(I41,P41,T41,W41:Z41,'02'!H41:M41,'02'!O41:T41)-'01'!H41</f>
        <v>0</v>
      </c>
      <c r="AH41" s="17">
        <f t="shared" si="3"/>
        <v>0</v>
      </c>
      <c r="AI41" s="17">
        <f t="shared" si="4"/>
        <v>0</v>
      </c>
      <c r="AJ41" s="17">
        <f t="shared" si="5"/>
        <v>0</v>
      </c>
    </row>
    <row r="42" spans="1:36" ht="12.9" customHeight="1">
      <c r="A42" s="2"/>
      <c r="B42" s="18"/>
      <c r="C42" s="18"/>
      <c r="D42" s="18"/>
      <c r="E42" s="201" t="s">
        <v>24</v>
      </c>
      <c r="F42" s="201"/>
      <c r="G42" s="210"/>
      <c r="H42" s="45">
        <v>53</v>
      </c>
      <c r="I42" s="52">
        <f t="shared" si="0"/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2">
        <f t="shared" si="1"/>
        <v>0</v>
      </c>
      <c r="Q42" s="56">
        <v>0</v>
      </c>
      <c r="R42" s="56">
        <v>0</v>
      </c>
      <c r="S42" s="44"/>
      <c r="T42" s="95">
        <f t="shared" si="2"/>
        <v>0</v>
      </c>
      <c r="U42" s="97">
        <v>0</v>
      </c>
      <c r="V42" s="97">
        <v>0</v>
      </c>
      <c r="W42" s="97">
        <v>0</v>
      </c>
      <c r="X42" s="97">
        <v>0</v>
      </c>
      <c r="Y42" s="97">
        <v>0</v>
      </c>
      <c r="Z42" s="97">
        <v>0</v>
      </c>
      <c r="AA42" s="21"/>
      <c r="AB42" s="18"/>
      <c r="AC42" s="18"/>
      <c r="AD42" s="201" t="str">
        <f t="shared" si="14"/>
        <v>有価証券偽造</v>
      </c>
      <c r="AE42" s="201"/>
      <c r="AF42" s="201"/>
      <c r="AG42" s="17">
        <f>SUM(I42,P42,T42,W42:Z42,'02'!H42:M42,'02'!O42:T42)-'01'!H42</f>
        <v>0</v>
      </c>
      <c r="AH42" s="17">
        <f t="shared" si="3"/>
        <v>0</v>
      </c>
      <c r="AI42" s="17">
        <f t="shared" si="4"/>
        <v>0</v>
      </c>
      <c r="AJ42" s="17">
        <f t="shared" si="5"/>
        <v>0</v>
      </c>
    </row>
    <row r="43" spans="1:36" ht="12.9" customHeight="1">
      <c r="A43" s="2"/>
      <c r="B43" s="18"/>
      <c r="C43" s="18"/>
      <c r="D43" s="18"/>
      <c r="E43" s="219" t="s">
        <v>41</v>
      </c>
      <c r="F43" s="219"/>
      <c r="G43" s="222"/>
      <c r="H43" s="45">
        <v>50</v>
      </c>
      <c r="I43" s="52">
        <f t="shared" si="0"/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2">
        <f t="shared" si="1"/>
        <v>0</v>
      </c>
      <c r="Q43" s="56">
        <v>0</v>
      </c>
      <c r="R43" s="56">
        <v>0</v>
      </c>
      <c r="S43" s="44"/>
      <c r="T43" s="95">
        <f t="shared" si="2"/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21"/>
      <c r="AB43" s="18"/>
      <c r="AC43" s="18"/>
      <c r="AD43" s="219" t="str">
        <f t="shared" si="14"/>
        <v>印章偽造</v>
      </c>
      <c r="AE43" s="219"/>
      <c r="AF43" s="219"/>
      <c r="AG43" s="17">
        <f>SUM(I43,P43,T43,W43:Z43,'02'!H43:M43,'02'!O43:T43)-'01'!H43</f>
        <v>0</v>
      </c>
      <c r="AH43" s="17">
        <f t="shared" si="3"/>
        <v>0</v>
      </c>
      <c r="AI43" s="17">
        <f t="shared" si="4"/>
        <v>0</v>
      </c>
      <c r="AJ43" s="17">
        <f t="shared" si="5"/>
        <v>0</v>
      </c>
    </row>
    <row r="44" spans="1:36" ht="12.9" customHeight="1">
      <c r="A44" s="11"/>
      <c r="B44" s="18"/>
      <c r="C44" s="18"/>
      <c r="D44" s="201" t="s">
        <v>42</v>
      </c>
      <c r="E44" s="201"/>
      <c r="F44" s="201"/>
      <c r="G44" s="210"/>
      <c r="H44" s="45">
        <v>103</v>
      </c>
      <c r="I44" s="52">
        <f t="shared" si="0"/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2">
        <f t="shared" si="1"/>
        <v>0</v>
      </c>
      <c r="Q44" s="56">
        <v>0</v>
      </c>
      <c r="R44" s="56">
        <v>0</v>
      </c>
      <c r="S44" s="44"/>
      <c r="T44" s="95">
        <f t="shared" si="2"/>
        <v>0</v>
      </c>
      <c r="U44" s="97">
        <v>0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  <c r="AA44" s="21"/>
      <c r="AB44" s="18"/>
      <c r="AC44" s="201" t="str">
        <f t="shared" ref="AC44" si="15">D44</f>
        <v>汚職</v>
      </c>
      <c r="AD44" s="201"/>
      <c r="AE44" s="201"/>
      <c r="AF44" s="201"/>
      <c r="AG44" s="17">
        <f>SUM(I44,P44,T44,W44:Z44,'02'!H44:M44,'02'!O44:T44)-'01'!H44</f>
        <v>0</v>
      </c>
      <c r="AH44" s="17">
        <f t="shared" si="3"/>
        <v>0</v>
      </c>
      <c r="AI44" s="17">
        <f t="shared" si="4"/>
        <v>0</v>
      </c>
      <c r="AJ44" s="17">
        <f t="shared" si="5"/>
        <v>0</v>
      </c>
    </row>
    <row r="45" spans="1:36" s="11" customFormat="1" ht="12.9" customHeight="1">
      <c r="A45" s="2"/>
      <c r="B45" s="18"/>
      <c r="C45" s="18"/>
      <c r="D45" s="18"/>
      <c r="E45" s="200" t="s">
        <v>10</v>
      </c>
      <c r="F45" s="200"/>
      <c r="G45" s="19" t="s">
        <v>25</v>
      </c>
      <c r="H45" s="45">
        <v>42</v>
      </c>
      <c r="I45" s="52">
        <f t="shared" si="0"/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2">
        <f t="shared" si="1"/>
        <v>0</v>
      </c>
      <c r="Q45" s="56">
        <v>0</v>
      </c>
      <c r="R45" s="56">
        <v>0</v>
      </c>
      <c r="S45" s="44"/>
      <c r="T45" s="95">
        <f t="shared" si="2"/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21"/>
      <c r="AB45" s="18"/>
      <c r="AC45" s="18"/>
      <c r="AD45" s="200" t="str">
        <f>E45</f>
        <v>うち)</v>
      </c>
      <c r="AE45" s="200"/>
      <c r="AF45" s="18" t="str">
        <f>G45</f>
        <v>賄賂</v>
      </c>
      <c r="AG45" s="17">
        <f>SUM(I45,P45,T45,W45:Z45,'02'!H45:M45,'02'!O45:T45)-'01'!H45</f>
        <v>0</v>
      </c>
      <c r="AH45" s="17">
        <f t="shared" si="3"/>
        <v>0</v>
      </c>
      <c r="AI45" s="17">
        <f t="shared" si="4"/>
        <v>0</v>
      </c>
      <c r="AJ45" s="17">
        <f t="shared" si="5"/>
        <v>0</v>
      </c>
    </row>
    <row r="46" spans="1:36" ht="12.9" customHeight="1">
      <c r="A46" s="2"/>
      <c r="B46" s="18"/>
      <c r="C46" s="18"/>
      <c r="D46" s="201" t="s">
        <v>26</v>
      </c>
      <c r="E46" s="201"/>
      <c r="F46" s="201"/>
      <c r="G46" s="210"/>
      <c r="H46" s="45">
        <v>0</v>
      </c>
      <c r="I46" s="52">
        <f t="shared" si="0"/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2">
        <f t="shared" si="1"/>
        <v>0</v>
      </c>
      <c r="Q46" s="56">
        <v>0</v>
      </c>
      <c r="R46" s="56">
        <v>0</v>
      </c>
      <c r="S46" s="44"/>
      <c r="T46" s="95">
        <f t="shared" si="2"/>
        <v>0</v>
      </c>
      <c r="U46" s="97">
        <v>0</v>
      </c>
      <c r="V46" s="97">
        <v>0</v>
      </c>
      <c r="W46" s="97">
        <v>0</v>
      </c>
      <c r="X46" s="97">
        <v>0</v>
      </c>
      <c r="Y46" s="97">
        <v>0</v>
      </c>
      <c r="Z46" s="97">
        <v>0</v>
      </c>
      <c r="AA46" s="21"/>
      <c r="AB46" s="18"/>
      <c r="AC46" s="201" t="str">
        <f t="shared" ref="AC46:AC47" si="16">D46</f>
        <v>あっせん利得処罰法</v>
      </c>
      <c r="AD46" s="201"/>
      <c r="AE46" s="201"/>
      <c r="AF46" s="201"/>
      <c r="AG46" s="17">
        <f>SUM(I46,P46,T46,W46:Z46,'02'!H46:M46,'02'!O46:T46)-'01'!H46</f>
        <v>0</v>
      </c>
      <c r="AH46" s="17">
        <f t="shared" si="3"/>
        <v>0</v>
      </c>
      <c r="AI46" s="17">
        <f t="shared" si="4"/>
        <v>0</v>
      </c>
      <c r="AJ46" s="17">
        <f t="shared" si="5"/>
        <v>0</v>
      </c>
    </row>
    <row r="47" spans="1:36" ht="12.9" customHeight="1">
      <c r="A47" s="2"/>
      <c r="B47" s="18"/>
      <c r="C47" s="18"/>
      <c r="D47" s="201" t="s">
        <v>43</v>
      </c>
      <c r="E47" s="201"/>
      <c r="F47" s="201"/>
      <c r="G47" s="210"/>
      <c r="H47" s="45">
        <v>102</v>
      </c>
      <c r="I47" s="52">
        <f t="shared" si="0"/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2">
        <f t="shared" si="1"/>
        <v>0</v>
      </c>
      <c r="Q47" s="56">
        <v>0</v>
      </c>
      <c r="R47" s="56">
        <v>0</v>
      </c>
      <c r="S47" s="44"/>
      <c r="T47" s="95">
        <f t="shared" si="2"/>
        <v>0</v>
      </c>
      <c r="U47" s="97">
        <v>0</v>
      </c>
      <c r="V47" s="97">
        <v>0</v>
      </c>
      <c r="W47" s="109">
        <v>9</v>
      </c>
      <c r="X47" s="109">
        <v>0</v>
      </c>
      <c r="Y47" s="109">
        <v>0</v>
      </c>
      <c r="Z47" s="109">
        <v>1</v>
      </c>
      <c r="AA47" s="21"/>
      <c r="AB47" s="18"/>
      <c r="AC47" s="201" t="str">
        <f t="shared" si="16"/>
        <v>背任</v>
      </c>
      <c r="AD47" s="201"/>
      <c r="AE47" s="201"/>
      <c r="AF47" s="201"/>
      <c r="AG47" s="17">
        <f>SUM(I47,P47,T47,W47:Z47,'02'!H47:M47,'02'!O47:T47)-'01'!H47</f>
        <v>0</v>
      </c>
      <c r="AH47" s="17">
        <f t="shared" si="3"/>
        <v>0</v>
      </c>
      <c r="AI47" s="17">
        <f t="shared" si="4"/>
        <v>0</v>
      </c>
      <c r="AJ47" s="17">
        <f t="shared" si="5"/>
        <v>0</v>
      </c>
    </row>
    <row r="48" spans="1:36" ht="12.9" customHeight="1">
      <c r="A48" s="2"/>
      <c r="B48" s="16"/>
      <c r="C48" s="202" t="s">
        <v>44</v>
      </c>
      <c r="D48" s="202"/>
      <c r="E48" s="202"/>
      <c r="F48" s="202"/>
      <c r="G48" s="212"/>
      <c r="H48" s="45">
        <v>11774</v>
      </c>
      <c r="I48" s="45">
        <f>SUM(J48:O48)</f>
        <v>0</v>
      </c>
      <c r="J48" s="69">
        <v>0</v>
      </c>
      <c r="K48" s="69">
        <v>0</v>
      </c>
      <c r="L48" s="69">
        <v>0</v>
      </c>
      <c r="M48" s="69">
        <v>0</v>
      </c>
      <c r="N48" s="187">
        <v>0</v>
      </c>
      <c r="O48" s="187">
        <v>0</v>
      </c>
      <c r="P48" s="45">
        <f t="shared" si="1"/>
        <v>1</v>
      </c>
      <c r="Q48" s="70">
        <v>1</v>
      </c>
      <c r="R48" s="71">
        <v>0</v>
      </c>
      <c r="S48" s="14"/>
      <c r="T48" s="93">
        <f t="shared" si="2"/>
        <v>16</v>
      </c>
      <c r="U48" s="110">
        <v>2</v>
      </c>
      <c r="V48" s="110">
        <v>14</v>
      </c>
      <c r="W48" s="93">
        <v>0</v>
      </c>
      <c r="X48" s="93">
        <v>0</v>
      </c>
      <c r="Y48" s="93">
        <v>0</v>
      </c>
      <c r="Z48" s="93">
        <v>0</v>
      </c>
      <c r="AA48" s="15"/>
      <c r="AB48" s="202" t="str">
        <f>C48</f>
        <v>風俗犯</v>
      </c>
      <c r="AC48" s="202"/>
      <c r="AD48" s="202"/>
      <c r="AE48" s="202"/>
      <c r="AF48" s="202"/>
      <c r="AG48" s="17">
        <f>SUM(I48,P48,T48,W48:Z48,'02'!H48:M48,'02'!O48:T48)-'01'!H48</f>
        <v>0</v>
      </c>
      <c r="AH48" s="17">
        <f t="shared" si="3"/>
        <v>0</v>
      </c>
      <c r="AI48" s="17">
        <f t="shared" si="4"/>
        <v>0</v>
      </c>
      <c r="AJ48" s="17">
        <f t="shared" si="5"/>
        <v>0</v>
      </c>
    </row>
    <row r="49" spans="1:36" ht="12.9" customHeight="1">
      <c r="A49" s="11"/>
      <c r="B49" s="18"/>
      <c r="C49" s="18"/>
      <c r="D49" s="201" t="s">
        <v>45</v>
      </c>
      <c r="E49" s="201"/>
      <c r="F49" s="201"/>
      <c r="G49" s="210"/>
      <c r="H49" s="45">
        <v>141</v>
      </c>
      <c r="I49" s="52">
        <f t="shared" si="0"/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1"/>
        <v>0</v>
      </c>
      <c r="Q49" s="52">
        <v>0</v>
      </c>
      <c r="R49" s="52">
        <v>0</v>
      </c>
      <c r="S49" s="44"/>
      <c r="T49" s="95">
        <f t="shared" si="2"/>
        <v>0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21"/>
      <c r="AB49" s="18"/>
      <c r="AC49" s="201" t="str">
        <f t="shared" ref="AC49" si="17">D49</f>
        <v>賭博</v>
      </c>
      <c r="AD49" s="201"/>
      <c r="AE49" s="201"/>
      <c r="AF49" s="201"/>
      <c r="AG49" s="17">
        <f>SUM(I49,P49,T49,W49:Z49,'02'!H49:M49,'02'!O49:T49)-'01'!H49</f>
        <v>0</v>
      </c>
      <c r="AH49" s="17">
        <f t="shared" si="3"/>
        <v>0</v>
      </c>
      <c r="AI49" s="17">
        <f t="shared" si="4"/>
        <v>0</v>
      </c>
      <c r="AJ49" s="17">
        <f t="shared" si="5"/>
        <v>0</v>
      </c>
    </row>
    <row r="50" spans="1:36" ht="12.9" customHeight="1">
      <c r="A50" s="2"/>
      <c r="B50" s="18"/>
      <c r="C50" s="18"/>
      <c r="D50" s="201" t="s">
        <v>46</v>
      </c>
      <c r="E50" s="201"/>
      <c r="F50" s="201"/>
      <c r="G50" s="210"/>
      <c r="H50" s="45">
        <v>9095</v>
      </c>
      <c r="I50" s="52">
        <f t="shared" si="0"/>
        <v>0</v>
      </c>
      <c r="J50" s="72">
        <v>0</v>
      </c>
      <c r="K50" s="72">
        <v>0</v>
      </c>
      <c r="L50" s="72">
        <v>0</v>
      </c>
      <c r="M50" s="72">
        <v>0</v>
      </c>
      <c r="N50" s="188">
        <v>0</v>
      </c>
      <c r="O50" s="188">
        <v>0</v>
      </c>
      <c r="P50" s="52">
        <f t="shared" si="1"/>
        <v>1</v>
      </c>
      <c r="Q50" s="73">
        <v>1</v>
      </c>
      <c r="R50" s="74">
        <v>0</v>
      </c>
      <c r="S50" s="44"/>
      <c r="T50" s="95">
        <f t="shared" si="2"/>
        <v>16</v>
      </c>
      <c r="U50" s="111">
        <v>2</v>
      </c>
      <c r="V50" s="111">
        <v>14</v>
      </c>
      <c r="W50" s="97">
        <v>0</v>
      </c>
      <c r="X50" s="97">
        <v>0</v>
      </c>
      <c r="Y50" s="97">
        <v>0</v>
      </c>
      <c r="Z50" s="97">
        <v>0</v>
      </c>
      <c r="AA50" s="21"/>
      <c r="AB50" s="18"/>
      <c r="AC50" s="201" t="str">
        <f t="shared" ref="AC50" si="18">D50</f>
        <v>わいせつ</v>
      </c>
      <c r="AD50" s="201"/>
      <c r="AE50" s="201"/>
      <c r="AF50" s="201"/>
      <c r="AG50" s="17">
        <f>SUM(I50,P50,T50,W50:Z50,'02'!H50:M50,'02'!O50:T50)-'01'!H50</f>
        <v>0</v>
      </c>
      <c r="AH50" s="17">
        <f t="shared" si="3"/>
        <v>0</v>
      </c>
      <c r="AI50" s="17">
        <f t="shared" si="4"/>
        <v>0</v>
      </c>
      <c r="AJ50" s="17">
        <f t="shared" si="5"/>
        <v>0</v>
      </c>
    </row>
    <row r="51" spans="1:36" ht="12.9" customHeight="1">
      <c r="A51" s="2"/>
      <c r="B51" s="10"/>
      <c r="C51" s="10"/>
      <c r="D51" s="10"/>
      <c r="E51" s="200" t="s">
        <v>47</v>
      </c>
      <c r="F51" s="200"/>
      <c r="G51" s="196" t="s">
        <v>116</v>
      </c>
      <c r="H51" s="45">
        <v>6096</v>
      </c>
      <c r="I51" s="52">
        <f t="shared" si="0"/>
        <v>0</v>
      </c>
      <c r="J51" s="75">
        <v>0</v>
      </c>
      <c r="K51" s="75">
        <v>0</v>
      </c>
      <c r="L51" s="75">
        <v>0</v>
      </c>
      <c r="M51" s="75">
        <v>0</v>
      </c>
      <c r="N51" s="189">
        <v>0</v>
      </c>
      <c r="O51" s="189">
        <v>0</v>
      </c>
      <c r="P51" s="52">
        <f t="shared" si="1"/>
        <v>1</v>
      </c>
      <c r="Q51" s="76">
        <v>1</v>
      </c>
      <c r="R51" s="77">
        <v>0</v>
      </c>
      <c r="S51" s="44"/>
      <c r="T51" s="95">
        <f t="shared" si="2"/>
        <v>16</v>
      </c>
      <c r="U51" s="112">
        <v>2</v>
      </c>
      <c r="V51" s="112">
        <v>14</v>
      </c>
      <c r="W51" s="97">
        <v>0</v>
      </c>
      <c r="X51" s="97">
        <v>0</v>
      </c>
      <c r="Y51" s="97">
        <v>0</v>
      </c>
      <c r="Z51" s="97">
        <v>0</v>
      </c>
      <c r="AA51" s="23"/>
      <c r="AB51" s="10"/>
      <c r="AC51" s="10"/>
      <c r="AD51" s="200" t="str">
        <f t="shared" ref="AD51:AD53" si="19">E51</f>
        <v>うち)</v>
      </c>
      <c r="AE51" s="200"/>
      <c r="AF51" s="197" t="str">
        <f t="shared" ref="AF51:AF53" si="20">G51</f>
        <v>不同意わいせつ</v>
      </c>
      <c r="AG51" s="17">
        <f>SUM(I51,P51,T51,W51:Z51,'02'!H51:M51,'02'!O51:T51)-'01'!H51</f>
        <v>0</v>
      </c>
      <c r="AH51" s="17">
        <f t="shared" si="3"/>
        <v>0</v>
      </c>
      <c r="AI51" s="17">
        <f t="shared" si="4"/>
        <v>0</v>
      </c>
      <c r="AJ51" s="17">
        <f t="shared" si="5"/>
        <v>0</v>
      </c>
    </row>
    <row r="52" spans="1:36" ht="12.9" customHeight="1">
      <c r="A52" s="2"/>
      <c r="B52" s="10"/>
      <c r="C52" s="10"/>
      <c r="D52" s="10"/>
      <c r="E52" s="211" t="s">
        <v>28</v>
      </c>
      <c r="F52" s="211"/>
      <c r="G52" s="19" t="s">
        <v>27</v>
      </c>
      <c r="H52" s="45">
        <v>2326</v>
      </c>
      <c r="I52" s="52">
        <f t="shared" si="0"/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2">
        <f t="shared" si="1"/>
        <v>0</v>
      </c>
      <c r="Q52" s="56">
        <v>0</v>
      </c>
      <c r="R52" s="56">
        <v>0</v>
      </c>
      <c r="S52" s="44"/>
      <c r="T52" s="95">
        <f t="shared" si="2"/>
        <v>0</v>
      </c>
      <c r="U52" s="97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23"/>
      <c r="AB52" s="10"/>
      <c r="AC52" s="10"/>
      <c r="AD52" s="211" t="str">
        <f t="shared" si="19"/>
        <v>うち)</v>
      </c>
      <c r="AE52" s="211"/>
      <c r="AF52" s="18" t="str">
        <f t="shared" si="20"/>
        <v>公然わいせつ</v>
      </c>
      <c r="AG52" s="17">
        <f>SUM(I52,P52,T52,W52:Z52,'02'!H52:M52,'02'!O52:T52)-'01'!H52</f>
        <v>0</v>
      </c>
      <c r="AH52" s="17">
        <f t="shared" si="3"/>
        <v>0</v>
      </c>
      <c r="AI52" s="17">
        <f t="shared" si="4"/>
        <v>0</v>
      </c>
      <c r="AJ52" s="17">
        <f t="shared" si="5"/>
        <v>0</v>
      </c>
    </row>
    <row r="53" spans="1:36" ht="12.9" customHeight="1">
      <c r="A53" s="2"/>
      <c r="B53" s="195"/>
      <c r="C53" s="195"/>
      <c r="D53" s="195"/>
      <c r="E53" s="211" t="s">
        <v>10</v>
      </c>
      <c r="F53" s="211"/>
      <c r="G53" s="198" t="s">
        <v>117</v>
      </c>
      <c r="H53" s="45">
        <v>45</v>
      </c>
      <c r="I53" s="52">
        <f t="shared" ref="I53:I54" si="21">SUM(J53:O53)</f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2">
        <f t="shared" ref="P53:P54" si="22">SUM(Q53:R53)</f>
        <v>0</v>
      </c>
      <c r="Q53" s="56">
        <v>0</v>
      </c>
      <c r="R53" s="56">
        <v>0</v>
      </c>
      <c r="S53" s="44"/>
      <c r="T53" s="95">
        <f t="shared" ref="T53:T54" si="23">SUM(U53:V53)</f>
        <v>0</v>
      </c>
      <c r="U53" s="97">
        <v>0</v>
      </c>
      <c r="V53" s="97">
        <v>0</v>
      </c>
      <c r="W53" s="97">
        <v>0</v>
      </c>
      <c r="X53" s="97">
        <v>0</v>
      </c>
      <c r="Y53" s="97">
        <v>0</v>
      </c>
      <c r="Z53" s="97">
        <v>0</v>
      </c>
      <c r="AA53" s="23"/>
      <c r="AB53" s="195"/>
      <c r="AC53" s="195"/>
      <c r="AD53" s="211" t="str">
        <f t="shared" si="19"/>
        <v>うち)</v>
      </c>
      <c r="AE53" s="211"/>
      <c r="AF53" s="193" t="str">
        <f t="shared" si="20"/>
        <v>面会要求等</v>
      </c>
      <c r="AG53" s="17">
        <f>SUM(I53,P53,T53,W53:Z53,'02'!H55:M55,'02'!O55:T55)-'01'!H53</f>
        <v>92216</v>
      </c>
      <c r="AH53" s="17">
        <f t="shared" ref="AH53:AH54" si="24">SUM(J53:O53)-I53</f>
        <v>0</v>
      </c>
      <c r="AI53" s="17">
        <f t="shared" ref="AI53:AI54" si="25">SUM(Q53:R53)-P53</f>
        <v>0</v>
      </c>
      <c r="AJ53" s="17">
        <f t="shared" ref="AJ53:AJ54" si="26">SUM(U53:V53)-T53</f>
        <v>0</v>
      </c>
    </row>
    <row r="54" spans="1:36" ht="12.9" customHeight="1">
      <c r="A54" s="2"/>
      <c r="B54" s="193"/>
      <c r="C54" s="193"/>
      <c r="D54" s="213" t="s">
        <v>118</v>
      </c>
      <c r="E54" s="201"/>
      <c r="F54" s="201"/>
      <c r="G54" s="210"/>
      <c r="H54" s="45">
        <v>2538</v>
      </c>
      <c r="I54" s="52">
        <f t="shared" si="21"/>
        <v>0</v>
      </c>
      <c r="J54" s="72">
        <v>0</v>
      </c>
      <c r="K54" s="72">
        <v>0</v>
      </c>
      <c r="L54" s="72">
        <v>0</v>
      </c>
      <c r="M54" s="72">
        <v>0</v>
      </c>
      <c r="N54" s="188">
        <v>0</v>
      </c>
      <c r="O54" s="188">
        <v>0</v>
      </c>
      <c r="P54" s="52">
        <f t="shared" si="22"/>
        <v>0</v>
      </c>
      <c r="Q54" s="73">
        <v>0</v>
      </c>
      <c r="R54" s="74">
        <v>0</v>
      </c>
      <c r="S54" s="44"/>
      <c r="T54" s="95">
        <f t="shared" si="23"/>
        <v>0</v>
      </c>
      <c r="U54" s="111">
        <v>0</v>
      </c>
      <c r="V54" s="111">
        <v>0</v>
      </c>
      <c r="W54" s="97">
        <v>0</v>
      </c>
      <c r="X54" s="97">
        <v>0</v>
      </c>
      <c r="Y54" s="97">
        <v>0</v>
      </c>
      <c r="Z54" s="97">
        <v>0</v>
      </c>
      <c r="AA54" s="21"/>
      <c r="AB54" s="193"/>
      <c r="AC54" s="201" t="str">
        <f t="shared" ref="AC54" si="27">D54</f>
        <v>性的姿態撮影等処罰法</v>
      </c>
      <c r="AD54" s="201"/>
      <c r="AE54" s="201"/>
      <c r="AF54" s="201"/>
      <c r="AG54" s="17">
        <f>SUM(I54,P54,T54,W54:Z54,'02'!H56:M56,'02'!O56:T56)-'01'!H54</f>
        <v>11340</v>
      </c>
      <c r="AH54" s="17">
        <f t="shared" si="24"/>
        <v>0</v>
      </c>
      <c r="AI54" s="17">
        <f t="shared" si="25"/>
        <v>0</v>
      </c>
      <c r="AJ54" s="17">
        <f t="shared" si="26"/>
        <v>0</v>
      </c>
    </row>
    <row r="55" spans="1:36" ht="12.9" customHeight="1">
      <c r="A55" s="2"/>
      <c r="B55" s="24"/>
      <c r="C55" s="202" t="s">
        <v>29</v>
      </c>
      <c r="D55" s="202"/>
      <c r="E55" s="202"/>
      <c r="F55" s="202"/>
      <c r="G55" s="212"/>
      <c r="H55" s="45">
        <v>93623</v>
      </c>
      <c r="I55" s="45">
        <f t="shared" si="0"/>
        <v>30</v>
      </c>
      <c r="J55" s="78">
        <v>9</v>
      </c>
      <c r="K55" s="78">
        <v>3</v>
      </c>
      <c r="L55" s="78">
        <v>8</v>
      </c>
      <c r="M55" s="78">
        <v>10</v>
      </c>
      <c r="N55" s="190">
        <v>0</v>
      </c>
      <c r="O55" s="190">
        <v>0</v>
      </c>
      <c r="P55" s="45">
        <f t="shared" si="1"/>
        <v>44</v>
      </c>
      <c r="Q55" s="79">
        <v>1</v>
      </c>
      <c r="R55" s="80">
        <v>43</v>
      </c>
      <c r="S55" s="14"/>
      <c r="T55" s="93">
        <f t="shared" si="2"/>
        <v>1288</v>
      </c>
      <c r="U55" s="113">
        <v>139</v>
      </c>
      <c r="V55" s="113">
        <v>1149</v>
      </c>
      <c r="W55" s="114">
        <v>0</v>
      </c>
      <c r="X55" s="114">
        <v>0</v>
      </c>
      <c r="Y55" s="114">
        <v>0</v>
      </c>
      <c r="Z55" s="114">
        <v>0</v>
      </c>
      <c r="AA55" s="25"/>
      <c r="AB55" s="202" t="str">
        <f>C55</f>
        <v>その他の刑法犯</v>
      </c>
      <c r="AC55" s="202"/>
      <c r="AD55" s="202"/>
      <c r="AE55" s="202"/>
      <c r="AF55" s="202"/>
      <c r="AG55" s="17">
        <f>SUM(I55,P55,T55,W55:Z55,'02'!H55:M55,'02'!O55:T55)-'01'!H55</f>
        <v>0</v>
      </c>
      <c r="AH55" s="17">
        <f t="shared" si="3"/>
        <v>0</v>
      </c>
      <c r="AI55" s="17">
        <f t="shared" si="4"/>
        <v>0</v>
      </c>
      <c r="AJ55" s="17">
        <f t="shared" si="5"/>
        <v>0</v>
      </c>
    </row>
    <row r="56" spans="1:36" ht="12.9" customHeight="1">
      <c r="B56" s="10"/>
      <c r="C56" s="10"/>
      <c r="D56" s="200" t="s">
        <v>30</v>
      </c>
      <c r="E56" s="200"/>
      <c r="F56" s="201" t="s">
        <v>31</v>
      </c>
      <c r="G56" s="210"/>
      <c r="H56" s="45">
        <v>13879</v>
      </c>
      <c r="I56" s="52">
        <f t="shared" si="0"/>
        <v>0</v>
      </c>
      <c r="J56" s="81">
        <v>0</v>
      </c>
      <c r="K56" s="81">
        <v>0</v>
      </c>
      <c r="L56" s="81">
        <v>0</v>
      </c>
      <c r="M56" s="81">
        <v>0</v>
      </c>
      <c r="N56" s="191">
        <v>0</v>
      </c>
      <c r="O56" s="191">
        <v>0</v>
      </c>
      <c r="P56" s="52">
        <f t="shared" si="1"/>
        <v>0</v>
      </c>
      <c r="Q56" s="82">
        <v>0</v>
      </c>
      <c r="R56" s="83">
        <v>0</v>
      </c>
      <c r="S56" s="44"/>
      <c r="T56" s="95">
        <f t="shared" si="2"/>
        <v>1</v>
      </c>
      <c r="U56" s="115">
        <v>0</v>
      </c>
      <c r="V56" s="115">
        <v>1</v>
      </c>
      <c r="W56" s="97">
        <v>0</v>
      </c>
      <c r="X56" s="97">
        <v>0</v>
      </c>
      <c r="Y56" s="97">
        <v>0</v>
      </c>
      <c r="Z56" s="97">
        <v>0</v>
      </c>
      <c r="AA56" s="23"/>
      <c r="AB56" s="10"/>
      <c r="AC56" s="200" t="str">
        <f>D56</f>
        <v>うち)</v>
      </c>
      <c r="AD56" s="200"/>
      <c r="AE56" s="201" t="str">
        <f>F56</f>
        <v>占有離脱物横領</v>
      </c>
      <c r="AF56" s="201"/>
      <c r="AG56" s="17">
        <f>SUM(I56,P56,T56,W56:Z56,'02'!H56:M56,'02'!O56:T56)-'01'!H56</f>
        <v>0</v>
      </c>
      <c r="AH56" s="17">
        <f t="shared" si="3"/>
        <v>0</v>
      </c>
      <c r="AI56" s="17">
        <f t="shared" si="4"/>
        <v>0</v>
      </c>
      <c r="AJ56" s="17">
        <f t="shared" si="5"/>
        <v>0</v>
      </c>
    </row>
    <row r="57" spans="1:36" ht="12.9" customHeight="1">
      <c r="B57" s="10"/>
      <c r="C57" s="10"/>
      <c r="D57" s="200" t="s">
        <v>30</v>
      </c>
      <c r="E57" s="200"/>
      <c r="F57" s="201" t="s">
        <v>32</v>
      </c>
      <c r="G57" s="210"/>
      <c r="H57" s="45">
        <v>2217</v>
      </c>
      <c r="I57" s="52">
        <f t="shared" si="0"/>
        <v>4</v>
      </c>
      <c r="J57" s="81">
        <v>1</v>
      </c>
      <c r="K57" s="81">
        <v>1</v>
      </c>
      <c r="L57" s="81">
        <v>2</v>
      </c>
      <c r="M57" s="81">
        <v>0</v>
      </c>
      <c r="N57" s="191">
        <v>0</v>
      </c>
      <c r="O57" s="191">
        <v>0</v>
      </c>
      <c r="P57" s="52">
        <f t="shared" si="1"/>
        <v>14</v>
      </c>
      <c r="Q57" s="82">
        <v>0</v>
      </c>
      <c r="R57" s="83">
        <v>14</v>
      </c>
      <c r="S57" s="44"/>
      <c r="T57" s="95">
        <f t="shared" si="2"/>
        <v>100</v>
      </c>
      <c r="U57" s="115">
        <v>71</v>
      </c>
      <c r="V57" s="115">
        <v>29</v>
      </c>
      <c r="W57" s="97">
        <v>0</v>
      </c>
      <c r="X57" s="97">
        <v>0</v>
      </c>
      <c r="Y57" s="97">
        <v>0</v>
      </c>
      <c r="Z57" s="97">
        <v>0</v>
      </c>
      <c r="AA57" s="23"/>
      <c r="AB57" s="10"/>
      <c r="AC57" s="200" t="str">
        <f t="shared" ref="AC57:AC62" si="28">D57</f>
        <v>うち)</v>
      </c>
      <c r="AD57" s="200"/>
      <c r="AE57" s="201" t="str">
        <f t="shared" ref="AE57:AE62" si="29">F57</f>
        <v>公務執行妨害</v>
      </c>
      <c r="AF57" s="201"/>
      <c r="AG57" s="17">
        <f>SUM(I57,P57,T57,W57:Z57,'02'!H57:M57,'02'!O57:T57)-'01'!H57</f>
        <v>0</v>
      </c>
      <c r="AH57" s="17">
        <f t="shared" si="3"/>
        <v>0</v>
      </c>
      <c r="AI57" s="17">
        <f t="shared" si="4"/>
        <v>0</v>
      </c>
      <c r="AJ57" s="17">
        <f t="shared" si="5"/>
        <v>0</v>
      </c>
    </row>
    <row r="58" spans="1:36" ht="12.9" customHeight="1">
      <c r="B58" s="10"/>
      <c r="C58" s="10"/>
      <c r="D58" s="200" t="s">
        <v>30</v>
      </c>
      <c r="E58" s="200"/>
      <c r="F58" s="201" t="s">
        <v>33</v>
      </c>
      <c r="G58" s="210"/>
      <c r="H58" s="45">
        <v>10627</v>
      </c>
      <c r="I58" s="52">
        <f t="shared" si="0"/>
        <v>0</v>
      </c>
      <c r="J58" s="81">
        <v>0</v>
      </c>
      <c r="K58" s="81">
        <v>0</v>
      </c>
      <c r="L58" s="81">
        <v>0</v>
      </c>
      <c r="M58" s="81">
        <v>0</v>
      </c>
      <c r="N58" s="191">
        <v>0</v>
      </c>
      <c r="O58" s="191">
        <v>0</v>
      </c>
      <c r="P58" s="52">
        <f t="shared" si="1"/>
        <v>1</v>
      </c>
      <c r="Q58" s="82">
        <v>0</v>
      </c>
      <c r="R58" s="83">
        <v>1</v>
      </c>
      <c r="S58" s="44"/>
      <c r="T58" s="95">
        <f t="shared" si="2"/>
        <v>19</v>
      </c>
      <c r="U58" s="115">
        <v>9</v>
      </c>
      <c r="V58" s="115">
        <v>10</v>
      </c>
      <c r="W58" s="97">
        <v>0</v>
      </c>
      <c r="X58" s="97">
        <v>0</v>
      </c>
      <c r="Y58" s="97">
        <v>0</v>
      </c>
      <c r="Z58" s="97">
        <v>0</v>
      </c>
      <c r="AA58" s="23"/>
      <c r="AB58" s="10"/>
      <c r="AC58" s="200" t="str">
        <f t="shared" si="28"/>
        <v>うち)</v>
      </c>
      <c r="AD58" s="200"/>
      <c r="AE58" s="201" t="str">
        <f t="shared" si="29"/>
        <v>住居侵入</v>
      </c>
      <c r="AF58" s="201"/>
      <c r="AG58" s="17">
        <f>SUM(I58,P58,T58,W58:Z58,'02'!H58:M58,'02'!O58:T58)-'01'!H58</f>
        <v>0</v>
      </c>
      <c r="AH58" s="17">
        <f t="shared" si="3"/>
        <v>0</v>
      </c>
      <c r="AI58" s="17">
        <f t="shared" si="4"/>
        <v>0</v>
      </c>
      <c r="AJ58" s="17">
        <f t="shared" si="5"/>
        <v>0</v>
      </c>
    </row>
    <row r="59" spans="1:36" ht="12.9" customHeight="1">
      <c r="B59" s="10"/>
      <c r="C59" s="10"/>
      <c r="D59" s="200" t="s">
        <v>30</v>
      </c>
      <c r="E59" s="200"/>
      <c r="F59" s="201" t="s">
        <v>48</v>
      </c>
      <c r="G59" s="210"/>
      <c r="H59" s="45">
        <v>282</v>
      </c>
      <c r="I59" s="52">
        <f t="shared" si="0"/>
        <v>0</v>
      </c>
      <c r="J59" s="81">
        <v>0</v>
      </c>
      <c r="K59" s="81">
        <v>0</v>
      </c>
      <c r="L59" s="81">
        <v>0</v>
      </c>
      <c r="M59" s="81">
        <v>0</v>
      </c>
      <c r="N59" s="191">
        <v>0</v>
      </c>
      <c r="O59" s="191">
        <v>0</v>
      </c>
      <c r="P59" s="52">
        <f t="shared" si="1"/>
        <v>1</v>
      </c>
      <c r="Q59" s="82">
        <v>0</v>
      </c>
      <c r="R59" s="83">
        <v>1</v>
      </c>
      <c r="S59" s="44"/>
      <c r="T59" s="95">
        <f t="shared" si="2"/>
        <v>22</v>
      </c>
      <c r="U59" s="115">
        <v>10</v>
      </c>
      <c r="V59" s="115">
        <v>12</v>
      </c>
      <c r="W59" s="97">
        <v>0</v>
      </c>
      <c r="X59" s="97">
        <v>0</v>
      </c>
      <c r="Y59" s="97">
        <v>0</v>
      </c>
      <c r="Z59" s="97">
        <v>0</v>
      </c>
      <c r="AA59" s="23"/>
      <c r="AB59" s="10"/>
      <c r="AC59" s="200" t="str">
        <f t="shared" si="28"/>
        <v>うち)</v>
      </c>
      <c r="AD59" s="200"/>
      <c r="AE59" s="201" t="str">
        <f t="shared" si="29"/>
        <v>逮捕監禁</v>
      </c>
      <c r="AF59" s="201"/>
      <c r="AG59" s="17">
        <f>SUM(I59,P59,T59,W59:Z59,'02'!H59:M59,'02'!O59:T59)-'01'!H59</f>
        <v>0</v>
      </c>
      <c r="AH59" s="17">
        <f t="shared" si="3"/>
        <v>0</v>
      </c>
      <c r="AI59" s="17">
        <f t="shared" si="4"/>
        <v>0</v>
      </c>
      <c r="AJ59" s="17">
        <f t="shared" si="5"/>
        <v>0</v>
      </c>
    </row>
    <row r="60" spans="1:36" ht="12.9" customHeight="1">
      <c r="B60" s="10"/>
      <c r="C60" s="10"/>
      <c r="D60" s="200" t="s">
        <v>30</v>
      </c>
      <c r="E60" s="200"/>
      <c r="F60" s="217" t="s">
        <v>83</v>
      </c>
      <c r="G60" s="218"/>
      <c r="H60" s="45">
        <v>526</v>
      </c>
      <c r="I60" s="52">
        <f t="shared" si="0"/>
        <v>1</v>
      </c>
      <c r="J60" s="81">
        <v>0</v>
      </c>
      <c r="K60" s="81">
        <v>1</v>
      </c>
      <c r="L60" s="81">
        <v>0</v>
      </c>
      <c r="M60" s="81">
        <v>0</v>
      </c>
      <c r="N60" s="191">
        <v>0</v>
      </c>
      <c r="O60" s="191">
        <v>0</v>
      </c>
      <c r="P60" s="52">
        <f t="shared" si="1"/>
        <v>2</v>
      </c>
      <c r="Q60" s="82">
        <v>0</v>
      </c>
      <c r="R60" s="83">
        <v>2</v>
      </c>
      <c r="S60" s="44"/>
      <c r="T60" s="95">
        <f t="shared" si="2"/>
        <v>3</v>
      </c>
      <c r="U60" s="115">
        <v>1</v>
      </c>
      <c r="V60" s="115">
        <v>2</v>
      </c>
      <c r="W60" s="97">
        <v>0</v>
      </c>
      <c r="X60" s="97">
        <v>0</v>
      </c>
      <c r="Y60" s="97">
        <v>0</v>
      </c>
      <c r="Z60" s="97">
        <v>0</v>
      </c>
      <c r="AA60" s="23"/>
      <c r="AB60" s="10"/>
      <c r="AC60" s="200" t="str">
        <f t="shared" si="28"/>
        <v>うち)</v>
      </c>
      <c r="AD60" s="200"/>
      <c r="AE60" s="217" t="str">
        <f t="shared" si="29"/>
        <v>略取誘拐・人身売買</v>
      </c>
      <c r="AF60" s="217"/>
      <c r="AG60" s="17">
        <f>SUM(I60,P60,T60,W60:Z60,'02'!H60:M60,'02'!O60:T60)-'01'!H60</f>
        <v>0</v>
      </c>
      <c r="AH60" s="17">
        <f t="shared" si="3"/>
        <v>0</v>
      </c>
      <c r="AI60" s="17">
        <f t="shared" si="4"/>
        <v>0</v>
      </c>
      <c r="AJ60" s="17">
        <f t="shared" si="5"/>
        <v>0</v>
      </c>
    </row>
    <row r="61" spans="1:36" ht="12.9" customHeight="1">
      <c r="B61" s="10"/>
      <c r="C61" s="10"/>
      <c r="D61" s="200" t="s">
        <v>30</v>
      </c>
      <c r="E61" s="200"/>
      <c r="F61" s="201" t="s">
        <v>34</v>
      </c>
      <c r="G61" s="210"/>
      <c r="H61" s="45">
        <v>974</v>
      </c>
      <c r="I61" s="52">
        <f t="shared" si="0"/>
        <v>0</v>
      </c>
      <c r="J61" s="81">
        <v>0</v>
      </c>
      <c r="K61" s="81">
        <v>0</v>
      </c>
      <c r="L61" s="81">
        <v>0</v>
      </c>
      <c r="M61" s="81">
        <v>0</v>
      </c>
      <c r="N61" s="191">
        <v>0</v>
      </c>
      <c r="O61" s="191">
        <v>0</v>
      </c>
      <c r="P61" s="52">
        <f t="shared" si="1"/>
        <v>0</v>
      </c>
      <c r="Q61" s="82">
        <v>0</v>
      </c>
      <c r="R61" s="83">
        <v>0</v>
      </c>
      <c r="S61" s="44"/>
      <c r="T61" s="95">
        <f t="shared" si="2"/>
        <v>0</v>
      </c>
      <c r="U61" s="115">
        <v>0</v>
      </c>
      <c r="V61" s="115">
        <v>0</v>
      </c>
      <c r="W61" s="97">
        <v>0</v>
      </c>
      <c r="X61" s="97">
        <v>0</v>
      </c>
      <c r="Y61" s="97">
        <v>0</v>
      </c>
      <c r="Z61" s="97">
        <v>0</v>
      </c>
      <c r="AA61" s="23"/>
      <c r="AB61" s="10"/>
      <c r="AC61" s="200" t="str">
        <f t="shared" si="28"/>
        <v>うち)</v>
      </c>
      <c r="AD61" s="200"/>
      <c r="AE61" s="201" t="str">
        <f t="shared" si="29"/>
        <v>盗品等</v>
      </c>
      <c r="AF61" s="201"/>
      <c r="AG61" s="17">
        <f>SUM(I61,P61,T61,W61:Z61,'02'!H61:M61,'02'!O61:T61)-'01'!H61</f>
        <v>0</v>
      </c>
      <c r="AH61" s="17">
        <f t="shared" si="3"/>
        <v>0</v>
      </c>
      <c r="AI61" s="17">
        <f t="shared" si="4"/>
        <v>0</v>
      </c>
      <c r="AJ61" s="17">
        <f t="shared" si="5"/>
        <v>0</v>
      </c>
    </row>
    <row r="62" spans="1:36" ht="12.9" customHeight="1" thickBot="1">
      <c r="B62" s="26"/>
      <c r="C62" s="26"/>
      <c r="D62" s="214" t="s">
        <v>30</v>
      </c>
      <c r="E62" s="214"/>
      <c r="F62" s="215" t="s">
        <v>35</v>
      </c>
      <c r="G62" s="216"/>
      <c r="H62" s="84">
        <v>56957</v>
      </c>
      <c r="I62" s="85">
        <f t="shared" si="0"/>
        <v>11</v>
      </c>
      <c r="J62" s="86">
        <v>4</v>
      </c>
      <c r="K62" s="86">
        <v>1</v>
      </c>
      <c r="L62" s="86">
        <v>0</v>
      </c>
      <c r="M62" s="86">
        <v>6</v>
      </c>
      <c r="N62" s="192">
        <v>0</v>
      </c>
      <c r="O62" s="192">
        <v>0</v>
      </c>
      <c r="P62" s="87">
        <f t="shared" si="1"/>
        <v>20</v>
      </c>
      <c r="Q62" s="88">
        <v>1</v>
      </c>
      <c r="R62" s="89">
        <v>19</v>
      </c>
      <c r="S62" s="44"/>
      <c r="T62" s="116">
        <f t="shared" si="2"/>
        <v>1088</v>
      </c>
      <c r="U62" s="117">
        <v>29</v>
      </c>
      <c r="V62" s="117">
        <v>1059</v>
      </c>
      <c r="W62" s="118">
        <v>0</v>
      </c>
      <c r="X62" s="118">
        <v>0</v>
      </c>
      <c r="Y62" s="118">
        <v>0</v>
      </c>
      <c r="Z62" s="118">
        <v>0</v>
      </c>
      <c r="AA62" s="27"/>
      <c r="AB62" s="26"/>
      <c r="AC62" s="214" t="str">
        <f t="shared" si="28"/>
        <v>うち)</v>
      </c>
      <c r="AD62" s="214"/>
      <c r="AE62" s="215" t="str">
        <f t="shared" si="29"/>
        <v>器物損壊等</v>
      </c>
      <c r="AF62" s="215"/>
      <c r="AG62" s="17">
        <f>SUM(I62,P62,T62,W62:Z62,'02'!H62:M62,'02'!O62:T62)-'01'!H62</f>
        <v>0</v>
      </c>
      <c r="AH62" s="17">
        <f t="shared" si="3"/>
        <v>0</v>
      </c>
      <c r="AI62" s="17">
        <f t="shared" si="4"/>
        <v>0</v>
      </c>
      <c r="AJ62" s="17">
        <f t="shared" si="5"/>
        <v>0</v>
      </c>
    </row>
    <row r="63" spans="1:36" ht="12.9" customHeight="1">
      <c r="B63" s="10"/>
      <c r="C63" s="10" t="s">
        <v>84</v>
      </c>
      <c r="D63" s="22">
        <v>1</v>
      </c>
      <c r="E63" s="233" t="s">
        <v>86</v>
      </c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0"/>
      <c r="T63" s="28"/>
      <c r="U63" s="28"/>
      <c r="V63" s="28"/>
      <c r="W63" s="28"/>
      <c r="X63" s="28"/>
      <c r="Y63" s="28"/>
      <c r="Z63" s="28"/>
      <c r="AA63" s="10"/>
      <c r="AB63" s="10"/>
      <c r="AC63" s="22"/>
      <c r="AD63" s="22"/>
      <c r="AE63" s="18"/>
      <c r="AF63" s="18"/>
      <c r="AG63" s="17"/>
      <c r="AH63" s="17"/>
      <c r="AI63" s="17"/>
    </row>
    <row r="64" spans="1:36" ht="12.9" customHeight="1">
      <c r="B64" s="10"/>
      <c r="C64" s="10"/>
      <c r="D64" s="22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0"/>
      <c r="T64" s="28"/>
      <c r="U64" s="28"/>
      <c r="V64" s="28"/>
      <c r="W64" s="28"/>
      <c r="X64" s="28"/>
      <c r="Y64" s="28"/>
      <c r="Z64" s="28"/>
      <c r="AA64" s="10"/>
      <c r="AB64" s="10"/>
      <c r="AC64" s="22"/>
      <c r="AD64" s="22"/>
      <c r="AE64" s="18"/>
      <c r="AF64" s="18"/>
      <c r="AG64" s="17"/>
      <c r="AH64" s="17"/>
      <c r="AI64" s="17"/>
    </row>
    <row r="65" spans="2:35" ht="12.9" customHeight="1">
      <c r="B65" s="10"/>
      <c r="C65" s="10"/>
      <c r="D65" s="22">
        <v>2</v>
      </c>
      <c r="E65" s="22" t="s">
        <v>87</v>
      </c>
      <c r="F65" s="18"/>
      <c r="G65" s="18"/>
      <c r="H65" s="28"/>
      <c r="I65" s="28"/>
      <c r="J65" s="28"/>
      <c r="K65" s="28"/>
      <c r="L65" s="28"/>
      <c r="M65" s="28"/>
      <c r="N65" s="28"/>
      <c r="O65" s="28"/>
      <c r="P65" s="29"/>
      <c r="Q65" s="29"/>
      <c r="R65" s="28"/>
      <c r="S65" s="20"/>
      <c r="T65" s="28"/>
      <c r="U65" s="28"/>
      <c r="V65" s="28"/>
      <c r="W65" s="28"/>
      <c r="X65" s="28"/>
      <c r="Y65" s="28"/>
      <c r="Z65" s="28"/>
      <c r="AA65" s="10"/>
      <c r="AB65" s="10"/>
      <c r="AC65" s="22"/>
      <c r="AD65" s="22"/>
      <c r="AE65" s="18"/>
      <c r="AF65" s="18"/>
      <c r="AG65" s="17"/>
      <c r="AH65" s="17"/>
      <c r="AI65" s="17"/>
    </row>
    <row r="66" spans="2:35" ht="12.75" customHeight="1">
      <c r="C66" s="10"/>
      <c r="D66" s="22"/>
      <c r="E66" s="22"/>
      <c r="F66" s="18"/>
      <c r="G66" s="18"/>
      <c r="H66" s="28"/>
      <c r="I66" s="28"/>
      <c r="J66" s="28"/>
      <c r="K66" s="28"/>
      <c r="L66" s="28"/>
      <c r="M66" s="28"/>
      <c r="N66" s="28"/>
      <c r="O66" s="28"/>
    </row>
    <row r="68" spans="2:35">
      <c r="G68" s="1" t="s">
        <v>72</v>
      </c>
      <c r="H68" s="1"/>
    </row>
    <row r="69" spans="2:35">
      <c r="G69" s="1" t="s">
        <v>73</v>
      </c>
      <c r="H69" s="30">
        <f t="shared" ref="H69:R69" si="30">SUM(H9,H22,H29,H33,H48,H55)-H8</f>
        <v>0</v>
      </c>
      <c r="I69" s="30">
        <f t="shared" si="30"/>
        <v>0</v>
      </c>
      <c r="J69" s="30">
        <f t="shared" si="30"/>
        <v>0</v>
      </c>
      <c r="K69" s="30">
        <f t="shared" si="30"/>
        <v>0</v>
      </c>
      <c r="L69" s="30">
        <f t="shared" si="30"/>
        <v>0</v>
      </c>
      <c r="M69" s="30">
        <f t="shared" si="30"/>
        <v>0</v>
      </c>
      <c r="N69" s="30">
        <f t="shared" si="30"/>
        <v>0</v>
      </c>
      <c r="O69" s="30">
        <f t="shared" si="30"/>
        <v>0</v>
      </c>
      <c r="P69" s="30">
        <f t="shared" si="30"/>
        <v>0</v>
      </c>
      <c r="Q69" s="30">
        <f t="shared" si="30"/>
        <v>0</v>
      </c>
      <c r="R69" s="30">
        <f t="shared" si="30"/>
        <v>0</v>
      </c>
      <c r="T69" s="30">
        <f t="shared" ref="T69:Z69" si="31">SUM(T9,T22,T29,T33,T48,T55)-T8</f>
        <v>0</v>
      </c>
      <c r="U69" s="30">
        <f t="shared" si="31"/>
        <v>0</v>
      </c>
      <c r="V69" s="30">
        <f t="shared" si="31"/>
        <v>0</v>
      </c>
      <c r="W69" s="30">
        <f t="shared" si="31"/>
        <v>0</v>
      </c>
      <c r="X69" s="30">
        <f t="shared" si="31"/>
        <v>0</v>
      </c>
      <c r="Y69" s="30">
        <f t="shared" si="31"/>
        <v>0</v>
      </c>
      <c r="Z69" s="30">
        <f t="shared" si="31"/>
        <v>0</v>
      </c>
    </row>
    <row r="70" spans="2:35">
      <c r="G70" s="1" t="s">
        <v>74</v>
      </c>
      <c r="H70" s="30">
        <f t="shared" ref="H70:R70" si="32">SUM(H10,H15,H20,H21)-H9</f>
        <v>0</v>
      </c>
      <c r="I70" s="30">
        <f t="shared" si="32"/>
        <v>0</v>
      </c>
      <c r="J70" s="30">
        <f t="shared" si="32"/>
        <v>0</v>
      </c>
      <c r="K70" s="30">
        <f t="shared" si="32"/>
        <v>0</v>
      </c>
      <c r="L70" s="30">
        <f t="shared" si="32"/>
        <v>0</v>
      </c>
      <c r="M70" s="30">
        <f t="shared" si="32"/>
        <v>0</v>
      </c>
      <c r="N70" s="30">
        <f t="shared" si="32"/>
        <v>0</v>
      </c>
      <c r="O70" s="30">
        <f t="shared" si="32"/>
        <v>0</v>
      </c>
      <c r="P70" s="30">
        <f t="shared" si="32"/>
        <v>0</v>
      </c>
      <c r="Q70" s="30">
        <f t="shared" si="32"/>
        <v>0</v>
      </c>
      <c r="R70" s="30">
        <f t="shared" si="32"/>
        <v>0</v>
      </c>
      <c r="T70" s="30">
        <f t="shared" ref="T70:Z70" si="33">SUM(T10,T15,T20,T21)-T9</f>
        <v>0</v>
      </c>
      <c r="U70" s="30">
        <f t="shared" si="33"/>
        <v>0</v>
      </c>
      <c r="V70" s="30">
        <f t="shared" si="33"/>
        <v>0</v>
      </c>
      <c r="W70" s="30">
        <f t="shared" si="33"/>
        <v>0</v>
      </c>
      <c r="X70" s="30">
        <f t="shared" si="33"/>
        <v>0</v>
      </c>
      <c r="Y70" s="30">
        <f t="shared" si="33"/>
        <v>0</v>
      </c>
      <c r="Z70" s="30">
        <f t="shared" si="33"/>
        <v>0</v>
      </c>
    </row>
    <row r="71" spans="2:35">
      <c r="G71" s="1" t="s">
        <v>0</v>
      </c>
      <c r="H71" s="30">
        <f t="shared" ref="H71:R71" si="34">SUM(H11:H14)-H10</f>
        <v>0</v>
      </c>
      <c r="I71" s="30">
        <f t="shared" si="34"/>
        <v>0</v>
      </c>
      <c r="J71" s="30">
        <f t="shared" si="34"/>
        <v>0</v>
      </c>
      <c r="K71" s="30">
        <f t="shared" si="34"/>
        <v>0</v>
      </c>
      <c r="L71" s="30">
        <f t="shared" si="34"/>
        <v>0</v>
      </c>
      <c r="M71" s="30">
        <f t="shared" si="34"/>
        <v>0</v>
      </c>
      <c r="N71" s="30">
        <f t="shared" si="34"/>
        <v>0</v>
      </c>
      <c r="O71" s="30">
        <f t="shared" si="34"/>
        <v>0</v>
      </c>
      <c r="P71" s="30">
        <f t="shared" si="34"/>
        <v>0</v>
      </c>
      <c r="Q71" s="30">
        <f t="shared" si="34"/>
        <v>0</v>
      </c>
      <c r="R71" s="30">
        <f t="shared" si="34"/>
        <v>0</v>
      </c>
      <c r="T71" s="30">
        <f t="shared" ref="T71:Z71" si="35">SUM(T11:T14)-T10</f>
        <v>0</v>
      </c>
      <c r="U71" s="30">
        <f t="shared" si="35"/>
        <v>0</v>
      </c>
      <c r="V71" s="30">
        <f t="shared" si="35"/>
        <v>0</v>
      </c>
      <c r="W71" s="30">
        <f t="shared" si="35"/>
        <v>0</v>
      </c>
      <c r="X71" s="30">
        <f t="shared" si="35"/>
        <v>0</v>
      </c>
      <c r="Y71" s="30">
        <f t="shared" si="35"/>
        <v>0</v>
      </c>
      <c r="Z71" s="30">
        <f t="shared" si="35"/>
        <v>0</v>
      </c>
    </row>
    <row r="72" spans="2:35">
      <c r="G72" s="1" t="s">
        <v>75</v>
      </c>
      <c r="H72" s="30">
        <f t="shared" ref="H72:R72" si="36">SUM(H16:H19)-H15</f>
        <v>0</v>
      </c>
      <c r="I72" s="30">
        <f t="shared" si="36"/>
        <v>0</v>
      </c>
      <c r="J72" s="30">
        <f t="shared" si="36"/>
        <v>0</v>
      </c>
      <c r="K72" s="30">
        <f t="shared" si="36"/>
        <v>0</v>
      </c>
      <c r="L72" s="30">
        <f t="shared" si="36"/>
        <v>0</v>
      </c>
      <c r="M72" s="30">
        <f t="shared" si="36"/>
        <v>0</v>
      </c>
      <c r="N72" s="30">
        <f t="shared" si="36"/>
        <v>0</v>
      </c>
      <c r="O72" s="30">
        <f t="shared" si="36"/>
        <v>0</v>
      </c>
      <c r="P72" s="30">
        <f t="shared" si="36"/>
        <v>0</v>
      </c>
      <c r="Q72" s="30">
        <f t="shared" si="36"/>
        <v>0</v>
      </c>
      <c r="R72" s="30">
        <f t="shared" si="36"/>
        <v>0</v>
      </c>
      <c r="S72" s="31"/>
      <c r="T72" s="30">
        <f t="shared" ref="T72:Z72" si="37">SUM(T16:T19)-T15</f>
        <v>0</v>
      </c>
      <c r="U72" s="30">
        <f t="shared" si="37"/>
        <v>0</v>
      </c>
      <c r="V72" s="30">
        <f t="shared" si="37"/>
        <v>0</v>
      </c>
      <c r="W72" s="30">
        <f t="shared" si="37"/>
        <v>0</v>
      </c>
      <c r="X72" s="30">
        <f t="shared" si="37"/>
        <v>0</v>
      </c>
      <c r="Y72" s="30">
        <f t="shared" si="37"/>
        <v>0</v>
      </c>
      <c r="Z72" s="30">
        <f t="shared" si="37"/>
        <v>0</v>
      </c>
    </row>
    <row r="73" spans="2:35">
      <c r="G73" s="1" t="s">
        <v>76</v>
      </c>
      <c r="H73" s="30">
        <f t="shared" ref="H73:R73" si="38">SUM(H23:H25,H27:H28)-H22</f>
        <v>0</v>
      </c>
      <c r="I73" s="30">
        <f t="shared" si="38"/>
        <v>0</v>
      </c>
      <c r="J73" s="30">
        <f t="shared" si="38"/>
        <v>0</v>
      </c>
      <c r="K73" s="30">
        <f t="shared" si="38"/>
        <v>0</v>
      </c>
      <c r="L73" s="30">
        <f t="shared" si="38"/>
        <v>0</v>
      </c>
      <c r="M73" s="30">
        <f t="shared" si="38"/>
        <v>0</v>
      </c>
      <c r="N73" s="30">
        <f t="shared" si="38"/>
        <v>0</v>
      </c>
      <c r="O73" s="30">
        <f t="shared" si="38"/>
        <v>0</v>
      </c>
      <c r="P73" s="30">
        <f t="shared" si="38"/>
        <v>0</v>
      </c>
      <c r="Q73" s="30">
        <f t="shared" si="38"/>
        <v>0</v>
      </c>
      <c r="R73" s="30">
        <f t="shared" si="38"/>
        <v>0</v>
      </c>
      <c r="S73" s="31"/>
      <c r="T73" s="30">
        <f t="shared" ref="T73:Z73" si="39">SUM(T23:T25,T27:T28)-T22</f>
        <v>0</v>
      </c>
      <c r="U73" s="30">
        <f t="shared" si="39"/>
        <v>0</v>
      </c>
      <c r="V73" s="30">
        <f t="shared" si="39"/>
        <v>0</v>
      </c>
      <c r="W73" s="30">
        <f t="shared" si="39"/>
        <v>0</v>
      </c>
      <c r="X73" s="30">
        <f t="shared" si="39"/>
        <v>0</v>
      </c>
      <c r="Y73" s="30">
        <f t="shared" si="39"/>
        <v>0</v>
      </c>
      <c r="Z73" s="30">
        <f t="shared" si="39"/>
        <v>0</v>
      </c>
    </row>
    <row r="74" spans="2:35">
      <c r="G74" s="1" t="s">
        <v>77</v>
      </c>
      <c r="H74" s="30">
        <f t="shared" ref="H74:R74" si="40">SUM(H30:H32)-H29</f>
        <v>0</v>
      </c>
      <c r="I74" s="30">
        <f t="shared" si="40"/>
        <v>0</v>
      </c>
      <c r="J74" s="30">
        <f t="shared" si="40"/>
        <v>0</v>
      </c>
      <c r="K74" s="30">
        <f t="shared" si="40"/>
        <v>0</v>
      </c>
      <c r="L74" s="30">
        <f t="shared" si="40"/>
        <v>0</v>
      </c>
      <c r="M74" s="30">
        <f t="shared" si="40"/>
        <v>0</v>
      </c>
      <c r="N74" s="30">
        <f t="shared" si="40"/>
        <v>0</v>
      </c>
      <c r="O74" s="30">
        <f t="shared" si="40"/>
        <v>0</v>
      </c>
      <c r="P74" s="30">
        <f t="shared" si="40"/>
        <v>0</v>
      </c>
      <c r="Q74" s="30">
        <f t="shared" si="40"/>
        <v>0</v>
      </c>
      <c r="R74" s="30">
        <f t="shared" si="40"/>
        <v>0</v>
      </c>
      <c r="S74" s="31"/>
      <c r="T74" s="30">
        <f t="shared" ref="T74:Z74" si="41">SUM(T30:T32)-T29</f>
        <v>0</v>
      </c>
      <c r="U74" s="30">
        <f t="shared" si="41"/>
        <v>0</v>
      </c>
      <c r="V74" s="30">
        <f t="shared" si="41"/>
        <v>0</v>
      </c>
      <c r="W74" s="30">
        <f t="shared" si="41"/>
        <v>0</v>
      </c>
      <c r="X74" s="30">
        <f t="shared" si="41"/>
        <v>0</v>
      </c>
      <c r="Y74" s="30">
        <f t="shared" si="41"/>
        <v>0</v>
      </c>
      <c r="Z74" s="30">
        <f t="shared" si="41"/>
        <v>0</v>
      </c>
    </row>
    <row r="75" spans="2:35">
      <c r="G75" s="1" t="s">
        <v>78</v>
      </c>
      <c r="H75" s="30">
        <f t="shared" ref="H75:R75" si="42">SUM(H34:H35,H38,H44,H46:H47)-H33</f>
        <v>0</v>
      </c>
      <c r="I75" s="30">
        <f t="shared" si="42"/>
        <v>0</v>
      </c>
      <c r="J75" s="30">
        <f t="shared" si="42"/>
        <v>0</v>
      </c>
      <c r="K75" s="30">
        <f t="shared" si="42"/>
        <v>0</v>
      </c>
      <c r="L75" s="30">
        <f t="shared" si="42"/>
        <v>0</v>
      </c>
      <c r="M75" s="30">
        <f t="shared" si="42"/>
        <v>0</v>
      </c>
      <c r="N75" s="30">
        <f t="shared" si="42"/>
        <v>0</v>
      </c>
      <c r="O75" s="30">
        <f t="shared" si="42"/>
        <v>0</v>
      </c>
      <c r="P75" s="30">
        <f t="shared" si="42"/>
        <v>0</v>
      </c>
      <c r="Q75" s="30">
        <f t="shared" si="42"/>
        <v>0</v>
      </c>
      <c r="R75" s="30">
        <f t="shared" si="42"/>
        <v>0</v>
      </c>
      <c r="S75" s="31"/>
      <c r="T75" s="30">
        <f t="shared" ref="T75:Z75" si="43">SUM(T34:T35,T38,T44,T46:T47)-T33</f>
        <v>0</v>
      </c>
      <c r="U75" s="30">
        <f t="shared" si="43"/>
        <v>0</v>
      </c>
      <c r="V75" s="30">
        <f t="shared" si="43"/>
        <v>0</v>
      </c>
      <c r="W75" s="30">
        <f t="shared" si="43"/>
        <v>0</v>
      </c>
      <c r="X75" s="30">
        <f t="shared" si="43"/>
        <v>0</v>
      </c>
      <c r="Y75" s="30">
        <f t="shared" si="43"/>
        <v>0</v>
      </c>
      <c r="Z75" s="30">
        <f t="shared" si="43"/>
        <v>0</v>
      </c>
    </row>
    <row r="76" spans="2:35">
      <c r="G76" s="1" t="s">
        <v>79</v>
      </c>
      <c r="H76" s="30">
        <f t="shared" ref="H76:R76" si="44">SUM(H36:H37)-H35</f>
        <v>0</v>
      </c>
      <c r="I76" s="30">
        <f t="shared" si="44"/>
        <v>0</v>
      </c>
      <c r="J76" s="30">
        <f t="shared" si="44"/>
        <v>0</v>
      </c>
      <c r="K76" s="30">
        <f t="shared" si="44"/>
        <v>0</v>
      </c>
      <c r="L76" s="30">
        <f t="shared" si="44"/>
        <v>0</v>
      </c>
      <c r="M76" s="30">
        <f t="shared" si="44"/>
        <v>0</v>
      </c>
      <c r="N76" s="30">
        <f t="shared" si="44"/>
        <v>0</v>
      </c>
      <c r="O76" s="30">
        <f t="shared" si="44"/>
        <v>0</v>
      </c>
      <c r="P76" s="30">
        <f t="shared" si="44"/>
        <v>0</v>
      </c>
      <c r="Q76" s="30">
        <f t="shared" si="44"/>
        <v>0</v>
      </c>
      <c r="R76" s="30">
        <f t="shared" si="44"/>
        <v>0</v>
      </c>
      <c r="S76" s="31"/>
      <c r="T76" s="30">
        <f t="shared" ref="T76:Z76" si="45">SUM(T36:T37)-T35</f>
        <v>0</v>
      </c>
      <c r="U76" s="30">
        <f t="shared" si="45"/>
        <v>0</v>
      </c>
      <c r="V76" s="30">
        <f t="shared" si="45"/>
        <v>0</v>
      </c>
      <c r="W76" s="30">
        <f t="shared" si="45"/>
        <v>0</v>
      </c>
      <c r="X76" s="30">
        <f t="shared" si="45"/>
        <v>0</v>
      </c>
      <c r="Y76" s="30">
        <f t="shared" si="45"/>
        <v>0</v>
      </c>
      <c r="Z76" s="30">
        <f t="shared" si="45"/>
        <v>0</v>
      </c>
    </row>
    <row r="77" spans="2:35">
      <c r="G77" s="1" t="s">
        <v>80</v>
      </c>
      <c r="H77" s="30">
        <f t="shared" ref="H77:R77" si="46">SUM(H39:H43)-H38</f>
        <v>0</v>
      </c>
      <c r="I77" s="30">
        <f t="shared" si="46"/>
        <v>0</v>
      </c>
      <c r="J77" s="30">
        <f t="shared" si="46"/>
        <v>0</v>
      </c>
      <c r="K77" s="30">
        <f t="shared" si="46"/>
        <v>0</v>
      </c>
      <c r="L77" s="30">
        <f t="shared" si="46"/>
        <v>0</v>
      </c>
      <c r="M77" s="30">
        <f t="shared" si="46"/>
        <v>0</v>
      </c>
      <c r="N77" s="30">
        <f t="shared" si="46"/>
        <v>0</v>
      </c>
      <c r="O77" s="30">
        <f t="shared" si="46"/>
        <v>0</v>
      </c>
      <c r="P77" s="30">
        <f t="shared" si="46"/>
        <v>0</v>
      </c>
      <c r="Q77" s="30">
        <f t="shared" si="46"/>
        <v>0</v>
      </c>
      <c r="R77" s="30">
        <f t="shared" si="46"/>
        <v>0</v>
      </c>
      <c r="S77" s="31"/>
      <c r="T77" s="30">
        <f t="shared" ref="T77:Z77" si="47">SUM(T39:T43)-T38</f>
        <v>0</v>
      </c>
      <c r="U77" s="30">
        <f t="shared" si="47"/>
        <v>0</v>
      </c>
      <c r="V77" s="30">
        <f t="shared" si="47"/>
        <v>0</v>
      </c>
      <c r="W77" s="30">
        <f t="shared" si="47"/>
        <v>0</v>
      </c>
      <c r="X77" s="30">
        <f t="shared" si="47"/>
        <v>0</v>
      </c>
      <c r="Y77" s="30">
        <f t="shared" si="47"/>
        <v>0</v>
      </c>
      <c r="Z77" s="30">
        <f t="shared" si="47"/>
        <v>0</v>
      </c>
    </row>
    <row r="78" spans="2:35"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</sheetData>
  <mergeCells count="153">
    <mergeCell ref="E63:R64"/>
    <mergeCell ref="W4:Z4"/>
    <mergeCell ref="W5:W7"/>
    <mergeCell ref="X5:X7"/>
    <mergeCell ref="Y5:Y7"/>
    <mergeCell ref="Z5:Z7"/>
    <mergeCell ref="K6:K7"/>
    <mergeCell ref="L6:L7"/>
    <mergeCell ref="M6:M7"/>
    <mergeCell ref="T4:V4"/>
    <mergeCell ref="T6:T7"/>
    <mergeCell ref="V6:V7"/>
    <mergeCell ref="T5:V5"/>
    <mergeCell ref="B8:G8"/>
    <mergeCell ref="B4:G7"/>
    <mergeCell ref="H4:H7"/>
    <mergeCell ref="I6:I7"/>
    <mergeCell ref="I4:R4"/>
    <mergeCell ref="U6:U7"/>
    <mergeCell ref="P6:P7"/>
    <mergeCell ref="R6:R7"/>
    <mergeCell ref="J6:J7"/>
    <mergeCell ref="C9:G9"/>
    <mergeCell ref="D10:G10"/>
    <mergeCell ref="Q6:Q7"/>
    <mergeCell ref="E11:G11"/>
    <mergeCell ref="E12:G12"/>
    <mergeCell ref="E13:G13"/>
    <mergeCell ref="E14:G14"/>
    <mergeCell ref="D15:G15"/>
    <mergeCell ref="E16:G16"/>
    <mergeCell ref="E17:G17"/>
    <mergeCell ref="P5:R5"/>
    <mergeCell ref="N6:N7"/>
    <mergeCell ref="O6:O7"/>
    <mergeCell ref="I5:O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D46:G46"/>
    <mergeCell ref="D47:G47"/>
    <mergeCell ref="E45:F45"/>
    <mergeCell ref="C48:G48"/>
    <mergeCell ref="AD14:AF14"/>
    <mergeCell ref="AC15:AF15"/>
    <mergeCell ref="AD16:AF16"/>
    <mergeCell ref="AD17:AF17"/>
    <mergeCell ref="AD18:AF18"/>
    <mergeCell ref="AD19:AF19"/>
    <mergeCell ref="AC20:AF20"/>
    <mergeCell ref="AC21:AF21"/>
    <mergeCell ref="AB22:AF22"/>
    <mergeCell ref="AC23:AF23"/>
    <mergeCell ref="AC24:AF24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AD36:AF36"/>
    <mergeCell ref="AD37:AF37"/>
    <mergeCell ref="AC38:AF38"/>
    <mergeCell ref="AC35:AF35"/>
    <mergeCell ref="AA8:AF8"/>
    <mergeCell ref="AB9:AF9"/>
    <mergeCell ref="AC10:AF10"/>
    <mergeCell ref="AD11:AF11"/>
    <mergeCell ref="AD12:AF12"/>
    <mergeCell ref="AD13:AF13"/>
    <mergeCell ref="D61:E61"/>
    <mergeCell ref="F61:G61"/>
    <mergeCell ref="D62:E62"/>
    <mergeCell ref="F62:G62"/>
    <mergeCell ref="AC59:AD59"/>
    <mergeCell ref="AE59:AF59"/>
    <mergeCell ref="AC60:AD60"/>
    <mergeCell ref="AC56:AD56"/>
    <mergeCell ref="AE56:AF56"/>
    <mergeCell ref="AE60:AF60"/>
    <mergeCell ref="AC57:AD57"/>
    <mergeCell ref="AE57:AF57"/>
    <mergeCell ref="AC58:AD58"/>
    <mergeCell ref="AC61:AD61"/>
    <mergeCell ref="AE61:AF61"/>
    <mergeCell ref="AC62:AD62"/>
    <mergeCell ref="AE62:AF62"/>
    <mergeCell ref="D59:E59"/>
    <mergeCell ref="F59:G59"/>
    <mergeCell ref="D60:E60"/>
    <mergeCell ref="F60:G60"/>
    <mergeCell ref="D56:E56"/>
    <mergeCell ref="F56:G56"/>
    <mergeCell ref="D49:G49"/>
    <mergeCell ref="F57:G57"/>
    <mergeCell ref="AB55:AF55"/>
    <mergeCell ref="D58:E58"/>
    <mergeCell ref="F58:G58"/>
    <mergeCell ref="E51:F51"/>
    <mergeCell ref="E52:F52"/>
    <mergeCell ref="C55:G55"/>
    <mergeCell ref="D57:E57"/>
    <mergeCell ref="AE58:AF58"/>
    <mergeCell ref="AC50:AF50"/>
    <mergeCell ref="AD51:AE51"/>
    <mergeCell ref="E53:F53"/>
    <mergeCell ref="AD53:AE53"/>
    <mergeCell ref="D54:G54"/>
    <mergeCell ref="AC54:AF54"/>
    <mergeCell ref="AD52:AE52"/>
    <mergeCell ref="D50:G50"/>
    <mergeCell ref="H2:P2"/>
    <mergeCell ref="V2:Z2"/>
    <mergeCell ref="AD45:AE45"/>
    <mergeCell ref="AC47:AF47"/>
    <mergeCell ref="AB48:AF48"/>
    <mergeCell ref="AC49:AF49"/>
    <mergeCell ref="AC46:AF46"/>
    <mergeCell ref="AC44:AF44"/>
    <mergeCell ref="AA4:AF7"/>
    <mergeCell ref="AD39:AF39"/>
    <mergeCell ref="AC31:AF31"/>
    <mergeCell ref="AC32:AF32"/>
    <mergeCell ref="AB33:AF33"/>
    <mergeCell ref="AC34:AF34"/>
    <mergeCell ref="AC25:AF25"/>
    <mergeCell ref="AD43:AF43"/>
    <mergeCell ref="AD40:AF40"/>
    <mergeCell ref="AD41:AF41"/>
    <mergeCell ref="AD42:AF42"/>
    <mergeCell ref="AD26:AE26"/>
    <mergeCell ref="AC27:AF27"/>
    <mergeCell ref="AC28:AF28"/>
    <mergeCell ref="AB29:AF29"/>
    <mergeCell ref="AC30:AF30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M78"/>
  <sheetViews>
    <sheetView view="pageBreakPreview" zoomScaleNormal="100" zoomScaleSheetLayoutView="100" workbookViewId="0">
      <pane xSplit="7" ySplit="7" topLeftCell="H8" activePane="bottomRight" state="frozen"/>
      <selection activeCell="H30" sqref="H30"/>
      <selection pane="topRight" activeCell="H30" sqref="H30"/>
      <selection pane="bottomLeft" activeCell="H30" sqref="H30"/>
      <selection pane="bottomRight" activeCell="H8" sqref="H8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13" width="11" style="2" customWidth="1"/>
    <col min="14" max="14" width="2.6640625" style="2" customWidth="1"/>
    <col min="15" max="20" width="10.6640625" style="2" customWidth="1"/>
    <col min="21" max="25" width="2.6640625" style="1" customWidth="1"/>
    <col min="26" max="26" width="14.109375" style="1" bestFit="1" customWidth="1"/>
    <col min="27" max="27" width="10.5546875" style="2" customWidth="1"/>
    <col min="28" max="28" width="10.6640625" style="2" bestFit="1" customWidth="1"/>
    <col min="29" max="29" width="15.33203125" style="2" bestFit="1" customWidth="1"/>
    <col min="30" max="16384" width="9.109375" style="2"/>
  </cols>
  <sheetData>
    <row r="1" spans="1:26">
      <c r="B1" s="33" t="s">
        <v>104</v>
      </c>
      <c r="O1" s="13" t="s">
        <v>105</v>
      </c>
    </row>
    <row r="2" spans="1:26" s="3" customFormat="1" ht="14.4">
      <c r="B2" s="4"/>
      <c r="C2" s="4"/>
      <c r="D2" s="4"/>
      <c r="E2" s="4"/>
      <c r="F2" s="4"/>
      <c r="G2" s="4"/>
      <c r="H2" s="199" t="s">
        <v>51</v>
      </c>
      <c r="I2" s="199"/>
      <c r="J2" s="199"/>
      <c r="K2" s="199"/>
      <c r="L2" s="199"/>
      <c r="M2" s="199"/>
      <c r="O2" s="4"/>
      <c r="P2" s="199" t="s">
        <v>71</v>
      </c>
      <c r="Q2" s="199"/>
      <c r="R2" s="199"/>
      <c r="S2" s="199"/>
      <c r="T2" s="199"/>
      <c r="U2" s="4"/>
      <c r="V2" s="4"/>
      <c r="W2" s="4"/>
      <c r="X2" s="4"/>
      <c r="Y2" s="4"/>
      <c r="Z2" s="6"/>
    </row>
    <row r="3" spans="1:26" s="9" customFormat="1" ht="18.75" customHeight="1" thickBot="1">
      <c r="A3" s="1"/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7"/>
      <c r="U3" s="1"/>
      <c r="V3" s="1"/>
      <c r="W3" s="1"/>
      <c r="X3" s="1"/>
      <c r="Y3" s="1"/>
      <c r="Z3" s="1"/>
    </row>
    <row r="4" spans="1:26" ht="18" customHeight="1">
      <c r="A4" s="2"/>
      <c r="B4" s="252" t="s">
        <v>52</v>
      </c>
      <c r="C4" s="252"/>
      <c r="D4" s="252"/>
      <c r="E4" s="252"/>
      <c r="F4" s="252"/>
      <c r="G4" s="253"/>
      <c r="H4" s="235" t="s">
        <v>98</v>
      </c>
      <c r="I4" s="236"/>
      <c r="J4" s="236"/>
      <c r="K4" s="236"/>
      <c r="L4" s="236"/>
      <c r="M4" s="236"/>
      <c r="N4" s="10"/>
      <c r="O4" s="244" t="s">
        <v>99</v>
      </c>
      <c r="P4" s="236"/>
      <c r="Q4" s="237"/>
      <c r="R4" s="262" t="s">
        <v>70</v>
      </c>
      <c r="S4" s="263" t="s">
        <v>92</v>
      </c>
      <c r="T4" s="263" t="s">
        <v>93</v>
      </c>
      <c r="U4" s="203" t="s">
        <v>53</v>
      </c>
      <c r="V4" s="204"/>
      <c r="W4" s="204"/>
      <c r="X4" s="204"/>
      <c r="Y4" s="204"/>
      <c r="Z4" s="204"/>
    </row>
    <row r="5" spans="1:26">
      <c r="A5" s="2"/>
      <c r="B5" s="254"/>
      <c r="C5" s="254"/>
      <c r="D5" s="254"/>
      <c r="E5" s="254"/>
      <c r="F5" s="254"/>
      <c r="G5" s="255"/>
      <c r="H5" s="238" t="s">
        <v>66</v>
      </c>
      <c r="I5" s="238" t="s">
        <v>67</v>
      </c>
      <c r="J5" s="241" t="s">
        <v>68</v>
      </c>
      <c r="K5" s="261" t="s">
        <v>88</v>
      </c>
      <c r="L5" s="261" t="s">
        <v>89</v>
      </c>
      <c r="M5" s="264" t="s">
        <v>90</v>
      </c>
      <c r="N5" s="10"/>
      <c r="O5" s="266" t="s">
        <v>91</v>
      </c>
      <c r="P5" s="269" t="s">
        <v>106</v>
      </c>
      <c r="Q5" s="241" t="s">
        <v>69</v>
      </c>
      <c r="R5" s="242"/>
      <c r="S5" s="242"/>
      <c r="T5" s="242"/>
      <c r="U5" s="205"/>
      <c r="V5" s="206"/>
      <c r="W5" s="206"/>
      <c r="X5" s="206"/>
      <c r="Y5" s="206"/>
      <c r="Z5" s="206"/>
    </row>
    <row r="6" spans="1:26" ht="36" customHeight="1">
      <c r="A6" s="2"/>
      <c r="B6" s="254"/>
      <c r="C6" s="254"/>
      <c r="D6" s="254"/>
      <c r="E6" s="254"/>
      <c r="F6" s="254"/>
      <c r="G6" s="255"/>
      <c r="H6" s="239"/>
      <c r="I6" s="239"/>
      <c r="J6" s="242"/>
      <c r="K6" s="242"/>
      <c r="L6" s="242"/>
      <c r="M6" s="265"/>
      <c r="N6" s="10"/>
      <c r="O6" s="267"/>
      <c r="P6" s="239"/>
      <c r="Q6" s="242"/>
      <c r="R6" s="242"/>
      <c r="S6" s="242"/>
      <c r="T6" s="242"/>
      <c r="U6" s="205"/>
      <c r="V6" s="206"/>
      <c r="W6" s="206"/>
      <c r="X6" s="206"/>
      <c r="Y6" s="206"/>
      <c r="Z6" s="206"/>
    </row>
    <row r="7" spans="1:26">
      <c r="A7" s="11"/>
      <c r="B7" s="256"/>
      <c r="C7" s="256"/>
      <c r="D7" s="256"/>
      <c r="E7" s="256"/>
      <c r="F7" s="256"/>
      <c r="G7" s="257"/>
      <c r="H7" s="240"/>
      <c r="I7" s="240"/>
      <c r="J7" s="228"/>
      <c r="K7" s="228"/>
      <c r="L7" s="228"/>
      <c r="M7" s="224"/>
      <c r="N7" s="10"/>
      <c r="O7" s="268"/>
      <c r="P7" s="240"/>
      <c r="Q7" s="228"/>
      <c r="R7" s="228"/>
      <c r="S7" s="228"/>
      <c r="T7" s="228"/>
      <c r="U7" s="207"/>
      <c r="V7" s="208"/>
      <c r="W7" s="208"/>
      <c r="X7" s="208"/>
      <c r="Y7" s="208"/>
      <c r="Z7" s="208"/>
    </row>
    <row r="8" spans="1:26" s="11" customFormat="1" ht="12.9" customHeight="1">
      <c r="B8" s="249" t="str">
        <f>'01'!B8:G8</f>
        <v>刑法犯総数(交通業過を除く)</v>
      </c>
      <c r="C8" s="249"/>
      <c r="D8" s="249"/>
      <c r="E8" s="249"/>
      <c r="F8" s="249"/>
      <c r="G8" s="250"/>
      <c r="H8" s="119">
        <v>224</v>
      </c>
      <c r="I8" s="119">
        <v>48</v>
      </c>
      <c r="J8" s="119">
        <v>10</v>
      </c>
      <c r="K8" s="119">
        <v>15</v>
      </c>
      <c r="L8" s="119">
        <v>42</v>
      </c>
      <c r="M8" s="120">
        <v>48</v>
      </c>
      <c r="N8" s="32"/>
      <c r="O8" s="142">
        <v>297</v>
      </c>
      <c r="P8" s="143">
        <v>33787</v>
      </c>
      <c r="Q8" s="143">
        <v>6255</v>
      </c>
      <c r="R8" s="143">
        <v>75493</v>
      </c>
      <c r="S8" s="143">
        <v>61067</v>
      </c>
      <c r="T8" s="143">
        <f>'01'!H8-('01'!I8+'01'!P8+'01'!T8+'01'!W8+'01'!X8+'01'!Y8+'01'!Z8+H8+I8+J8+K8+L8+M8+O8+P8+Q8+R8+S8)</f>
        <v>512752</v>
      </c>
      <c r="U8" s="220" t="str">
        <f>B8</f>
        <v>刑法犯総数(交通業過を除く)</v>
      </c>
      <c r="V8" s="202"/>
      <c r="W8" s="202"/>
      <c r="X8" s="202"/>
      <c r="Y8" s="202"/>
      <c r="Z8" s="202"/>
    </row>
    <row r="9" spans="1:26" s="11" customFormat="1" ht="12.9" customHeight="1">
      <c r="A9" s="2"/>
      <c r="B9" s="16"/>
      <c r="C9" s="202" t="str">
        <f>'01'!C9:G9</f>
        <v>凶悪犯</v>
      </c>
      <c r="D9" s="202"/>
      <c r="E9" s="202"/>
      <c r="F9" s="202"/>
      <c r="G9" s="212"/>
      <c r="H9" s="93">
        <v>0</v>
      </c>
      <c r="I9" s="93">
        <v>0</v>
      </c>
      <c r="J9" s="93">
        <v>1</v>
      </c>
      <c r="K9" s="93">
        <v>0</v>
      </c>
      <c r="L9" s="93">
        <v>0</v>
      </c>
      <c r="M9" s="45">
        <v>0</v>
      </c>
      <c r="N9" s="14"/>
      <c r="O9" s="144">
        <v>0</v>
      </c>
      <c r="P9" s="145">
        <v>139</v>
      </c>
      <c r="Q9" s="145">
        <v>1</v>
      </c>
      <c r="R9" s="145">
        <v>272</v>
      </c>
      <c r="S9" s="145">
        <v>1164</v>
      </c>
      <c r="T9" s="145">
        <f>'01'!H9-('01'!I9+'01'!P9+'01'!T9+'01'!W9+'01'!X9+'01'!Y9+'01'!Z9+H9+I9+J9+K9+L9+M9+O9+P9+Q9+R9+S9)</f>
        <v>3392</v>
      </c>
      <c r="U9" s="15"/>
      <c r="V9" s="202" t="str">
        <f>C9</f>
        <v>凶悪犯</v>
      </c>
      <c r="W9" s="202"/>
      <c r="X9" s="202"/>
      <c r="Y9" s="202"/>
      <c r="Z9" s="202"/>
    </row>
    <row r="10" spans="1:26" ht="12.9" customHeight="1">
      <c r="A10" s="2"/>
      <c r="B10" s="18"/>
      <c r="C10" s="18"/>
      <c r="D10" s="201" t="str">
        <f>'01'!D10:G10</f>
        <v>殺人</v>
      </c>
      <c r="E10" s="201"/>
      <c r="F10" s="201"/>
      <c r="G10" s="210"/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52">
        <v>0</v>
      </c>
      <c r="N10" s="44"/>
      <c r="O10" s="146">
        <v>0</v>
      </c>
      <c r="P10" s="147">
        <v>0</v>
      </c>
      <c r="Q10" s="147">
        <v>0</v>
      </c>
      <c r="R10" s="147">
        <v>27</v>
      </c>
      <c r="S10" s="147">
        <v>290</v>
      </c>
      <c r="T10" s="147">
        <f>'01'!H10-('01'!I10+'01'!P10+'01'!T10+'01'!W10+'01'!X10+'01'!Y10+'01'!Z10+H10+I10+J10+K10+L10+M10+O10+P10+Q10+R10+S10)</f>
        <v>154</v>
      </c>
      <c r="U10" s="21"/>
      <c r="V10" s="18"/>
      <c r="W10" s="201" t="str">
        <f>D10</f>
        <v>殺人</v>
      </c>
      <c r="X10" s="201"/>
      <c r="Y10" s="201"/>
      <c r="Z10" s="201"/>
    </row>
    <row r="11" spans="1:26" ht="12.9" customHeight="1">
      <c r="A11" s="2"/>
      <c r="B11" s="18"/>
      <c r="C11" s="18"/>
      <c r="D11" s="18"/>
      <c r="E11" s="201" t="str">
        <f>'01'!E11:G11</f>
        <v>殺人</v>
      </c>
      <c r="F11" s="201"/>
      <c r="G11" s="210"/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56">
        <v>0</v>
      </c>
      <c r="N11" s="44"/>
      <c r="O11" s="97">
        <v>0</v>
      </c>
      <c r="P11" s="97">
        <v>0</v>
      </c>
      <c r="Q11" s="97">
        <v>0</v>
      </c>
      <c r="R11" s="97">
        <v>25</v>
      </c>
      <c r="S11" s="97">
        <v>266</v>
      </c>
      <c r="T11" s="97">
        <f>'01'!H11-('01'!I11+'01'!P11+'01'!T11+'01'!W11+'01'!X11+'01'!Y11+'01'!Z11+H11+I11+J11+K11+L11+M11+O11+P11+Q11+R11+S11)</f>
        <v>136</v>
      </c>
      <c r="U11" s="21"/>
      <c r="V11" s="18"/>
      <c r="W11" s="18"/>
      <c r="X11" s="201" t="str">
        <f>E11</f>
        <v>殺人</v>
      </c>
      <c r="Y11" s="201"/>
      <c r="Z11" s="201"/>
    </row>
    <row r="12" spans="1:26" ht="12.9" customHeight="1">
      <c r="A12" s="2"/>
      <c r="B12" s="18"/>
      <c r="C12" s="18"/>
      <c r="D12" s="18"/>
      <c r="E12" s="201" t="str">
        <f>'01'!E12:G12</f>
        <v>嬰児殺</v>
      </c>
      <c r="F12" s="201"/>
      <c r="G12" s="210"/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56">
        <v>0</v>
      </c>
      <c r="N12" s="44"/>
      <c r="O12" s="97">
        <v>0</v>
      </c>
      <c r="P12" s="97">
        <v>0</v>
      </c>
      <c r="Q12" s="97">
        <v>0</v>
      </c>
      <c r="R12" s="97">
        <v>1</v>
      </c>
      <c r="S12" s="97">
        <v>1</v>
      </c>
      <c r="T12" s="97">
        <f>'01'!H12-('01'!I12+'01'!P12+'01'!T12+'01'!W12+'01'!X12+'01'!Y12+'01'!Z12+H12+I12+J12+K12+L12+M12+O12+P12+Q12+R12+S12)</f>
        <v>6</v>
      </c>
      <c r="U12" s="21"/>
      <c r="V12" s="18"/>
      <c r="W12" s="18"/>
      <c r="X12" s="201" t="str">
        <f t="shared" ref="X12:X14" si="0">E12</f>
        <v>嬰児殺</v>
      </c>
      <c r="Y12" s="201"/>
      <c r="Z12" s="201"/>
    </row>
    <row r="13" spans="1:26" ht="12.9" customHeight="1">
      <c r="A13" s="2"/>
      <c r="B13" s="18"/>
      <c r="C13" s="18"/>
      <c r="D13" s="18"/>
      <c r="E13" s="201" t="str">
        <f>'01'!E13:G13</f>
        <v>殺人予備</v>
      </c>
      <c r="F13" s="201"/>
      <c r="G13" s="210"/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56">
        <v>0</v>
      </c>
      <c r="N13" s="44"/>
      <c r="O13" s="97">
        <v>0</v>
      </c>
      <c r="P13" s="97">
        <v>0</v>
      </c>
      <c r="Q13" s="97">
        <v>0</v>
      </c>
      <c r="R13" s="97">
        <v>0</v>
      </c>
      <c r="S13" s="97">
        <v>4</v>
      </c>
      <c r="T13" s="97">
        <f>'01'!H13-('01'!I13+'01'!P13+'01'!T13+'01'!W13+'01'!X13+'01'!Y13+'01'!Z13+H13+I13+J13+K13+L13+M13+O13+P13+Q13+R13+S13)</f>
        <v>2</v>
      </c>
      <c r="U13" s="21"/>
      <c r="V13" s="18"/>
      <c r="W13" s="18"/>
      <c r="X13" s="201" t="str">
        <f t="shared" si="0"/>
        <v>殺人予備</v>
      </c>
      <c r="Y13" s="201"/>
      <c r="Z13" s="201"/>
    </row>
    <row r="14" spans="1:26" ht="12.9" customHeight="1">
      <c r="A14" s="2"/>
      <c r="B14" s="18"/>
      <c r="C14" s="18"/>
      <c r="D14" s="18"/>
      <c r="E14" s="201" t="str">
        <f>'01'!E14:G14</f>
        <v>自殺関与</v>
      </c>
      <c r="F14" s="201"/>
      <c r="G14" s="210"/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56">
        <v>0</v>
      </c>
      <c r="N14" s="44"/>
      <c r="O14" s="97">
        <v>0</v>
      </c>
      <c r="P14" s="97">
        <v>0</v>
      </c>
      <c r="Q14" s="97">
        <v>0</v>
      </c>
      <c r="R14" s="97">
        <v>1</v>
      </c>
      <c r="S14" s="97">
        <v>19</v>
      </c>
      <c r="T14" s="97">
        <f>'01'!H14-('01'!I14+'01'!P14+'01'!T14+'01'!W14+'01'!X14+'01'!Y14+'01'!Z14+H14+I14+J14+K14+L14+M14+O14+P14+Q14+R14+S14)</f>
        <v>10</v>
      </c>
      <c r="U14" s="21"/>
      <c r="V14" s="18"/>
      <c r="W14" s="18"/>
      <c r="X14" s="201" t="str">
        <f t="shared" si="0"/>
        <v>自殺関与</v>
      </c>
      <c r="Y14" s="201"/>
      <c r="Z14" s="201"/>
    </row>
    <row r="15" spans="1:26" s="11" customFormat="1" ht="12.9" customHeight="1">
      <c r="A15" s="2"/>
      <c r="B15" s="18"/>
      <c r="C15" s="18"/>
      <c r="D15" s="201" t="str">
        <f>'01'!D15:G15</f>
        <v>強盗</v>
      </c>
      <c r="E15" s="201"/>
      <c r="F15" s="201"/>
      <c r="G15" s="210"/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52">
        <v>0</v>
      </c>
      <c r="N15" s="44"/>
      <c r="O15" s="148">
        <v>0</v>
      </c>
      <c r="P15" s="149">
        <v>8</v>
      </c>
      <c r="Q15" s="149">
        <v>0</v>
      </c>
      <c r="R15" s="149">
        <v>35</v>
      </c>
      <c r="S15" s="149">
        <v>212</v>
      </c>
      <c r="T15" s="149">
        <f>'01'!H15-('01'!I15+'01'!P15+'01'!T15+'01'!W15+'01'!X15+'01'!Y15+'01'!Z15+H15+I15+J15+K15+L15+M15+O15+P15+Q15+R15+S15)</f>
        <v>779</v>
      </c>
      <c r="U15" s="21"/>
      <c r="V15" s="18"/>
      <c r="W15" s="201" t="str">
        <f>D15</f>
        <v>強盗</v>
      </c>
      <c r="X15" s="201"/>
      <c r="Y15" s="201"/>
      <c r="Z15" s="201"/>
    </row>
    <row r="16" spans="1:26" ht="12.9" customHeight="1">
      <c r="A16" s="2"/>
      <c r="B16" s="18"/>
      <c r="C16" s="18"/>
      <c r="D16" s="18"/>
      <c r="E16" s="201" t="str">
        <f>'01'!E16:G16</f>
        <v>強盗殺人</v>
      </c>
      <c r="F16" s="201"/>
      <c r="G16" s="210"/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56">
        <v>0</v>
      </c>
      <c r="N16" s="44"/>
      <c r="O16" s="97">
        <v>0</v>
      </c>
      <c r="P16" s="97">
        <v>0</v>
      </c>
      <c r="Q16" s="97">
        <v>0</v>
      </c>
      <c r="R16" s="97">
        <v>2</v>
      </c>
      <c r="S16" s="97">
        <v>9</v>
      </c>
      <c r="T16" s="97">
        <f>'01'!H16-('01'!I16+'01'!P16+'01'!T16+'01'!W16+'01'!X16+'01'!Y16+'01'!Z16+H16+I16+J16+K16+L16+M16+O16+P16+Q16+R16+S16)</f>
        <v>4</v>
      </c>
      <c r="U16" s="21"/>
      <c r="V16" s="18"/>
      <c r="W16" s="18"/>
      <c r="X16" s="201" t="str">
        <f t="shared" ref="X16:X19" si="1">E16</f>
        <v>強盗殺人</v>
      </c>
      <c r="Y16" s="201"/>
      <c r="Z16" s="201"/>
    </row>
    <row r="17" spans="1:28" ht="12.9" customHeight="1">
      <c r="A17" s="2"/>
      <c r="B17" s="18"/>
      <c r="C17" s="18"/>
      <c r="D17" s="18"/>
      <c r="E17" s="201" t="str">
        <f>'01'!E17:G17</f>
        <v>強盗傷人</v>
      </c>
      <c r="F17" s="201"/>
      <c r="G17" s="210"/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56">
        <v>0</v>
      </c>
      <c r="N17" s="44"/>
      <c r="O17" s="97">
        <v>0</v>
      </c>
      <c r="P17" s="97">
        <v>3</v>
      </c>
      <c r="Q17" s="97">
        <v>0</v>
      </c>
      <c r="R17" s="97">
        <v>18</v>
      </c>
      <c r="S17" s="97">
        <v>109</v>
      </c>
      <c r="T17" s="97">
        <f>'01'!H17-('01'!I17+'01'!P17+'01'!T17+'01'!W17+'01'!X17+'01'!Y17+'01'!Z17+H17+I17+J17+K17+L17+M17+O17+P17+Q17+R17+S17)</f>
        <v>431</v>
      </c>
      <c r="U17" s="21"/>
      <c r="V17" s="18"/>
      <c r="W17" s="18"/>
      <c r="X17" s="201" t="str">
        <f t="shared" si="1"/>
        <v>強盗傷人</v>
      </c>
      <c r="Y17" s="201"/>
      <c r="Z17" s="201"/>
    </row>
    <row r="18" spans="1:28" ht="12.9" customHeight="1">
      <c r="A18" s="2"/>
      <c r="B18" s="18"/>
      <c r="C18" s="18"/>
      <c r="D18" s="18"/>
      <c r="E18" s="213" t="str">
        <f>'01'!E18:G18</f>
        <v>強盗・不同意性交等</v>
      </c>
      <c r="F18" s="201"/>
      <c r="G18" s="210"/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56">
        <v>0</v>
      </c>
      <c r="N18" s="44"/>
      <c r="O18" s="97">
        <v>0</v>
      </c>
      <c r="P18" s="97">
        <v>1</v>
      </c>
      <c r="Q18" s="97">
        <v>0</v>
      </c>
      <c r="R18" s="97">
        <v>1</v>
      </c>
      <c r="S18" s="97">
        <v>4</v>
      </c>
      <c r="T18" s="97">
        <f>'01'!H18-('01'!I18+'01'!P18+'01'!T18+'01'!W18+'01'!X18+'01'!Y18+'01'!Z18+H18+I18+J18+K18+L18+M18+O18+P18+Q18+R18+S18)</f>
        <v>5</v>
      </c>
      <c r="U18" s="21"/>
      <c r="V18" s="18"/>
      <c r="W18" s="18"/>
      <c r="X18" s="213" t="str">
        <f t="shared" si="1"/>
        <v>強盗・不同意性交等</v>
      </c>
      <c r="Y18" s="201"/>
      <c r="Z18" s="201"/>
    </row>
    <row r="19" spans="1:28" ht="12.9" customHeight="1">
      <c r="A19" s="2"/>
      <c r="B19" s="18"/>
      <c r="C19" s="18"/>
      <c r="D19" s="18"/>
      <c r="E19" s="201" t="str">
        <f>'01'!E19:G19</f>
        <v>強盗・準強盗</v>
      </c>
      <c r="F19" s="201"/>
      <c r="G19" s="210"/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56">
        <v>0</v>
      </c>
      <c r="N19" s="44"/>
      <c r="O19" s="97">
        <v>0</v>
      </c>
      <c r="P19" s="97">
        <v>4</v>
      </c>
      <c r="Q19" s="97">
        <v>0</v>
      </c>
      <c r="R19" s="97">
        <v>14</v>
      </c>
      <c r="S19" s="97">
        <v>90</v>
      </c>
      <c r="T19" s="97">
        <f>'01'!H19-('01'!I19+'01'!P19+'01'!T19+'01'!W19+'01'!X19+'01'!Y19+'01'!Z19+H19+I19+J19+K19+L19+M19+O19+P19+Q19+R19+S19)</f>
        <v>339</v>
      </c>
      <c r="U19" s="21"/>
      <c r="V19" s="18"/>
      <c r="W19" s="18"/>
      <c r="X19" s="201" t="str">
        <f t="shared" si="1"/>
        <v>強盗・準強盗</v>
      </c>
      <c r="Y19" s="201"/>
      <c r="Z19" s="201"/>
    </row>
    <row r="20" spans="1:28" ht="12.9" customHeight="1">
      <c r="A20" s="2"/>
      <c r="B20" s="18"/>
      <c r="C20" s="18"/>
      <c r="D20" s="201" t="str">
        <f>'01'!D20:G20</f>
        <v>放火</v>
      </c>
      <c r="E20" s="201"/>
      <c r="F20" s="201"/>
      <c r="G20" s="210"/>
      <c r="H20" s="97">
        <v>0</v>
      </c>
      <c r="I20" s="97">
        <v>0</v>
      </c>
      <c r="J20" s="97">
        <v>1</v>
      </c>
      <c r="K20" s="97">
        <v>0</v>
      </c>
      <c r="L20" s="97">
        <v>0</v>
      </c>
      <c r="M20" s="56">
        <v>0</v>
      </c>
      <c r="N20" s="44"/>
      <c r="O20" s="150">
        <v>0</v>
      </c>
      <c r="P20" s="151">
        <v>0</v>
      </c>
      <c r="Q20" s="151">
        <v>0</v>
      </c>
      <c r="R20" s="151">
        <v>179</v>
      </c>
      <c r="S20" s="151">
        <v>510</v>
      </c>
      <c r="T20" s="151">
        <f>'01'!H20-('01'!I20+'01'!P20+'01'!T20+'01'!W20+'01'!X20+'01'!Y20+'01'!Z20+H20+I20+J20+K20+L20+M20+O20+P20+Q20+R20+S20)</f>
        <v>76</v>
      </c>
      <c r="U20" s="21"/>
      <c r="V20" s="18"/>
      <c r="W20" s="201" t="str">
        <f>D20</f>
        <v>放火</v>
      </c>
      <c r="X20" s="201"/>
      <c r="Y20" s="201"/>
      <c r="Z20" s="201"/>
    </row>
    <row r="21" spans="1:28" ht="12.9" customHeight="1">
      <c r="A21" s="11"/>
      <c r="B21" s="18"/>
      <c r="C21" s="18"/>
      <c r="D21" s="213" t="str">
        <f>'01'!D21:G21</f>
        <v>不同意性交等</v>
      </c>
      <c r="E21" s="201"/>
      <c r="F21" s="201"/>
      <c r="G21" s="210"/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56">
        <v>0</v>
      </c>
      <c r="N21" s="44"/>
      <c r="O21" s="150">
        <v>0</v>
      </c>
      <c r="P21" s="151">
        <v>131</v>
      </c>
      <c r="Q21" s="151">
        <v>1</v>
      </c>
      <c r="R21" s="151">
        <v>31</v>
      </c>
      <c r="S21" s="151">
        <v>152</v>
      </c>
      <c r="T21" s="151">
        <f>'01'!H21-('01'!I21+'01'!P21+'01'!T21+'01'!W21+'01'!X21+'01'!Y21+'01'!Z21+H21+I21+J21+K21+L21+M21+O21+P21+Q21+R21+S21)</f>
        <v>2383</v>
      </c>
      <c r="U21" s="21"/>
      <c r="V21" s="18"/>
      <c r="W21" s="213" t="str">
        <f>D21</f>
        <v>不同意性交等</v>
      </c>
      <c r="X21" s="201"/>
      <c r="Y21" s="201"/>
      <c r="Z21" s="201"/>
    </row>
    <row r="22" spans="1:28" s="11" customFormat="1" ht="12.9" customHeight="1">
      <c r="A22" s="2"/>
      <c r="B22" s="16"/>
      <c r="C22" s="202" t="str">
        <f>'01'!C22:G22</f>
        <v>粗暴犯</v>
      </c>
      <c r="D22" s="202"/>
      <c r="E22" s="202"/>
      <c r="F22" s="202"/>
      <c r="G22" s="212"/>
      <c r="H22" s="121">
        <v>0</v>
      </c>
      <c r="I22" s="121">
        <v>7</v>
      </c>
      <c r="J22" s="121">
        <v>2</v>
      </c>
      <c r="K22" s="121">
        <v>0</v>
      </c>
      <c r="L22" s="121">
        <v>0</v>
      </c>
      <c r="M22" s="122">
        <v>0</v>
      </c>
      <c r="N22" s="14"/>
      <c r="O22" s="152">
        <v>1</v>
      </c>
      <c r="P22" s="153">
        <v>1714</v>
      </c>
      <c r="Q22" s="153">
        <v>80</v>
      </c>
      <c r="R22" s="153">
        <v>432</v>
      </c>
      <c r="S22" s="153">
        <v>5198</v>
      </c>
      <c r="T22" s="153">
        <f>'01'!H22-('01'!I22+'01'!P22+'01'!T22+'01'!W22+'01'!X22+'01'!Y22+'01'!Z22+H22+I22+J22+K22+L22+M22+O22+P22+Q22+R22+S22)</f>
        <v>49044</v>
      </c>
      <c r="U22" s="15"/>
      <c r="V22" s="202" t="str">
        <f>C22</f>
        <v>粗暴犯</v>
      </c>
      <c r="W22" s="202"/>
      <c r="X22" s="202"/>
      <c r="Y22" s="202"/>
      <c r="Z22" s="202"/>
    </row>
    <row r="23" spans="1:28" ht="12.9" customHeight="1">
      <c r="A23" s="2"/>
      <c r="B23" s="18"/>
      <c r="C23" s="18"/>
      <c r="D23" s="201" t="str">
        <f>'01'!D23:G23</f>
        <v>凶器準備集合</v>
      </c>
      <c r="E23" s="201"/>
      <c r="F23" s="201"/>
      <c r="G23" s="210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4">
        <v>0</v>
      </c>
      <c r="N23" s="20"/>
      <c r="O23" s="154">
        <v>0</v>
      </c>
      <c r="P23" s="155">
        <v>0</v>
      </c>
      <c r="Q23" s="155">
        <v>0</v>
      </c>
      <c r="R23" s="155">
        <v>1</v>
      </c>
      <c r="S23" s="155">
        <v>2</v>
      </c>
      <c r="T23" s="155">
        <f>'01'!H23-('01'!I23+'01'!P23+'01'!T23+'01'!W23+'01'!X23+'01'!Y23+'01'!Z23+H23+I23+J23+K23+L23+M23+O23+P23+Q23+R23+S23)</f>
        <v>1</v>
      </c>
      <c r="U23" s="21"/>
      <c r="V23" s="18"/>
      <c r="W23" s="201" t="str">
        <f>D23</f>
        <v>凶器準備集合</v>
      </c>
      <c r="X23" s="201"/>
      <c r="Y23" s="201"/>
      <c r="Z23" s="201"/>
    </row>
    <row r="24" spans="1:28" ht="12.9" customHeight="1">
      <c r="A24" s="2"/>
      <c r="B24" s="18"/>
      <c r="C24" s="18"/>
      <c r="D24" s="201" t="str">
        <f>'01'!D24:G24</f>
        <v>暴行</v>
      </c>
      <c r="E24" s="201"/>
      <c r="F24" s="201"/>
      <c r="G24" s="210"/>
      <c r="H24" s="123">
        <v>0</v>
      </c>
      <c r="I24" s="123">
        <v>2</v>
      </c>
      <c r="J24" s="123">
        <v>1</v>
      </c>
      <c r="K24" s="123">
        <v>0</v>
      </c>
      <c r="L24" s="123">
        <v>0</v>
      </c>
      <c r="M24" s="124">
        <v>0</v>
      </c>
      <c r="N24" s="20"/>
      <c r="O24" s="154">
        <v>1</v>
      </c>
      <c r="P24" s="155">
        <v>20</v>
      </c>
      <c r="Q24" s="155">
        <v>1</v>
      </c>
      <c r="R24" s="155">
        <v>121</v>
      </c>
      <c r="S24" s="155">
        <v>1710</v>
      </c>
      <c r="T24" s="155">
        <f>'01'!H24-('01'!I24+'01'!P24+'01'!T24+'01'!W24+'01'!X24+'01'!Y24+'01'!Z24+H24+I24+J24+K24+L24+M24+O24+P24+Q24+R24+S24)</f>
        <v>28120</v>
      </c>
      <c r="U24" s="21"/>
      <c r="V24" s="18"/>
      <c r="W24" s="201" t="str">
        <f>D24</f>
        <v>暴行</v>
      </c>
      <c r="X24" s="201"/>
      <c r="Y24" s="201"/>
      <c r="Z24" s="201"/>
    </row>
    <row r="25" spans="1:28" ht="12.9" customHeight="1">
      <c r="A25" s="2"/>
      <c r="B25" s="18"/>
      <c r="C25" s="18"/>
      <c r="D25" s="201" t="str">
        <f>'01'!D25:G25</f>
        <v>傷害</v>
      </c>
      <c r="E25" s="201"/>
      <c r="F25" s="201"/>
      <c r="G25" s="210"/>
      <c r="H25" s="123">
        <v>0</v>
      </c>
      <c r="I25" s="123">
        <v>0</v>
      </c>
      <c r="J25" s="123">
        <v>1</v>
      </c>
      <c r="K25" s="123">
        <v>0</v>
      </c>
      <c r="L25" s="123">
        <v>0</v>
      </c>
      <c r="M25" s="124">
        <v>0</v>
      </c>
      <c r="N25" s="20"/>
      <c r="O25" s="154">
        <v>0</v>
      </c>
      <c r="P25" s="155">
        <v>62</v>
      </c>
      <c r="Q25" s="155">
        <v>2</v>
      </c>
      <c r="R25" s="155">
        <v>208</v>
      </c>
      <c r="S25" s="155">
        <v>2791</v>
      </c>
      <c r="T25" s="155">
        <f>'01'!H25-('01'!I25+'01'!P25+'01'!T25+'01'!W25+'01'!X25+'01'!Y25+'01'!Z25+H25+I25+J25+K25+L25+M25+O25+P25+Q25+R25+S25)</f>
        <v>18616</v>
      </c>
      <c r="U25" s="21"/>
      <c r="V25" s="18"/>
      <c r="W25" s="201" t="str">
        <f>D25</f>
        <v>傷害</v>
      </c>
      <c r="X25" s="201"/>
      <c r="Y25" s="201"/>
      <c r="Z25" s="201"/>
    </row>
    <row r="26" spans="1:28" ht="12.9" customHeight="1">
      <c r="A26" s="2"/>
      <c r="B26" s="18"/>
      <c r="C26" s="18"/>
      <c r="D26" s="18"/>
      <c r="E26" s="200" t="str">
        <f>'01'!E26:F26</f>
        <v>うち)</v>
      </c>
      <c r="F26" s="200"/>
      <c r="G26" s="19" t="str">
        <f>'01'!G26</f>
        <v>傷害致死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6">
        <v>0</v>
      </c>
      <c r="N26" s="20"/>
      <c r="O26" s="125">
        <v>0</v>
      </c>
      <c r="P26" s="125">
        <v>0</v>
      </c>
      <c r="Q26" s="125">
        <v>0</v>
      </c>
      <c r="R26" s="125">
        <v>4</v>
      </c>
      <c r="S26" s="125">
        <v>13</v>
      </c>
      <c r="T26" s="125">
        <f>'01'!H26-('01'!I26+'01'!P26+'01'!T26+'01'!W26+'01'!X26+'01'!Y26+'01'!Z26+H26+I26+J26+K26+L26+M26+O26+P26+Q26+R26+S26)</f>
        <v>48</v>
      </c>
      <c r="U26" s="21"/>
      <c r="V26" s="18"/>
      <c r="W26" s="18"/>
      <c r="X26" s="200" t="str">
        <f>E26</f>
        <v>うち)</v>
      </c>
      <c r="Y26" s="200"/>
      <c r="Z26" s="18" t="str">
        <f>G26</f>
        <v>傷害致死</v>
      </c>
    </row>
    <row r="27" spans="1:28" ht="12.9" customHeight="1">
      <c r="A27" s="2"/>
      <c r="B27" s="18"/>
      <c r="C27" s="18"/>
      <c r="D27" s="201" t="str">
        <f>'01'!D27:G27</f>
        <v>脅迫</v>
      </c>
      <c r="E27" s="201"/>
      <c r="F27" s="201"/>
      <c r="G27" s="210"/>
      <c r="H27" s="127">
        <v>0</v>
      </c>
      <c r="I27" s="127">
        <v>5</v>
      </c>
      <c r="J27" s="127">
        <v>0</v>
      </c>
      <c r="K27" s="127">
        <v>0</v>
      </c>
      <c r="L27" s="127">
        <v>0</v>
      </c>
      <c r="M27" s="128">
        <v>0</v>
      </c>
      <c r="N27" s="20"/>
      <c r="O27" s="156">
        <v>0</v>
      </c>
      <c r="P27" s="157">
        <v>1269</v>
      </c>
      <c r="Q27" s="157">
        <v>68</v>
      </c>
      <c r="R27" s="157">
        <v>82</v>
      </c>
      <c r="S27" s="157">
        <v>565</v>
      </c>
      <c r="T27" s="157">
        <f>'01'!H27-('01'!I27+'01'!P27+'01'!T27+'01'!W27+'01'!X27+'01'!Y27+'01'!Z27+H27+I27+J27+K27+L27+M27+O27+P27+Q27+R27+S27)</f>
        <v>1289</v>
      </c>
      <c r="U27" s="21"/>
      <c r="V27" s="18"/>
      <c r="W27" s="201" t="str">
        <f>D27</f>
        <v>脅迫</v>
      </c>
      <c r="X27" s="201"/>
      <c r="Y27" s="201"/>
      <c r="Z27" s="201"/>
    </row>
    <row r="28" spans="1:28" ht="12.9" customHeight="1">
      <c r="A28" s="11"/>
      <c r="B28" s="18"/>
      <c r="C28" s="18"/>
      <c r="D28" s="201" t="str">
        <f>'01'!D28:G28</f>
        <v>恐喝</v>
      </c>
      <c r="E28" s="201"/>
      <c r="F28" s="201"/>
      <c r="G28" s="210"/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8">
        <v>0</v>
      </c>
      <c r="N28" s="20"/>
      <c r="O28" s="156">
        <v>0</v>
      </c>
      <c r="P28" s="157">
        <v>363</v>
      </c>
      <c r="Q28" s="157">
        <v>9</v>
      </c>
      <c r="R28" s="157">
        <v>20</v>
      </c>
      <c r="S28" s="157">
        <v>130</v>
      </c>
      <c r="T28" s="157">
        <f>'01'!H28-('01'!I28+'01'!P28+'01'!T28+'01'!W28+'01'!X28+'01'!Y28+'01'!Z28+H28+I28+J28+K28+L28+M28+O28+P28+Q28+R28+S28)</f>
        <v>1018</v>
      </c>
      <c r="U28" s="21"/>
      <c r="V28" s="18"/>
      <c r="W28" s="201" t="str">
        <f>D28</f>
        <v>恐喝</v>
      </c>
      <c r="X28" s="201"/>
      <c r="Y28" s="201"/>
      <c r="Z28" s="201"/>
    </row>
    <row r="29" spans="1:28" s="11" customFormat="1" ht="12.9" customHeight="1">
      <c r="A29" s="2"/>
      <c r="B29" s="16"/>
      <c r="C29" s="202" t="str">
        <f>'01'!C29:G29</f>
        <v>窃盗犯</v>
      </c>
      <c r="D29" s="202"/>
      <c r="E29" s="202"/>
      <c r="F29" s="202"/>
      <c r="G29" s="212"/>
      <c r="H29" s="129">
        <v>1</v>
      </c>
      <c r="I29" s="129">
        <v>0</v>
      </c>
      <c r="J29" s="129">
        <v>0</v>
      </c>
      <c r="K29" s="129">
        <v>0</v>
      </c>
      <c r="L29" s="129">
        <v>0</v>
      </c>
      <c r="M29" s="130">
        <v>0</v>
      </c>
      <c r="N29" s="14"/>
      <c r="O29" s="158">
        <v>176</v>
      </c>
      <c r="P29" s="159">
        <v>204</v>
      </c>
      <c r="Q29" s="159">
        <v>0</v>
      </c>
      <c r="R29" s="159">
        <v>45116</v>
      </c>
      <c r="S29" s="159">
        <v>31240</v>
      </c>
      <c r="T29" s="159">
        <f>'01'!H29-('01'!I29+'01'!P29+'01'!T29+'01'!W29+'01'!X29+'01'!Y29+'01'!Z29+H29+I29+J29+K29+L29+M29+O29+P29+Q29+R29+S29)</f>
        <v>398908</v>
      </c>
      <c r="U29" s="15"/>
      <c r="V29" s="202" t="str">
        <f>C29</f>
        <v>窃盗犯</v>
      </c>
      <c r="W29" s="202"/>
      <c r="X29" s="202"/>
      <c r="Y29" s="202"/>
      <c r="Z29" s="202"/>
      <c r="AB29" s="17"/>
    </row>
    <row r="30" spans="1:28" ht="12.9" customHeight="1">
      <c r="A30" s="2"/>
      <c r="B30" s="18"/>
      <c r="C30" s="18"/>
      <c r="D30" s="201" t="str">
        <f>'01'!D30:G30</f>
        <v>侵入盗</v>
      </c>
      <c r="E30" s="201"/>
      <c r="F30" s="201"/>
      <c r="G30" s="210"/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56">
        <v>0</v>
      </c>
      <c r="N30" s="44"/>
      <c r="O30" s="97">
        <v>0</v>
      </c>
      <c r="P30" s="97">
        <v>0</v>
      </c>
      <c r="Q30" s="97">
        <v>0</v>
      </c>
      <c r="R30" s="97">
        <v>12498</v>
      </c>
      <c r="S30" s="97">
        <v>10105</v>
      </c>
      <c r="T30" s="97">
        <f>'01'!H30-('01'!I30+'01'!P30+'01'!T30+'01'!W30+'01'!X30+'01'!Y30+'01'!Z30+H30+I30+J30+K30+L30+M30+O30+P30+Q30+R30+S30)</f>
        <v>21625</v>
      </c>
      <c r="U30" s="21"/>
      <c r="V30" s="18"/>
      <c r="W30" s="201" t="str">
        <f>D30</f>
        <v>侵入盗</v>
      </c>
      <c r="X30" s="201"/>
      <c r="Y30" s="201"/>
      <c r="Z30" s="201"/>
    </row>
    <row r="31" spans="1:28" ht="12.9" customHeight="1">
      <c r="A31" s="2"/>
      <c r="B31" s="18"/>
      <c r="C31" s="18"/>
      <c r="D31" s="201" t="str">
        <f>'01'!D31:G31</f>
        <v>乗り物盗</v>
      </c>
      <c r="E31" s="201"/>
      <c r="F31" s="201"/>
      <c r="G31" s="210"/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56">
        <v>0</v>
      </c>
      <c r="N31" s="44"/>
      <c r="O31" s="97">
        <v>0</v>
      </c>
      <c r="P31" s="97">
        <v>0</v>
      </c>
      <c r="Q31" s="97">
        <v>0</v>
      </c>
      <c r="R31" s="97">
        <v>0</v>
      </c>
      <c r="S31" s="160">
        <v>0</v>
      </c>
      <c r="T31" s="52">
        <f>'01'!H31-('01'!I31+'01'!P31+'01'!T31+'01'!W31+'01'!X31+'01'!Y31+'01'!Z31+H31+I31+J31+K31+L31+M31+O31+P31+Q31+R31+S31)</f>
        <v>179888</v>
      </c>
      <c r="U31" s="21"/>
      <c r="V31" s="18"/>
      <c r="W31" s="201" t="str">
        <f>D31</f>
        <v>乗り物盗</v>
      </c>
      <c r="X31" s="201"/>
      <c r="Y31" s="201"/>
      <c r="Z31" s="201"/>
    </row>
    <row r="32" spans="1:28" ht="12.9" customHeight="1">
      <c r="A32" s="11"/>
      <c r="B32" s="18"/>
      <c r="C32" s="18"/>
      <c r="D32" s="201" t="str">
        <f>'01'!D32:G32</f>
        <v>非侵入盗</v>
      </c>
      <c r="E32" s="201"/>
      <c r="F32" s="201"/>
      <c r="G32" s="210"/>
      <c r="H32" s="97">
        <v>1</v>
      </c>
      <c r="I32" s="97">
        <v>0</v>
      </c>
      <c r="J32" s="97">
        <v>0</v>
      </c>
      <c r="K32" s="97">
        <v>0</v>
      </c>
      <c r="L32" s="97">
        <v>0</v>
      </c>
      <c r="M32" s="56">
        <v>0</v>
      </c>
      <c r="N32" s="44"/>
      <c r="O32" s="97">
        <v>176</v>
      </c>
      <c r="P32" s="97">
        <v>204</v>
      </c>
      <c r="Q32" s="97">
        <v>0</v>
      </c>
      <c r="R32" s="97">
        <v>32618</v>
      </c>
      <c r="S32" s="97">
        <v>21135</v>
      </c>
      <c r="T32" s="97">
        <f>'01'!H32-('01'!I32+'01'!P32+'01'!T32+'01'!W32+'01'!X32+'01'!Y32+'01'!Z32+H32+I32+J32+K32+L32+M32+O32+P32+Q32+R32+S32)</f>
        <v>197395</v>
      </c>
      <c r="U32" s="21"/>
      <c r="V32" s="18"/>
      <c r="W32" s="201" t="str">
        <f>D32</f>
        <v>非侵入盗</v>
      </c>
      <c r="X32" s="201"/>
      <c r="Y32" s="201"/>
      <c r="Z32" s="201"/>
    </row>
    <row r="33" spans="1:39" s="11" customFormat="1" ht="12.9" customHeight="1">
      <c r="B33" s="16"/>
      <c r="C33" s="202" t="str">
        <f>'01'!C33:G33</f>
        <v>知能犯</v>
      </c>
      <c r="D33" s="202"/>
      <c r="E33" s="202"/>
      <c r="F33" s="202"/>
      <c r="G33" s="212"/>
      <c r="H33" s="131">
        <v>223</v>
      </c>
      <c r="I33" s="131">
        <v>16</v>
      </c>
      <c r="J33" s="131">
        <v>2</v>
      </c>
      <c r="K33" s="131">
        <v>15</v>
      </c>
      <c r="L33" s="131">
        <v>42</v>
      </c>
      <c r="M33" s="132">
        <v>48</v>
      </c>
      <c r="N33" s="14"/>
      <c r="O33" s="161">
        <v>110</v>
      </c>
      <c r="P33" s="162">
        <v>28272</v>
      </c>
      <c r="Q33" s="162">
        <v>5665</v>
      </c>
      <c r="R33" s="162">
        <v>1561</v>
      </c>
      <c r="S33" s="162">
        <v>3974</v>
      </c>
      <c r="T33" s="162">
        <f>'01'!H33-('01'!I33+'01'!P33+'01'!T33+'01'!W33+'01'!X33+'01'!Y33+'01'!Z33+H33+I33+J33+K33+L33+M33+O33+P33+Q33+R33+S33)</f>
        <v>9000</v>
      </c>
      <c r="U33" s="15"/>
      <c r="V33" s="202" t="str">
        <f>C33</f>
        <v>知能犯</v>
      </c>
      <c r="W33" s="202"/>
      <c r="X33" s="202"/>
      <c r="Y33" s="202"/>
      <c r="Z33" s="202"/>
    </row>
    <row r="34" spans="1:39" ht="12.9" customHeight="1">
      <c r="A34" s="2"/>
      <c r="B34" s="18"/>
      <c r="C34" s="18"/>
      <c r="D34" s="201" t="str">
        <f>'01'!D34:G34</f>
        <v>詐欺</v>
      </c>
      <c r="E34" s="201"/>
      <c r="F34" s="201"/>
      <c r="G34" s="210"/>
      <c r="H34" s="133">
        <v>3</v>
      </c>
      <c r="I34" s="133">
        <v>16</v>
      </c>
      <c r="J34" s="133">
        <v>2</v>
      </c>
      <c r="K34" s="133">
        <v>7</v>
      </c>
      <c r="L34" s="133">
        <v>28</v>
      </c>
      <c r="M34" s="134">
        <v>30</v>
      </c>
      <c r="N34" s="20"/>
      <c r="O34" s="163">
        <v>63</v>
      </c>
      <c r="P34" s="164">
        <v>27965</v>
      </c>
      <c r="Q34" s="164">
        <v>5426</v>
      </c>
      <c r="R34" s="164">
        <v>1420</v>
      </c>
      <c r="S34" s="164">
        <v>3166</v>
      </c>
      <c r="T34" s="164">
        <f>'01'!H34-('01'!I34+'01'!P34+'01'!T34+'01'!W34+'01'!X34+'01'!Y34+'01'!Z34+H34+I34+J34+K34+L34+M34+O34+P34+Q34+R34+S34)</f>
        <v>6881</v>
      </c>
      <c r="U34" s="21"/>
      <c r="V34" s="18"/>
      <c r="W34" s="201" t="str">
        <f>D34</f>
        <v>詐欺</v>
      </c>
      <c r="X34" s="201"/>
      <c r="Y34" s="201"/>
      <c r="Z34" s="201"/>
    </row>
    <row r="35" spans="1:39" ht="12.9" customHeight="1">
      <c r="A35" s="2"/>
      <c r="B35" s="18"/>
      <c r="C35" s="18"/>
      <c r="D35" s="201" t="str">
        <f>'01'!D35:G35</f>
        <v>横領</v>
      </c>
      <c r="E35" s="201"/>
      <c r="F35" s="201"/>
      <c r="G35" s="210"/>
      <c r="H35" s="133">
        <v>0</v>
      </c>
      <c r="I35" s="133">
        <v>0</v>
      </c>
      <c r="J35" s="133">
        <v>0</v>
      </c>
      <c r="K35" s="133">
        <v>6</v>
      </c>
      <c r="L35" s="133">
        <v>1</v>
      </c>
      <c r="M35" s="134">
        <v>0</v>
      </c>
      <c r="N35" s="20"/>
      <c r="O35" s="163">
        <v>31</v>
      </c>
      <c r="P35" s="164">
        <v>39</v>
      </c>
      <c r="Q35" s="164">
        <v>67</v>
      </c>
      <c r="R35" s="164">
        <v>70</v>
      </c>
      <c r="S35" s="164">
        <v>133</v>
      </c>
      <c r="T35" s="164">
        <f>'01'!H35-('01'!I35+'01'!P35+'01'!T35+'01'!W35+'01'!X35+'01'!Y35+'01'!Z35+H35+I35+J35+K35+L35+M35+O35+P35+Q35+R35+S35)</f>
        <v>1504</v>
      </c>
      <c r="U35" s="21"/>
      <c r="V35" s="18"/>
      <c r="W35" s="201" t="str">
        <f>D35</f>
        <v>横領</v>
      </c>
      <c r="X35" s="201"/>
      <c r="Y35" s="201"/>
      <c r="Z35" s="201"/>
    </row>
    <row r="36" spans="1:39" ht="12.9" customHeight="1">
      <c r="A36" s="2"/>
      <c r="B36" s="18"/>
      <c r="C36" s="18"/>
      <c r="D36" s="18"/>
      <c r="E36" s="201" t="str">
        <f>'01'!E36:G36</f>
        <v>横領</v>
      </c>
      <c r="F36" s="201"/>
      <c r="G36" s="210"/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6">
        <v>0</v>
      </c>
      <c r="N36" s="20"/>
      <c r="O36" s="125">
        <v>3</v>
      </c>
      <c r="P36" s="125">
        <v>25</v>
      </c>
      <c r="Q36" s="125">
        <v>17</v>
      </c>
      <c r="R36" s="125">
        <v>30</v>
      </c>
      <c r="S36" s="125">
        <v>58</v>
      </c>
      <c r="T36" s="125">
        <f>'01'!H36-('01'!I36+'01'!P36+'01'!T36+'01'!W36+'01'!X36+'01'!Y36+'01'!Z36+H36+I36+J36+K36+L36+M36+O36+P36+Q36+R36+S36)</f>
        <v>751</v>
      </c>
      <c r="U36" s="21"/>
      <c r="V36" s="18"/>
      <c r="W36" s="18"/>
      <c r="X36" s="201" t="str">
        <f t="shared" ref="X36:X37" si="2">E36</f>
        <v>横領</v>
      </c>
      <c r="Y36" s="201"/>
      <c r="Z36" s="201"/>
    </row>
    <row r="37" spans="1:39" ht="12.9" customHeight="1">
      <c r="A37" s="2"/>
      <c r="B37" s="18"/>
      <c r="C37" s="18"/>
      <c r="D37" s="18"/>
      <c r="E37" s="201" t="str">
        <f>'01'!E37:G37</f>
        <v>業務上横領</v>
      </c>
      <c r="F37" s="201"/>
      <c r="G37" s="210"/>
      <c r="H37" s="125">
        <v>0</v>
      </c>
      <c r="I37" s="125">
        <v>0</v>
      </c>
      <c r="J37" s="125">
        <v>0</v>
      </c>
      <c r="K37" s="125">
        <v>6</v>
      </c>
      <c r="L37" s="125">
        <v>1</v>
      </c>
      <c r="M37" s="126">
        <v>0</v>
      </c>
      <c r="N37" s="20"/>
      <c r="O37" s="125">
        <v>28</v>
      </c>
      <c r="P37" s="125">
        <v>14</v>
      </c>
      <c r="Q37" s="125">
        <v>50</v>
      </c>
      <c r="R37" s="125">
        <v>40</v>
      </c>
      <c r="S37" s="125">
        <v>75</v>
      </c>
      <c r="T37" s="125">
        <f>'01'!H37-('01'!I37+'01'!P37+'01'!T37+'01'!W37+'01'!X37+'01'!Y37+'01'!Z37+H37+I37+J37+K37+L37+M37+O37+P37+Q37+R37+S37)</f>
        <v>753</v>
      </c>
      <c r="U37" s="21"/>
      <c r="V37" s="18"/>
      <c r="W37" s="18"/>
      <c r="X37" s="201" t="str">
        <f t="shared" si="2"/>
        <v>業務上横領</v>
      </c>
      <c r="Y37" s="201"/>
      <c r="Z37" s="201"/>
    </row>
    <row r="38" spans="1:39" ht="12.9" customHeight="1">
      <c r="A38" s="2"/>
      <c r="B38" s="18"/>
      <c r="C38" s="18"/>
      <c r="D38" s="201" t="str">
        <f>'01'!D38:G38</f>
        <v>偽造</v>
      </c>
      <c r="E38" s="201"/>
      <c r="F38" s="201"/>
      <c r="G38" s="210"/>
      <c r="H38" s="135">
        <v>220</v>
      </c>
      <c r="I38" s="135">
        <v>0</v>
      </c>
      <c r="J38" s="135">
        <v>0</v>
      </c>
      <c r="K38" s="135">
        <v>2</v>
      </c>
      <c r="L38" s="135">
        <v>12</v>
      </c>
      <c r="M38" s="136">
        <v>18</v>
      </c>
      <c r="N38" s="20"/>
      <c r="O38" s="135">
        <v>15</v>
      </c>
      <c r="P38" s="135">
        <v>253</v>
      </c>
      <c r="Q38" s="135">
        <v>166</v>
      </c>
      <c r="R38" s="135">
        <v>64</v>
      </c>
      <c r="S38" s="135">
        <v>661</v>
      </c>
      <c r="T38" s="135">
        <f>'01'!H38-('01'!I38+'01'!P38+'01'!T38+'01'!W38+'01'!X38+'01'!Y38+'01'!Z38+H38+I38+J38+K38+L38+M38+O38+P38+Q38+R38+S38)</f>
        <v>464</v>
      </c>
      <c r="U38" s="21"/>
      <c r="V38" s="18"/>
      <c r="W38" s="201" t="str">
        <f>D38</f>
        <v>偽造</v>
      </c>
      <c r="X38" s="201"/>
      <c r="Y38" s="201"/>
      <c r="Z38" s="201"/>
    </row>
    <row r="39" spans="1:39" ht="12.9" customHeight="1">
      <c r="A39" s="2"/>
      <c r="B39" s="18"/>
      <c r="C39" s="18"/>
      <c r="D39" s="18"/>
      <c r="E39" s="209" t="str">
        <f>'01'!E39:G39</f>
        <v>通貨偽造</v>
      </c>
      <c r="F39" s="209"/>
      <c r="G39" s="221"/>
      <c r="H39" s="137">
        <v>220</v>
      </c>
      <c r="I39" s="137">
        <v>0</v>
      </c>
      <c r="J39" s="137">
        <v>0</v>
      </c>
      <c r="K39" s="137">
        <v>0</v>
      </c>
      <c r="L39" s="137">
        <v>0</v>
      </c>
      <c r="M39" s="138">
        <v>0</v>
      </c>
      <c r="N39" s="20"/>
      <c r="O39" s="165">
        <v>0</v>
      </c>
      <c r="P39" s="166">
        <v>1</v>
      </c>
      <c r="Q39" s="166">
        <v>0</v>
      </c>
      <c r="R39" s="166">
        <v>1</v>
      </c>
      <c r="S39" s="166">
        <v>3</v>
      </c>
      <c r="T39" s="166">
        <f>'01'!H39-('01'!I39+'01'!P39+'01'!T39+'01'!W39+'01'!X39+'01'!Y39+'01'!Z39+H39+I39+J39+K39+L39+M39+O39+P39+Q39+R39+S39)</f>
        <v>2</v>
      </c>
      <c r="U39" s="21"/>
      <c r="V39" s="18"/>
      <c r="W39" s="18"/>
      <c r="X39" s="209" t="str">
        <f t="shared" ref="X39:X43" si="3">E39</f>
        <v>通貨偽造</v>
      </c>
      <c r="Y39" s="209"/>
      <c r="Z39" s="209"/>
    </row>
    <row r="40" spans="1:39" ht="12.9" customHeight="1">
      <c r="A40" s="2"/>
      <c r="B40" s="18"/>
      <c r="C40" s="18"/>
      <c r="D40" s="18"/>
      <c r="E40" s="201" t="str">
        <f>'01'!E40:G40</f>
        <v>文書偽造</v>
      </c>
      <c r="F40" s="201"/>
      <c r="G40" s="210"/>
      <c r="H40" s="137">
        <v>0</v>
      </c>
      <c r="I40" s="137">
        <v>0</v>
      </c>
      <c r="J40" s="137">
        <v>0</v>
      </c>
      <c r="K40" s="137">
        <v>0</v>
      </c>
      <c r="L40" s="137">
        <v>1</v>
      </c>
      <c r="M40" s="138">
        <v>0</v>
      </c>
      <c r="N40" s="20"/>
      <c r="O40" s="165">
        <v>15</v>
      </c>
      <c r="P40" s="166">
        <v>251</v>
      </c>
      <c r="Q40" s="166">
        <v>163</v>
      </c>
      <c r="R40" s="166">
        <v>62</v>
      </c>
      <c r="S40" s="166">
        <v>624</v>
      </c>
      <c r="T40" s="166">
        <f>'01'!H40-('01'!I40+'01'!P40+'01'!T40+'01'!W40+'01'!X40+'01'!Y40+'01'!Z40+H40+I40+J40+K40+L40+M40+O40+P40+Q40+R40+S40)</f>
        <v>429</v>
      </c>
      <c r="U40" s="21"/>
      <c r="V40" s="18"/>
      <c r="W40" s="18"/>
      <c r="X40" s="201" t="str">
        <f t="shared" si="3"/>
        <v>文書偽造</v>
      </c>
      <c r="Y40" s="201"/>
      <c r="Z40" s="201"/>
    </row>
    <row r="41" spans="1:39" ht="12.9" customHeight="1">
      <c r="A41" s="2"/>
      <c r="B41" s="18"/>
      <c r="C41" s="18"/>
      <c r="D41" s="18"/>
      <c r="E41" s="201" t="str">
        <f>'01'!E41:G41</f>
        <v>支払用カード偽造</v>
      </c>
      <c r="F41" s="201"/>
      <c r="G41" s="210"/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8">
        <v>0</v>
      </c>
      <c r="N41" s="20"/>
      <c r="O41" s="165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f>'01'!H41-('01'!I41+'01'!P41+'01'!T41+'01'!W41+'01'!X41+'01'!Y41+'01'!Z41+H41+I41+J41+K41+L41+M41+O41+P41+Q41+R41+S41)</f>
        <v>0</v>
      </c>
      <c r="U41" s="21"/>
      <c r="V41" s="18"/>
      <c r="W41" s="18"/>
      <c r="X41" s="201" t="str">
        <f t="shared" si="3"/>
        <v>支払用カード偽造</v>
      </c>
      <c r="Y41" s="201"/>
      <c r="Z41" s="201"/>
    </row>
    <row r="42" spans="1:39" ht="12.9" customHeight="1">
      <c r="A42" s="2"/>
      <c r="B42" s="18"/>
      <c r="C42" s="18"/>
      <c r="D42" s="18"/>
      <c r="E42" s="201" t="str">
        <f>'01'!E42:G42</f>
        <v>有価証券偽造</v>
      </c>
      <c r="F42" s="201"/>
      <c r="G42" s="210"/>
      <c r="H42" s="137">
        <v>0</v>
      </c>
      <c r="I42" s="137">
        <v>0</v>
      </c>
      <c r="J42" s="137">
        <v>0</v>
      </c>
      <c r="K42" s="137">
        <v>2</v>
      </c>
      <c r="L42" s="137">
        <v>11</v>
      </c>
      <c r="M42" s="138">
        <v>18</v>
      </c>
      <c r="N42" s="20"/>
      <c r="O42" s="165">
        <v>0</v>
      </c>
      <c r="P42" s="166">
        <v>1</v>
      </c>
      <c r="Q42" s="166">
        <v>3</v>
      </c>
      <c r="R42" s="166">
        <v>1</v>
      </c>
      <c r="S42" s="166">
        <v>11</v>
      </c>
      <c r="T42" s="166">
        <f>'01'!H42-('01'!I42+'01'!P42+'01'!T42+'01'!W42+'01'!X42+'01'!Y42+'01'!Z42+H42+I42+J42+K42+L42+M42+O42+P42+Q42+R42+S42)</f>
        <v>6</v>
      </c>
      <c r="U42" s="21"/>
      <c r="V42" s="18"/>
      <c r="W42" s="18"/>
      <c r="X42" s="201" t="str">
        <f t="shared" si="3"/>
        <v>有価証券偽造</v>
      </c>
      <c r="Y42" s="201"/>
      <c r="Z42" s="201"/>
    </row>
    <row r="43" spans="1:39" ht="12.9" customHeight="1">
      <c r="A43" s="2"/>
      <c r="B43" s="18"/>
      <c r="C43" s="18"/>
      <c r="D43" s="18"/>
      <c r="E43" s="219" t="str">
        <f>'01'!E43:G43</f>
        <v>印章偽造</v>
      </c>
      <c r="F43" s="219"/>
      <c r="G43" s="222"/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8">
        <v>0</v>
      </c>
      <c r="N43" s="20"/>
      <c r="O43" s="165">
        <v>0</v>
      </c>
      <c r="P43" s="166">
        <v>0</v>
      </c>
      <c r="Q43" s="166">
        <v>0</v>
      </c>
      <c r="R43" s="166">
        <v>0</v>
      </c>
      <c r="S43" s="166">
        <v>23</v>
      </c>
      <c r="T43" s="166">
        <f>'01'!H43-('01'!I43+'01'!P43+'01'!T43+'01'!W43+'01'!X43+'01'!Y43+'01'!Z43+H43+I43+J43+K43+L43+M43+O43+P43+Q43+R43+S43)</f>
        <v>27</v>
      </c>
      <c r="U43" s="21"/>
      <c r="V43" s="18"/>
      <c r="W43" s="18"/>
      <c r="X43" s="219" t="str">
        <f t="shared" si="3"/>
        <v>印章偽造</v>
      </c>
      <c r="Y43" s="219"/>
      <c r="Z43" s="219"/>
    </row>
    <row r="44" spans="1:39" ht="12.9" customHeight="1">
      <c r="A44" s="11"/>
      <c r="B44" s="18"/>
      <c r="C44" s="18"/>
      <c r="D44" s="201" t="str">
        <f>'01'!D44:G44</f>
        <v>汚職</v>
      </c>
      <c r="E44" s="201"/>
      <c r="F44" s="201"/>
      <c r="G44" s="210"/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0</v>
      </c>
      <c r="N44" s="20"/>
      <c r="O44" s="125">
        <v>0</v>
      </c>
      <c r="P44" s="125">
        <v>7</v>
      </c>
      <c r="Q44" s="125">
        <v>1</v>
      </c>
      <c r="R44" s="125">
        <v>1</v>
      </c>
      <c r="S44" s="125">
        <v>4</v>
      </c>
      <c r="T44" s="125">
        <f>'01'!H44-('01'!I44+'01'!P44+'01'!T44+'01'!W44+'01'!X44+'01'!Y44+'01'!Z44+H44+I44+J44+K44+L44+M44+O44+P44+Q44+R44+S44)</f>
        <v>90</v>
      </c>
      <c r="U44" s="21"/>
      <c r="V44" s="18"/>
      <c r="W44" s="201" t="str">
        <f>D44</f>
        <v>汚職</v>
      </c>
      <c r="X44" s="201"/>
      <c r="Y44" s="201"/>
      <c r="Z44" s="201"/>
    </row>
    <row r="45" spans="1:39" s="11" customFormat="1" ht="12.9" customHeight="1">
      <c r="A45" s="2"/>
      <c r="B45" s="18"/>
      <c r="C45" s="18"/>
      <c r="D45" s="18"/>
      <c r="E45" s="200" t="str">
        <f>'01'!E45:F45</f>
        <v>うち)</v>
      </c>
      <c r="F45" s="200"/>
      <c r="G45" s="19" t="str">
        <f>'01'!G45</f>
        <v>賄賂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0</v>
      </c>
      <c r="N45" s="20"/>
      <c r="O45" s="125">
        <v>0</v>
      </c>
      <c r="P45" s="125">
        <v>5</v>
      </c>
      <c r="Q45" s="125">
        <v>1</v>
      </c>
      <c r="R45" s="125">
        <v>0</v>
      </c>
      <c r="S45" s="125">
        <v>3</v>
      </c>
      <c r="T45" s="125">
        <f>'01'!H45-('01'!I45+'01'!P45+'01'!T45+'01'!W45+'01'!X45+'01'!Y45+'01'!Z45+H45+I45+J45+K45+L45+M45+O45+P45+Q45+R45+S45)</f>
        <v>33</v>
      </c>
      <c r="U45" s="21"/>
      <c r="V45" s="18"/>
      <c r="W45" s="18"/>
      <c r="X45" s="200" t="str">
        <f>E45</f>
        <v>うち)</v>
      </c>
      <c r="Y45" s="200"/>
      <c r="Z45" s="18" t="str">
        <f>G45</f>
        <v>賄賂</v>
      </c>
      <c r="AA45" s="2"/>
    </row>
    <row r="46" spans="1:39" ht="12.9" customHeight="1">
      <c r="A46" s="2"/>
      <c r="B46" s="18"/>
      <c r="C46" s="18"/>
      <c r="D46" s="201" t="s">
        <v>26</v>
      </c>
      <c r="E46" s="201"/>
      <c r="F46" s="201"/>
      <c r="G46" s="210"/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</v>
      </c>
      <c r="N46" s="20"/>
      <c r="O46" s="167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f>'01'!H46-('01'!I46+'01'!P46+'01'!T46+'01'!W46+'01'!X46+'01'!Y46+'01'!Z46+H46+I46+J46+K46+L46+M46+O46+P46+Q46+R46+S46)</f>
        <v>0</v>
      </c>
      <c r="U46" s="36"/>
      <c r="V46" s="18"/>
      <c r="W46" s="201" t="str">
        <f>D46</f>
        <v>あっせん利得処罰法</v>
      </c>
      <c r="X46" s="201"/>
      <c r="Y46" s="201"/>
      <c r="Z46" s="201"/>
      <c r="AA46" s="36"/>
      <c r="AB46" s="39"/>
      <c r="AC46" s="37"/>
      <c r="AD46" s="35"/>
      <c r="AE46" s="35"/>
      <c r="AF46" s="35"/>
      <c r="AG46" s="36"/>
      <c r="AH46" s="37"/>
      <c r="AI46" s="35"/>
      <c r="AJ46" s="35"/>
      <c r="AK46" s="35"/>
      <c r="AL46" s="35"/>
      <c r="AM46" s="35">
        <v>1</v>
      </c>
    </row>
    <row r="47" spans="1:39" ht="12.9" customHeight="1">
      <c r="A47" s="2"/>
      <c r="B47" s="18"/>
      <c r="C47" s="18"/>
      <c r="D47" s="201" t="str">
        <f>'01'!D47:G47</f>
        <v>背任</v>
      </c>
      <c r="E47" s="201"/>
      <c r="F47" s="201"/>
      <c r="G47" s="210"/>
      <c r="H47" s="125">
        <v>0</v>
      </c>
      <c r="I47" s="125">
        <v>0</v>
      </c>
      <c r="J47" s="125">
        <v>0</v>
      </c>
      <c r="K47" s="125">
        <v>0</v>
      </c>
      <c r="L47" s="125">
        <v>1</v>
      </c>
      <c r="M47" s="126">
        <v>0</v>
      </c>
      <c r="N47" s="20"/>
      <c r="O47" s="167">
        <v>1</v>
      </c>
      <c r="P47" s="168">
        <v>8</v>
      </c>
      <c r="Q47" s="168">
        <v>5</v>
      </c>
      <c r="R47" s="168">
        <v>6</v>
      </c>
      <c r="S47" s="168">
        <v>10</v>
      </c>
      <c r="T47" s="168">
        <f>'01'!H47-('01'!I47+'01'!P47+'01'!T47+'01'!W47+'01'!X47+'01'!Y47+'01'!Z47+H47+I47+J47+K47+L47+M47+O47+P47+Q47+R47+S47)</f>
        <v>61</v>
      </c>
      <c r="U47" s="36"/>
      <c r="V47" s="18"/>
      <c r="W47" s="201" t="str">
        <f>D47</f>
        <v>背任</v>
      </c>
      <c r="X47" s="201"/>
      <c r="Y47" s="201"/>
      <c r="Z47" s="201"/>
      <c r="AA47" s="36"/>
      <c r="AB47" s="39"/>
      <c r="AC47" s="37"/>
      <c r="AD47" s="35"/>
      <c r="AE47" s="35"/>
      <c r="AF47" s="35"/>
      <c r="AG47" s="36"/>
      <c r="AH47" s="37">
        <v>1</v>
      </c>
      <c r="AI47" s="35">
        <v>1</v>
      </c>
      <c r="AJ47" s="35">
        <v>1</v>
      </c>
      <c r="AK47" s="35">
        <v>2</v>
      </c>
      <c r="AL47" s="35">
        <v>2</v>
      </c>
      <c r="AM47" s="35">
        <v>48</v>
      </c>
    </row>
    <row r="48" spans="1:39" ht="12.9" customHeight="1">
      <c r="A48" s="2"/>
      <c r="B48" s="16"/>
      <c r="C48" s="202" t="str">
        <f>'01'!C48:G48</f>
        <v>風俗犯</v>
      </c>
      <c r="D48" s="202"/>
      <c r="E48" s="202"/>
      <c r="F48" s="202"/>
      <c r="G48" s="212"/>
      <c r="H48" s="93">
        <v>0</v>
      </c>
      <c r="I48" s="93">
        <v>2</v>
      </c>
      <c r="J48" s="93">
        <v>1</v>
      </c>
      <c r="K48" s="93">
        <v>0</v>
      </c>
      <c r="L48" s="93">
        <v>0</v>
      </c>
      <c r="M48" s="45">
        <v>0</v>
      </c>
      <c r="N48" s="14"/>
      <c r="O48" s="169">
        <v>0</v>
      </c>
      <c r="P48" s="170">
        <v>2168</v>
      </c>
      <c r="Q48" s="170">
        <v>92</v>
      </c>
      <c r="R48" s="170">
        <v>159</v>
      </c>
      <c r="S48" s="170">
        <v>908</v>
      </c>
      <c r="T48" s="170">
        <f>'01'!H48-('01'!I48+'01'!P48+'01'!T48+'01'!W48+'01'!X48+'01'!Y48+'01'!Z48+H48+I48+J48+K48+L48+M48+O48+P48+Q48+R48+S48)</f>
        <v>8427</v>
      </c>
      <c r="U48" s="36"/>
      <c r="V48" s="202" t="str">
        <f>C48</f>
        <v>風俗犯</v>
      </c>
      <c r="W48" s="202"/>
      <c r="X48" s="202"/>
      <c r="Y48" s="202"/>
      <c r="Z48" s="202"/>
      <c r="AA48" s="36"/>
      <c r="AB48" s="39"/>
      <c r="AC48" s="37"/>
      <c r="AD48" s="35"/>
      <c r="AE48" s="35"/>
      <c r="AF48" s="35"/>
      <c r="AG48" s="36"/>
      <c r="AH48" s="37">
        <v>1</v>
      </c>
      <c r="AI48" s="35">
        <v>573</v>
      </c>
      <c r="AJ48" s="35">
        <v>383</v>
      </c>
      <c r="AK48" s="35">
        <v>136</v>
      </c>
      <c r="AL48" s="35">
        <v>33</v>
      </c>
      <c r="AM48" s="34">
        <v>1392</v>
      </c>
    </row>
    <row r="49" spans="1:39" ht="12.9" customHeight="1">
      <c r="A49" s="11"/>
      <c r="B49" s="18"/>
      <c r="C49" s="18"/>
      <c r="D49" s="201" t="str">
        <f>'01'!D49:G49</f>
        <v>賭博</v>
      </c>
      <c r="E49" s="201"/>
      <c r="F49" s="201"/>
      <c r="G49" s="210"/>
      <c r="H49" s="95">
        <v>0</v>
      </c>
      <c r="I49" s="95">
        <v>2</v>
      </c>
      <c r="J49" s="95">
        <v>0</v>
      </c>
      <c r="K49" s="95">
        <v>0</v>
      </c>
      <c r="L49" s="95">
        <v>0</v>
      </c>
      <c r="M49" s="52">
        <v>0</v>
      </c>
      <c r="N49" s="44"/>
      <c r="O49" s="171">
        <v>0</v>
      </c>
      <c r="P49" s="172">
        <v>43</v>
      </c>
      <c r="Q49" s="172">
        <v>16</v>
      </c>
      <c r="R49" s="172">
        <v>0</v>
      </c>
      <c r="S49" s="172">
        <v>27</v>
      </c>
      <c r="T49" s="172">
        <f>'01'!H49-('01'!I49+'01'!P49+'01'!T49+'01'!W49+'01'!X49+'01'!Y49+'01'!Z49+H49+I49+J49+K49+L49+M49+O49+P49+Q49+R49+S49)</f>
        <v>53</v>
      </c>
      <c r="U49" s="36"/>
      <c r="V49" s="18"/>
      <c r="W49" s="201" t="str">
        <f>D49</f>
        <v>賭博</v>
      </c>
      <c r="X49" s="201"/>
      <c r="Y49" s="201"/>
      <c r="Z49" s="201"/>
      <c r="AA49" s="36"/>
      <c r="AB49" s="39"/>
      <c r="AC49" s="37"/>
      <c r="AD49" s="35"/>
      <c r="AE49" s="35"/>
      <c r="AF49" s="35"/>
      <c r="AG49" s="36"/>
      <c r="AH49" s="37">
        <v>1</v>
      </c>
      <c r="AI49" s="35">
        <v>194</v>
      </c>
      <c r="AJ49" s="35">
        <v>12</v>
      </c>
      <c r="AK49" s="35">
        <v>2</v>
      </c>
      <c r="AL49" s="35">
        <v>39</v>
      </c>
      <c r="AM49" s="35">
        <v>118</v>
      </c>
    </row>
    <row r="50" spans="1:39" ht="12.9" customHeight="1">
      <c r="A50" s="2"/>
      <c r="B50" s="18"/>
      <c r="C50" s="18"/>
      <c r="D50" s="201" t="str">
        <f>'01'!D50:G50</f>
        <v>わいせつ</v>
      </c>
      <c r="E50" s="201"/>
      <c r="F50" s="201"/>
      <c r="G50" s="210"/>
      <c r="H50" s="97">
        <v>0</v>
      </c>
      <c r="I50" s="97">
        <v>0</v>
      </c>
      <c r="J50" s="97">
        <v>1</v>
      </c>
      <c r="K50" s="97">
        <v>0</v>
      </c>
      <c r="L50" s="97">
        <v>0</v>
      </c>
      <c r="M50" s="56">
        <v>0</v>
      </c>
      <c r="N50" s="44"/>
      <c r="O50" s="97">
        <v>0</v>
      </c>
      <c r="P50" s="97">
        <v>560</v>
      </c>
      <c r="Q50" s="97">
        <v>64</v>
      </c>
      <c r="R50" s="97">
        <v>143</v>
      </c>
      <c r="S50" s="97">
        <v>260</v>
      </c>
      <c r="T50" s="97">
        <f>'01'!H50-('01'!I50+'01'!P50+'01'!T50+'01'!W50+'01'!X50+'01'!Y50+'01'!Z50+H50+I50+J50+K50+L50+M50+O50+P50+Q50+R50+S50)</f>
        <v>8050</v>
      </c>
      <c r="U50" s="21"/>
      <c r="V50" s="18"/>
      <c r="W50" s="201" t="str">
        <f>D50</f>
        <v>わいせつ</v>
      </c>
      <c r="X50" s="201"/>
      <c r="Y50" s="201"/>
      <c r="Z50" s="201"/>
      <c r="AB50" s="10"/>
    </row>
    <row r="51" spans="1:39" ht="12.9" customHeight="1">
      <c r="A51" s="2"/>
      <c r="B51" s="10"/>
      <c r="C51" s="10"/>
      <c r="D51" s="10"/>
      <c r="E51" s="200" t="str">
        <f>'01'!E51:F51</f>
        <v>うち)</v>
      </c>
      <c r="F51" s="200"/>
      <c r="G51" s="196" t="str">
        <f>'01'!G51</f>
        <v>不同意わいせつ</v>
      </c>
      <c r="H51" s="97">
        <v>0</v>
      </c>
      <c r="I51" s="97">
        <v>0</v>
      </c>
      <c r="J51" s="97">
        <v>1</v>
      </c>
      <c r="K51" s="97">
        <v>0</v>
      </c>
      <c r="L51" s="97">
        <v>0</v>
      </c>
      <c r="M51" s="56">
        <v>0</v>
      </c>
      <c r="N51" s="44"/>
      <c r="O51" s="173">
        <v>0</v>
      </c>
      <c r="P51" s="174">
        <v>110</v>
      </c>
      <c r="Q51" s="174">
        <v>0</v>
      </c>
      <c r="R51" s="174">
        <v>59</v>
      </c>
      <c r="S51" s="174">
        <v>165</v>
      </c>
      <c r="T51" s="174">
        <f>'01'!H51-('01'!I51+'01'!P51+'01'!T51+'01'!W51+'01'!X51+'01'!Y51+'01'!Z51+H51+I51+J51+K51+L51+M51+O51+P51+Q51+R51+S51)</f>
        <v>5744</v>
      </c>
      <c r="U51" s="42"/>
      <c r="V51" s="10"/>
      <c r="W51" s="10"/>
      <c r="X51" s="200" t="str">
        <f>E51</f>
        <v>うち)</v>
      </c>
      <c r="Y51" s="200"/>
      <c r="Z51" s="197" t="str">
        <f>G51</f>
        <v>不同意わいせつ</v>
      </c>
      <c r="AA51" s="42"/>
      <c r="AB51" s="38"/>
      <c r="AC51" s="43"/>
      <c r="AD51" s="41"/>
      <c r="AE51" s="41"/>
      <c r="AF51" s="41"/>
      <c r="AG51" s="42"/>
      <c r="AH51" s="43"/>
      <c r="AI51" s="41">
        <v>14</v>
      </c>
      <c r="AJ51" s="41"/>
      <c r="AK51" s="41">
        <v>122</v>
      </c>
      <c r="AL51" s="41">
        <v>141</v>
      </c>
      <c r="AM51" s="40">
        <v>685</v>
      </c>
    </row>
    <row r="52" spans="1:39" ht="12.9" customHeight="1">
      <c r="A52" s="2"/>
      <c r="B52" s="10"/>
      <c r="C52" s="10"/>
      <c r="D52" s="10"/>
      <c r="E52" s="211" t="str">
        <f>'01'!E52:F52</f>
        <v>うち)</v>
      </c>
      <c r="F52" s="211"/>
      <c r="G52" s="19" t="str">
        <f>'01'!G52</f>
        <v>公然わいせつ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56">
        <v>0</v>
      </c>
      <c r="N52" s="44"/>
      <c r="O52" s="173">
        <v>0</v>
      </c>
      <c r="P52" s="174">
        <v>8</v>
      </c>
      <c r="Q52" s="174">
        <v>2</v>
      </c>
      <c r="R52" s="174">
        <v>10</v>
      </c>
      <c r="S52" s="174">
        <v>38</v>
      </c>
      <c r="T52" s="174">
        <f>'01'!H52-('01'!I52+'01'!P52+'01'!T52+'01'!W52+'01'!X52+'01'!Y52+'01'!Z52+H52+I52+J52+K52+L52+M52+O52+P52+Q52+R52+S52)</f>
        <v>2268</v>
      </c>
      <c r="U52" s="42"/>
      <c r="V52" s="10"/>
      <c r="W52" s="10"/>
      <c r="X52" s="211" t="str">
        <f>E52</f>
        <v>うち)</v>
      </c>
      <c r="Y52" s="211"/>
      <c r="Z52" s="18" t="str">
        <f>G52</f>
        <v>公然わいせつ</v>
      </c>
      <c r="AA52" s="42"/>
      <c r="AB52" s="38"/>
      <c r="AC52" s="43"/>
      <c r="AD52" s="41"/>
      <c r="AE52" s="41"/>
      <c r="AF52" s="41"/>
      <c r="AG52" s="42"/>
      <c r="AH52" s="43"/>
      <c r="AI52" s="41">
        <v>1</v>
      </c>
      <c r="AJ52" s="41">
        <v>2</v>
      </c>
      <c r="AK52" s="41">
        <v>11</v>
      </c>
      <c r="AL52" s="41">
        <v>24</v>
      </c>
      <c r="AM52" s="40">
        <v>2937</v>
      </c>
    </row>
    <row r="53" spans="1:39" ht="12.9" customHeight="1">
      <c r="A53" s="2"/>
      <c r="B53" s="195"/>
      <c r="C53" s="195"/>
      <c r="D53" s="195"/>
      <c r="E53" s="211" t="str">
        <f>'01'!E53:F53</f>
        <v>うち)</v>
      </c>
      <c r="F53" s="211"/>
      <c r="G53" s="194" t="str">
        <f>'01'!G53</f>
        <v>面会要求等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56">
        <v>0</v>
      </c>
      <c r="N53" s="44"/>
      <c r="O53" s="173">
        <v>0</v>
      </c>
      <c r="P53" s="174">
        <v>41</v>
      </c>
      <c r="Q53" s="174">
        <v>1</v>
      </c>
      <c r="R53" s="174">
        <v>0</v>
      </c>
      <c r="S53" s="174">
        <v>2</v>
      </c>
      <c r="T53" s="174">
        <f>'01'!H53-('01'!I53+'01'!P53+'01'!T53+'01'!W53+'01'!X53+'01'!Y53+'01'!Z53+H53+I53+J53+K53+L53+M53+O53+P53+Q53+R53+S53)</f>
        <v>1</v>
      </c>
      <c r="U53" s="42"/>
      <c r="V53" s="195"/>
      <c r="W53" s="195"/>
      <c r="X53" s="211" t="str">
        <f>E53</f>
        <v>うち)</v>
      </c>
      <c r="Y53" s="211"/>
      <c r="Z53" s="193" t="str">
        <f>G53</f>
        <v>面会要求等</v>
      </c>
      <c r="AA53" s="42"/>
      <c r="AB53" s="38"/>
      <c r="AC53" s="43"/>
      <c r="AD53" s="41"/>
      <c r="AE53" s="41"/>
      <c r="AF53" s="41"/>
      <c r="AG53" s="42"/>
      <c r="AH53" s="43"/>
      <c r="AI53" s="41">
        <v>1</v>
      </c>
      <c r="AJ53" s="41">
        <v>2</v>
      </c>
      <c r="AK53" s="41">
        <v>11</v>
      </c>
      <c r="AL53" s="41">
        <v>24</v>
      </c>
      <c r="AM53" s="40">
        <v>2937</v>
      </c>
    </row>
    <row r="54" spans="1:39" ht="12.9" customHeight="1">
      <c r="A54" s="2"/>
      <c r="B54" s="193"/>
      <c r="C54" s="193"/>
      <c r="D54" s="201" t="str">
        <f>'01'!D54:G54</f>
        <v>性的姿態撮影等処罰法</v>
      </c>
      <c r="E54" s="201"/>
      <c r="F54" s="201"/>
      <c r="G54" s="210"/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56">
        <v>0</v>
      </c>
      <c r="N54" s="44"/>
      <c r="O54" s="97">
        <v>0</v>
      </c>
      <c r="P54" s="97">
        <v>1565</v>
      </c>
      <c r="Q54" s="97">
        <v>12</v>
      </c>
      <c r="R54" s="97">
        <v>16</v>
      </c>
      <c r="S54" s="97">
        <v>621</v>
      </c>
      <c r="T54" s="97">
        <f>'01'!H54-('01'!I54+'01'!P54+'01'!T54+'01'!W54+'01'!X54+'01'!Y54+'01'!Z54+H54+I54+J54+K54+L54+M54+O54+P54+Q54+R54+S54)</f>
        <v>324</v>
      </c>
      <c r="U54" s="21"/>
      <c r="V54" s="193"/>
      <c r="W54" s="201" t="str">
        <f>D54</f>
        <v>性的姿態撮影等処罰法</v>
      </c>
      <c r="X54" s="201"/>
      <c r="Y54" s="201"/>
      <c r="Z54" s="201"/>
      <c r="AB54" s="195"/>
    </row>
    <row r="55" spans="1:39" ht="12.9" customHeight="1">
      <c r="A55" s="2"/>
      <c r="B55" s="24"/>
      <c r="C55" s="202" t="str">
        <f>'01'!C55:G55</f>
        <v>その他の刑法犯</v>
      </c>
      <c r="D55" s="202"/>
      <c r="E55" s="202"/>
      <c r="F55" s="202"/>
      <c r="G55" s="212"/>
      <c r="H55" s="139">
        <v>0</v>
      </c>
      <c r="I55" s="139">
        <v>23</v>
      </c>
      <c r="J55" s="139">
        <v>4</v>
      </c>
      <c r="K55" s="139">
        <v>0</v>
      </c>
      <c r="L55" s="139">
        <v>0</v>
      </c>
      <c r="M55" s="140">
        <v>0</v>
      </c>
      <c r="N55" s="14"/>
      <c r="O55" s="175">
        <v>10</v>
      </c>
      <c r="P55" s="176">
        <v>1290</v>
      </c>
      <c r="Q55" s="176">
        <v>417</v>
      </c>
      <c r="R55" s="176">
        <v>27953</v>
      </c>
      <c r="S55" s="176">
        <v>18583</v>
      </c>
      <c r="T55" s="176">
        <f>'01'!H55-('01'!I55+'01'!P55+'01'!T55+'01'!W55+'01'!X55+'01'!Y55+'01'!Z55+H55+I55+J55+K55+L55+M55+O55+P55+Q55+R55+S55)</f>
        <v>43981</v>
      </c>
      <c r="U55" s="25"/>
      <c r="V55" s="202" t="str">
        <f>C55</f>
        <v>その他の刑法犯</v>
      </c>
      <c r="W55" s="202"/>
      <c r="X55" s="202"/>
      <c r="Y55" s="202"/>
      <c r="Z55" s="202"/>
    </row>
    <row r="56" spans="1:39" ht="12.9" customHeight="1">
      <c r="B56" s="10"/>
      <c r="C56" s="10"/>
      <c r="D56" s="200" t="str">
        <f>'01'!D56:E56</f>
        <v>うち)</v>
      </c>
      <c r="E56" s="200"/>
      <c r="F56" s="201" t="str">
        <f>'01'!F56:G56</f>
        <v>占有離脱物横領</v>
      </c>
      <c r="G56" s="210"/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56">
        <v>0</v>
      </c>
      <c r="N56" s="44"/>
      <c r="O56" s="177">
        <v>0</v>
      </c>
      <c r="P56" s="178">
        <v>0</v>
      </c>
      <c r="Q56" s="178">
        <v>0</v>
      </c>
      <c r="R56" s="178">
        <v>439</v>
      </c>
      <c r="S56" s="178">
        <v>85</v>
      </c>
      <c r="T56" s="178">
        <f>'01'!H56-('01'!I56+'01'!P56+'01'!T56+'01'!W56+'01'!X56+'01'!Y56+'01'!Z56+H56+I56+J56+K56+L56+M56+O56+P56+Q56+R56+S56)</f>
        <v>13354</v>
      </c>
      <c r="U56" s="23"/>
      <c r="V56" s="10"/>
      <c r="W56" s="200" t="str">
        <f>D56</f>
        <v>うち)</v>
      </c>
      <c r="X56" s="200"/>
      <c r="Y56" s="201" t="str">
        <f>F56</f>
        <v>占有離脱物横領</v>
      </c>
      <c r="Z56" s="201"/>
    </row>
    <row r="57" spans="1:39" ht="12.9" customHeight="1">
      <c r="B57" s="10"/>
      <c r="C57" s="10"/>
      <c r="D57" s="200" t="str">
        <f>'01'!D57:E57</f>
        <v>うち)</v>
      </c>
      <c r="E57" s="200"/>
      <c r="F57" s="201" t="str">
        <f>'01'!F57:G57</f>
        <v>公務執行妨害</v>
      </c>
      <c r="G57" s="210"/>
      <c r="H57" s="97">
        <v>0</v>
      </c>
      <c r="I57" s="97">
        <v>0</v>
      </c>
      <c r="J57" s="97">
        <v>1</v>
      </c>
      <c r="K57" s="97">
        <v>0</v>
      </c>
      <c r="L57" s="97">
        <v>0</v>
      </c>
      <c r="M57" s="56">
        <v>0</v>
      </c>
      <c r="N57" s="44"/>
      <c r="O57" s="177">
        <v>0</v>
      </c>
      <c r="P57" s="178">
        <v>18</v>
      </c>
      <c r="Q57" s="178">
        <v>2</v>
      </c>
      <c r="R57" s="178">
        <v>16</v>
      </c>
      <c r="S57" s="178">
        <v>290</v>
      </c>
      <c r="T57" s="178">
        <f>'01'!H57-('01'!I57+'01'!P57+'01'!T57+'01'!W57+'01'!X57+'01'!Y57+'01'!Z57+H57+I57+J57+K57+L57+M57+O57+P57+Q57+R57+S57)</f>
        <v>1772</v>
      </c>
      <c r="U57" s="23"/>
      <c r="V57" s="10"/>
      <c r="W57" s="200" t="str">
        <f t="shared" ref="W57:W62" si="4">D57</f>
        <v>うち)</v>
      </c>
      <c r="X57" s="200"/>
      <c r="Y57" s="201" t="str">
        <f t="shared" ref="Y57:Y62" si="5">F57</f>
        <v>公務執行妨害</v>
      </c>
      <c r="Z57" s="201"/>
    </row>
    <row r="58" spans="1:39" ht="12.9" customHeight="1">
      <c r="B58" s="10"/>
      <c r="C58" s="10"/>
      <c r="D58" s="200" t="str">
        <f>'01'!D58:E58</f>
        <v>うち)</v>
      </c>
      <c r="E58" s="200"/>
      <c r="F58" s="201" t="str">
        <f>'01'!F58:G58</f>
        <v>住居侵入</v>
      </c>
      <c r="G58" s="210"/>
      <c r="H58" s="97">
        <v>0</v>
      </c>
      <c r="I58" s="97">
        <v>0</v>
      </c>
      <c r="J58" s="97">
        <v>0</v>
      </c>
      <c r="K58" s="97">
        <v>0</v>
      </c>
      <c r="L58" s="97">
        <v>0</v>
      </c>
      <c r="M58" s="56">
        <v>0</v>
      </c>
      <c r="N58" s="44"/>
      <c r="O58" s="177">
        <v>0</v>
      </c>
      <c r="P58" s="178">
        <v>57</v>
      </c>
      <c r="Q58" s="178">
        <v>0</v>
      </c>
      <c r="R58" s="178">
        <v>2082</v>
      </c>
      <c r="S58" s="178">
        <v>1440</v>
      </c>
      <c r="T58" s="178">
        <f>'01'!H58-('01'!I58+'01'!P58+'01'!T58+'01'!W58+'01'!X58+'01'!Y58+'01'!Z58+H58+I58+J58+K58+L58+M58+O58+P58+Q58+R58+S58)</f>
        <v>7028</v>
      </c>
      <c r="U58" s="23"/>
      <c r="V58" s="10"/>
      <c r="W58" s="200" t="str">
        <f t="shared" si="4"/>
        <v>うち)</v>
      </c>
      <c r="X58" s="200"/>
      <c r="Y58" s="201" t="str">
        <f t="shared" si="5"/>
        <v>住居侵入</v>
      </c>
      <c r="Z58" s="201"/>
    </row>
    <row r="59" spans="1:39" ht="12.9" customHeight="1">
      <c r="B59" s="10"/>
      <c r="C59" s="10"/>
      <c r="D59" s="200" t="str">
        <f>'01'!D59:E59</f>
        <v>うち)</v>
      </c>
      <c r="E59" s="200"/>
      <c r="F59" s="201" t="str">
        <f>'01'!F59:G59</f>
        <v>逮捕監禁</v>
      </c>
      <c r="G59" s="210"/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56">
        <v>0</v>
      </c>
      <c r="N59" s="44"/>
      <c r="O59" s="177">
        <v>0</v>
      </c>
      <c r="P59" s="178">
        <v>3</v>
      </c>
      <c r="Q59" s="178">
        <v>0</v>
      </c>
      <c r="R59" s="178">
        <v>4</v>
      </c>
      <c r="S59" s="178">
        <v>99</v>
      </c>
      <c r="T59" s="178">
        <f>'01'!H59-('01'!I59+'01'!P59+'01'!T59+'01'!W59+'01'!X59+'01'!Y59+'01'!Z59+H59+I59+J59+K59+L59+M59+O59+P59+Q59+R59+S59)</f>
        <v>153</v>
      </c>
      <c r="U59" s="23"/>
      <c r="V59" s="10"/>
      <c r="W59" s="200" t="str">
        <f t="shared" si="4"/>
        <v>うち)</v>
      </c>
      <c r="X59" s="200"/>
      <c r="Y59" s="201" t="str">
        <f t="shared" si="5"/>
        <v>逮捕監禁</v>
      </c>
      <c r="Z59" s="201"/>
    </row>
    <row r="60" spans="1:39" ht="12.9" customHeight="1">
      <c r="B60" s="10"/>
      <c r="C60" s="10"/>
      <c r="D60" s="200" t="str">
        <f>'01'!D60:E60</f>
        <v>うち)</v>
      </c>
      <c r="E60" s="200"/>
      <c r="F60" s="217" t="str">
        <f>'01'!F60:G60</f>
        <v>略取誘拐・人身売買</v>
      </c>
      <c r="G60" s="218"/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56">
        <v>0</v>
      </c>
      <c r="N60" s="44"/>
      <c r="O60" s="177">
        <v>0</v>
      </c>
      <c r="P60" s="178">
        <v>155</v>
      </c>
      <c r="Q60" s="178">
        <v>1</v>
      </c>
      <c r="R60" s="178">
        <v>9</v>
      </c>
      <c r="S60" s="178">
        <v>71</v>
      </c>
      <c r="T60" s="178">
        <f>'01'!H60-('01'!I60+'01'!P60+'01'!T60+'01'!W60+'01'!X60+'01'!Y60+'01'!Z60+H60+I60+J60+K60+L60+M60+O60+P60+Q60+R60+S60)</f>
        <v>284</v>
      </c>
      <c r="U60" s="23"/>
      <c r="V60" s="10"/>
      <c r="W60" s="200" t="str">
        <f t="shared" si="4"/>
        <v>うち)</v>
      </c>
      <c r="X60" s="200"/>
      <c r="Y60" s="217" t="str">
        <f t="shared" si="5"/>
        <v>略取誘拐・人身売買</v>
      </c>
      <c r="Z60" s="217"/>
    </row>
    <row r="61" spans="1:39" ht="12.9" customHeight="1">
      <c r="B61" s="10"/>
      <c r="C61" s="10"/>
      <c r="D61" s="200" t="str">
        <f>'01'!D61:E61</f>
        <v>うち)</v>
      </c>
      <c r="E61" s="200"/>
      <c r="F61" s="201" t="str">
        <f>'01'!F61:G61</f>
        <v>盗品等</v>
      </c>
      <c r="G61" s="210"/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56">
        <v>0</v>
      </c>
      <c r="N61" s="44"/>
      <c r="O61" s="177">
        <v>0</v>
      </c>
      <c r="P61" s="178">
        <v>11</v>
      </c>
      <c r="Q61" s="178">
        <v>2</v>
      </c>
      <c r="R61" s="178">
        <v>15</v>
      </c>
      <c r="S61" s="178">
        <v>36</v>
      </c>
      <c r="T61" s="178">
        <f>'01'!H61-('01'!I61+'01'!P61+'01'!T61+'01'!W61+'01'!X61+'01'!Y61+'01'!Z61+H61+I61+J61+K61+L61+M61+O61+P61+Q61+R61+S61)</f>
        <v>910</v>
      </c>
      <c r="U61" s="23"/>
      <c r="V61" s="10"/>
      <c r="W61" s="200" t="str">
        <f t="shared" si="4"/>
        <v>うち)</v>
      </c>
      <c r="X61" s="200"/>
      <c r="Y61" s="201" t="str">
        <f t="shared" si="5"/>
        <v>盗品等</v>
      </c>
      <c r="Z61" s="201"/>
    </row>
    <row r="62" spans="1:39" ht="12.9" customHeight="1" thickBot="1">
      <c r="B62" s="26"/>
      <c r="C62" s="26"/>
      <c r="D62" s="214" t="str">
        <f>'01'!D62:E62</f>
        <v>うち)</v>
      </c>
      <c r="E62" s="214"/>
      <c r="F62" s="215" t="str">
        <f>'01'!F62:G62</f>
        <v>器物損壊等</v>
      </c>
      <c r="G62" s="216"/>
      <c r="H62" s="118">
        <v>0</v>
      </c>
      <c r="I62" s="118">
        <v>1</v>
      </c>
      <c r="J62" s="118">
        <v>0</v>
      </c>
      <c r="K62" s="118">
        <v>0</v>
      </c>
      <c r="L62" s="118">
        <v>0</v>
      </c>
      <c r="M62" s="141">
        <v>0</v>
      </c>
      <c r="N62" s="44"/>
      <c r="O62" s="179">
        <v>0</v>
      </c>
      <c r="P62" s="180">
        <v>13</v>
      </c>
      <c r="Q62" s="180">
        <v>1</v>
      </c>
      <c r="R62" s="180">
        <v>24396</v>
      </c>
      <c r="S62" s="180">
        <v>14427</v>
      </c>
      <c r="T62" s="180">
        <f>'01'!H62-('01'!I62+'01'!P62+'01'!T62+'01'!W62+'01'!X62+'01'!Y62+'01'!Z62+H62+I62+J62+K62+L62+M62+O62+P62+Q62+R62+S62)</f>
        <v>17000</v>
      </c>
      <c r="U62" s="27"/>
      <c r="V62" s="26"/>
      <c r="W62" s="214" t="str">
        <f t="shared" si="4"/>
        <v>うち)</v>
      </c>
      <c r="X62" s="214"/>
      <c r="Y62" s="215" t="str">
        <f t="shared" si="5"/>
        <v>器物損壊等</v>
      </c>
      <c r="Z62" s="215"/>
    </row>
    <row r="63" spans="1:39" ht="12.9" customHeight="1">
      <c r="B63" s="10"/>
      <c r="C63" s="10"/>
      <c r="D63" s="22"/>
      <c r="E63" s="22"/>
      <c r="F63" s="18"/>
      <c r="G63" s="18"/>
      <c r="H63" s="28"/>
      <c r="I63" s="28"/>
      <c r="J63" s="28"/>
      <c r="K63" s="28"/>
      <c r="L63" s="28"/>
      <c r="M63" s="28"/>
      <c r="N63" s="20"/>
      <c r="O63" s="28"/>
      <c r="P63" s="28"/>
      <c r="Q63" s="28"/>
      <c r="R63" s="28"/>
      <c r="S63" s="28"/>
      <c r="T63" s="28"/>
      <c r="U63" s="10"/>
      <c r="V63" s="10"/>
      <c r="W63" s="22"/>
      <c r="X63" s="22"/>
      <c r="Y63" s="18"/>
      <c r="Z63" s="18"/>
    </row>
    <row r="64" spans="1:39" ht="12.9" customHeight="1">
      <c r="B64" s="10"/>
      <c r="C64" s="10"/>
      <c r="D64" s="22"/>
      <c r="E64" s="22"/>
      <c r="F64" s="18"/>
      <c r="G64" s="18"/>
      <c r="H64" s="28"/>
      <c r="I64" s="28"/>
      <c r="J64" s="28"/>
      <c r="K64" s="28"/>
      <c r="L64" s="28"/>
      <c r="M64" s="28"/>
      <c r="N64" s="20"/>
      <c r="O64" s="28"/>
      <c r="P64" s="28"/>
      <c r="Q64" s="28"/>
      <c r="R64" s="28"/>
      <c r="S64" s="28"/>
      <c r="T64" s="28"/>
      <c r="U64" s="10"/>
      <c r="V64" s="10"/>
      <c r="W64" s="22"/>
      <c r="X64" s="22"/>
      <c r="Y64" s="18"/>
      <c r="Z64" s="18"/>
    </row>
    <row r="65" spans="2:26" ht="12.9" customHeight="1">
      <c r="B65" s="10"/>
      <c r="C65" s="10"/>
      <c r="D65" s="22"/>
      <c r="E65" s="22"/>
      <c r="F65" s="18"/>
      <c r="G65" s="18"/>
      <c r="H65" s="28"/>
      <c r="I65" s="28"/>
      <c r="J65" s="28"/>
      <c r="K65" s="28"/>
      <c r="L65" s="28"/>
      <c r="M65" s="28"/>
      <c r="N65" s="20"/>
      <c r="O65" s="28"/>
      <c r="P65" s="28"/>
      <c r="Q65" s="28"/>
      <c r="R65" s="28"/>
      <c r="S65" s="28"/>
      <c r="T65" s="28"/>
      <c r="U65" s="10"/>
      <c r="V65" s="10"/>
      <c r="W65" s="22"/>
      <c r="X65" s="22"/>
      <c r="Y65" s="18"/>
      <c r="Z65" s="18"/>
    </row>
    <row r="66" spans="2:26" ht="12.9" customHeight="1">
      <c r="B66" s="10"/>
      <c r="C66" s="10"/>
      <c r="D66" s="22"/>
      <c r="E66" s="22"/>
      <c r="F66" s="18"/>
      <c r="G66" s="18"/>
      <c r="H66" s="28"/>
      <c r="I66" s="28"/>
      <c r="J66" s="28"/>
      <c r="K66" s="28"/>
      <c r="L66" s="28"/>
      <c r="M66" s="28"/>
      <c r="N66" s="20"/>
      <c r="O66" s="28"/>
      <c r="P66" s="28"/>
      <c r="Q66" s="28"/>
      <c r="R66" s="28"/>
      <c r="S66" s="28"/>
      <c r="T66" s="28"/>
      <c r="U66" s="10"/>
      <c r="V66" s="10"/>
      <c r="W66" s="22"/>
      <c r="X66" s="22"/>
      <c r="Y66" s="18"/>
      <c r="Z66" s="18"/>
    </row>
    <row r="68" spans="2:26">
      <c r="G68" s="1" t="s">
        <v>72</v>
      </c>
      <c r="H68" s="1"/>
    </row>
    <row r="69" spans="2:26">
      <c r="G69" s="1" t="s">
        <v>73</v>
      </c>
      <c r="H69" s="30">
        <f t="shared" ref="H69:M69" si="6">SUM(H9,H22,H29,H33,H48,H55)-H8</f>
        <v>0</v>
      </c>
      <c r="I69" s="30">
        <f t="shared" si="6"/>
        <v>0</v>
      </c>
      <c r="J69" s="30">
        <f t="shared" si="6"/>
        <v>0</v>
      </c>
      <c r="K69" s="30">
        <f t="shared" si="6"/>
        <v>0</v>
      </c>
      <c r="L69" s="30">
        <f t="shared" si="6"/>
        <v>0</v>
      </c>
      <c r="M69" s="30">
        <f t="shared" si="6"/>
        <v>0</v>
      </c>
      <c r="O69" s="30">
        <f t="shared" ref="O69:T69" si="7">SUM(O9,O22,O29,O33,O48,O55)-O8</f>
        <v>0</v>
      </c>
      <c r="P69" s="30">
        <f t="shared" si="7"/>
        <v>0</v>
      </c>
      <c r="Q69" s="30">
        <f t="shared" si="7"/>
        <v>0</v>
      </c>
      <c r="R69" s="30">
        <f t="shared" si="7"/>
        <v>0</v>
      </c>
      <c r="S69" s="30">
        <f t="shared" si="7"/>
        <v>0</v>
      </c>
      <c r="T69" s="30">
        <f t="shared" si="7"/>
        <v>0</v>
      </c>
      <c r="U69" s="30"/>
    </row>
    <row r="70" spans="2:26">
      <c r="G70" s="1" t="s">
        <v>74</v>
      </c>
      <c r="H70" s="30">
        <f t="shared" ref="H70:M70" si="8">SUM(H10,H15,H20,H21)-H9</f>
        <v>0</v>
      </c>
      <c r="I70" s="30">
        <f t="shared" si="8"/>
        <v>0</v>
      </c>
      <c r="J70" s="30">
        <f t="shared" si="8"/>
        <v>0</v>
      </c>
      <c r="K70" s="30">
        <f t="shared" si="8"/>
        <v>0</v>
      </c>
      <c r="L70" s="30">
        <f t="shared" si="8"/>
        <v>0</v>
      </c>
      <c r="M70" s="30">
        <f t="shared" si="8"/>
        <v>0</v>
      </c>
      <c r="O70" s="30">
        <f t="shared" ref="O70:T70" si="9">SUM(O10,O15,O20,O21)-O9</f>
        <v>0</v>
      </c>
      <c r="P70" s="30">
        <f t="shared" si="9"/>
        <v>0</v>
      </c>
      <c r="Q70" s="30">
        <f t="shared" si="9"/>
        <v>0</v>
      </c>
      <c r="R70" s="30">
        <f t="shared" si="9"/>
        <v>0</v>
      </c>
      <c r="S70" s="30">
        <f t="shared" si="9"/>
        <v>0</v>
      </c>
      <c r="T70" s="30">
        <f t="shared" si="9"/>
        <v>0</v>
      </c>
      <c r="U70" s="30"/>
    </row>
    <row r="71" spans="2:26">
      <c r="G71" s="1" t="s">
        <v>0</v>
      </c>
      <c r="H71" s="30">
        <f t="shared" ref="H71:M71" si="10">SUM(H11:H14)-H10</f>
        <v>0</v>
      </c>
      <c r="I71" s="30">
        <f t="shared" si="10"/>
        <v>0</v>
      </c>
      <c r="J71" s="30">
        <f t="shared" si="10"/>
        <v>0</v>
      </c>
      <c r="K71" s="30">
        <f t="shared" si="10"/>
        <v>0</v>
      </c>
      <c r="L71" s="30">
        <f t="shared" si="10"/>
        <v>0</v>
      </c>
      <c r="M71" s="30">
        <f t="shared" si="10"/>
        <v>0</v>
      </c>
      <c r="O71" s="30">
        <f t="shared" ref="O71:T71" si="11">SUM(O11:O14)-O10</f>
        <v>0</v>
      </c>
      <c r="P71" s="30">
        <f t="shared" si="11"/>
        <v>0</v>
      </c>
      <c r="Q71" s="30">
        <f t="shared" si="11"/>
        <v>0</v>
      </c>
      <c r="R71" s="30">
        <f t="shared" si="11"/>
        <v>0</v>
      </c>
      <c r="S71" s="30">
        <f t="shared" si="11"/>
        <v>0</v>
      </c>
      <c r="T71" s="30">
        <f t="shared" si="11"/>
        <v>0</v>
      </c>
      <c r="U71" s="30"/>
    </row>
    <row r="72" spans="2:26">
      <c r="G72" s="1" t="s">
        <v>75</v>
      </c>
      <c r="H72" s="30">
        <f t="shared" ref="H72:M72" si="12">SUM(H16:H19)-H15</f>
        <v>0</v>
      </c>
      <c r="I72" s="30">
        <f t="shared" si="12"/>
        <v>0</v>
      </c>
      <c r="J72" s="30">
        <f t="shared" si="12"/>
        <v>0</v>
      </c>
      <c r="K72" s="30">
        <f t="shared" si="12"/>
        <v>0</v>
      </c>
      <c r="L72" s="30">
        <f t="shared" si="12"/>
        <v>0</v>
      </c>
      <c r="M72" s="30">
        <f t="shared" si="12"/>
        <v>0</v>
      </c>
      <c r="N72" s="31"/>
      <c r="O72" s="30">
        <f t="shared" ref="O72:T72" si="13">SUM(O16:O19)-O15</f>
        <v>0</v>
      </c>
      <c r="P72" s="30">
        <f t="shared" si="13"/>
        <v>0</v>
      </c>
      <c r="Q72" s="30">
        <f t="shared" si="13"/>
        <v>0</v>
      </c>
      <c r="R72" s="30">
        <f t="shared" si="13"/>
        <v>0</v>
      </c>
      <c r="S72" s="30">
        <f t="shared" si="13"/>
        <v>0</v>
      </c>
      <c r="T72" s="30">
        <f t="shared" si="13"/>
        <v>0</v>
      </c>
      <c r="U72" s="30"/>
    </row>
    <row r="73" spans="2:26">
      <c r="G73" s="1" t="s">
        <v>76</v>
      </c>
      <c r="H73" s="30">
        <f t="shared" ref="H73:M73" si="14">SUM(H23:H25,H27:H28)-H22</f>
        <v>0</v>
      </c>
      <c r="I73" s="30">
        <f t="shared" si="14"/>
        <v>0</v>
      </c>
      <c r="J73" s="30">
        <f t="shared" si="14"/>
        <v>0</v>
      </c>
      <c r="K73" s="30">
        <f t="shared" si="14"/>
        <v>0</v>
      </c>
      <c r="L73" s="30">
        <f t="shared" si="14"/>
        <v>0</v>
      </c>
      <c r="M73" s="30">
        <f t="shared" si="14"/>
        <v>0</v>
      </c>
      <c r="N73" s="31"/>
      <c r="O73" s="30">
        <f t="shared" ref="O73:T73" si="15">SUM(O23:O25,O27:O28)-O22</f>
        <v>0</v>
      </c>
      <c r="P73" s="30">
        <f t="shared" si="15"/>
        <v>0</v>
      </c>
      <c r="Q73" s="30">
        <f t="shared" si="15"/>
        <v>0</v>
      </c>
      <c r="R73" s="30">
        <f t="shared" si="15"/>
        <v>0</v>
      </c>
      <c r="S73" s="30">
        <f t="shared" si="15"/>
        <v>0</v>
      </c>
      <c r="T73" s="30">
        <f t="shared" si="15"/>
        <v>0</v>
      </c>
      <c r="U73" s="30"/>
    </row>
    <row r="74" spans="2:26">
      <c r="G74" s="1" t="s">
        <v>77</v>
      </c>
      <c r="H74" s="30">
        <f t="shared" ref="H74:M74" si="16">SUM(H30:H32)-H29</f>
        <v>0</v>
      </c>
      <c r="I74" s="30">
        <f t="shared" si="16"/>
        <v>0</v>
      </c>
      <c r="J74" s="30">
        <f t="shared" si="16"/>
        <v>0</v>
      </c>
      <c r="K74" s="30">
        <f t="shared" si="16"/>
        <v>0</v>
      </c>
      <c r="L74" s="30">
        <f t="shared" si="16"/>
        <v>0</v>
      </c>
      <c r="M74" s="30">
        <f t="shared" si="16"/>
        <v>0</v>
      </c>
      <c r="N74" s="31"/>
      <c r="O74" s="30">
        <f t="shared" ref="O74:T74" si="17">SUM(O30:O32)-O29</f>
        <v>0</v>
      </c>
      <c r="P74" s="30">
        <f t="shared" si="17"/>
        <v>0</v>
      </c>
      <c r="Q74" s="30">
        <f t="shared" si="17"/>
        <v>0</v>
      </c>
      <c r="R74" s="30">
        <f t="shared" si="17"/>
        <v>0</v>
      </c>
      <c r="S74" s="30">
        <f t="shared" si="17"/>
        <v>0</v>
      </c>
      <c r="T74" s="30">
        <f t="shared" si="17"/>
        <v>0</v>
      </c>
      <c r="U74" s="30"/>
    </row>
    <row r="75" spans="2:26">
      <c r="G75" s="1" t="s">
        <v>78</v>
      </c>
      <c r="H75" s="30">
        <f t="shared" ref="H75:M75" si="18">SUM(H34:H35,H38,H44,H46:H47)-H33</f>
        <v>0</v>
      </c>
      <c r="I75" s="30">
        <f t="shared" si="18"/>
        <v>0</v>
      </c>
      <c r="J75" s="30">
        <f t="shared" si="18"/>
        <v>0</v>
      </c>
      <c r="K75" s="30">
        <f t="shared" si="18"/>
        <v>0</v>
      </c>
      <c r="L75" s="30">
        <f t="shared" si="18"/>
        <v>0</v>
      </c>
      <c r="M75" s="30">
        <f t="shared" si="18"/>
        <v>0</v>
      </c>
      <c r="N75" s="31"/>
      <c r="O75" s="30">
        <f t="shared" ref="O75:T75" si="19">SUM(O34:O35,O38,O44,O46:O47)-O33</f>
        <v>0</v>
      </c>
      <c r="P75" s="30">
        <f t="shared" si="19"/>
        <v>0</v>
      </c>
      <c r="Q75" s="30">
        <f t="shared" si="19"/>
        <v>0</v>
      </c>
      <c r="R75" s="30">
        <f t="shared" si="19"/>
        <v>0</v>
      </c>
      <c r="S75" s="30">
        <f t="shared" si="19"/>
        <v>0</v>
      </c>
      <c r="T75" s="30">
        <f t="shared" si="19"/>
        <v>0</v>
      </c>
      <c r="U75" s="30"/>
    </row>
    <row r="76" spans="2:26">
      <c r="G76" s="1" t="s">
        <v>79</v>
      </c>
      <c r="H76" s="30">
        <f t="shared" ref="H76:M76" si="20">SUM(H36:H37)-H35</f>
        <v>0</v>
      </c>
      <c r="I76" s="30">
        <f t="shared" si="20"/>
        <v>0</v>
      </c>
      <c r="J76" s="30">
        <f t="shared" si="20"/>
        <v>0</v>
      </c>
      <c r="K76" s="30">
        <f t="shared" si="20"/>
        <v>0</v>
      </c>
      <c r="L76" s="30">
        <f t="shared" si="20"/>
        <v>0</v>
      </c>
      <c r="M76" s="30">
        <f t="shared" si="20"/>
        <v>0</v>
      </c>
      <c r="N76" s="31"/>
      <c r="O76" s="30">
        <f t="shared" ref="O76:T76" si="21">SUM(O36:O37)-O35</f>
        <v>0</v>
      </c>
      <c r="P76" s="30">
        <f t="shared" si="21"/>
        <v>0</v>
      </c>
      <c r="Q76" s="30">
        <f t="shared" si="21"/>
        <v>0</v>
      </c>
      <c r="R76" s="30">
        <f t="shared" si="21"/>
        <v>0</v>
      </c>
      <c r="S76" s="30">
        <f t="shared" si="21"/>
        <v>0</v>
      </c>
      <c r="T76" s="30">
        <f t="shared" si="21"/>
        <v>0</v>
      </c>
      <c r="U76" s="30"/>
    </row>
    <row r="77" spans="2:26">
      <c r="G77" s="1" t="s">
        <v>80</v>
      </c>
      <c r="H77" s="30">
        <f t="shared" ref="H77:M77" si="22">SUM(H39:H43)-H38</f>
        <v>0</v>
      </c>
      <c r="I77" s="30">
        <f t="shared" si="22"/>
        <v>0</v>
      </c>
      <c r="J77" s="30">
        <f t="shared" si="22"/>
        <v>0</v>
      </c>
      <c r="K77" s="30">
        <f t="shared" si="22"/>
        <v>0</v>
      </c>
      <c r="L77" s="30">
        <f t="shared" si="22"/>
        <v>0</v>
      </c>
      <c r="M77" s="30">
        <f t="shared" si="22"/>
        <v>0</v>
      </c>
      <c r="N77" s="31"/>
      <c r="O77" s="30">
        <f t="shared" ref="O77:T77" si="23">SUM(O39:O43)-O38</f>
        <v>0</v>
      </c>
      <c r="P77" s="30">
        <f t="shared" si="23"/>
        <v>0</v>
      </c>
      <c r="Q77" s="30">
        <f t="shared" si="23"/>
        <v>0</v>
      </c>
      <c r="R77" s="30">
        <f t="shared" si="23"/>
        <v>0</v>
      </c>
      <c r="S77" s="30">
        <f t="shared" si="23"/>
        <v>0</v>
      </c>
      <c r="T77" s="30">
        <f t="shared" si="23"/>
        <v>0</v>
      </c>
      <c r="U77" s="30"/>
    </row>
    <row r="78" spans="2:26"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</sheetData>
  <mergeCells count="142">
    <mergeCell ref="R4:R7"/>
    <mergeCell ref="O4:Q4"/>
    <mergeCell ref="T4:T7"/>
    <mergeCell ref="M5:M7"/>
    <mergeCell ref="H4:M4"/>
    <mergeCell ref="O5:O7"/>
    <mergeCell ref="P5:P7"/>
    <mergeCell ref="Q5:Q7"/>
    <mergeCell ref="J5:J7"/>
    <mergeCell ref="S4:S7"/>
    <mergeCell ref="L5:L7"/>
    <mergeCell ref="U4:Z7"/>
    <mergeCell ref="X39:Z39"/>
    <mergeCell ref="W31:Z31"/>
    <mergeCell ref="W32:Z32"/>
    <mergeCell ref="V33:Z33"/>
    <mergeCell ref="W34:Z34"/>
    <mergeCell ref="W35:Z35"/>
    <mergeCell ref="X36:Z36"/>
    <mergeCell ref="X37:Z37"/>
    <mergeCell ref="W38:Z38"/>
    <mergeCell ref="X13:Z13"/>
    <mergeCell ref="X14:Z14"/>
    <mergeCell ref="U8:Z8"/>
    <mergeCell ref="V9:Z9"/>
    <mergeCell ref="W10:Z10"/>
    <mergeCell ref="H2:M2"/>
    <mergeCell ref="P2:T2"/>
    <mergeCell ref="X45:Y45"/>
    <mergeCell ref="W44:Z44"/>
    <mergeCell ref="W46:Z46"/>
    <mergeCell ref="W47:Z47"/>
    <mergeCell ref="V48:Z48"/>
    <mergeCell ref="W49:Z49"/>
    <mergeCell ref="W23:Z23"/>
    <mergeCell ref="W24:Z24"/>
    <mergeCell ref="W25:Z25"/>
    <mergeCell ref="X26:Y26"/>
    <mergeCell ref="X19:Z19"/>
    <mergeCell ref="W20:Z20"/>
    <mergeCell ref="W21:Z21"/>
    <mergeCell ref="V22:Z22"/>
    <mergeCell ref="W15:Z15"/>
    <mergeCell ref="X16:Z16"/>
    <mergeCell ref="X17:Z17"/>
    <mergeCell ref="X18:Z18"/>
    <mergeCell ref="X11:Z11"/>
    <mergeCell ref="X12:Z12"/>
    <mergeCell ref="X43:Z43"/>
    <mergeCell ref="X40:Z40"/>
    <mergeCell ref="D62:E62"/>
    <mergeCell ref="F62:G62"/>
    <mergeCell ref="D59:E59"/>
    <mergeCell ref="F59:G59"/>
    <mergeCell ref="D60:E60"/>
    <mergeCell ref="F60:G60"/>
    <mergeCell ref="F57:G57"/>
    <mergeCell ref="D58:E58"/>
    <mergeCell ref="F58:G58"/>
    <mergeCell ref="E51:F51"/>
    <mergeCell ref="E52:F52"/>
    <mergeCell ref="C55:G55"/>
    <mergeCell ref="D56:E56"/>
    <mergeCell ref="F56:G56"/>
    <mergeCell ref="D57:E57"/>
    <mergeCell ref="W61:X61"/>
    <mergeCell ref="Y61:Z61"/>
    <mergeCell ref="W58:X58"/>
    <mergeCell ref="Y58:Z58"/>
    <mergeCell ref="D61:E61"/>
    <mergeCell ref="F61:G61"/>
    <mergeCell ref="E53:F53"/>
    <mergeCell ref="D54:G54"/>
    <mergeCell ref="W50:Z50"/>
    <mergeCell ref="V55:Z55"/>
    <mergeCell ref="X51:Y51"/>
    <mergeCell ref="X52:Y52"/>
    <mergeCell ref="W62:X62"/>
    <mergeCell ref="Y62:Z62"/>
    <mergeCell ref="W59:X59"/>
    <mergeCell ref="Y59:Z59"/>
    <mergeCell ref="W60:X60"/>
    <mergeCell ref="W56:X56"/>
    <mergeCell ref="Y56:Z56"/>
    <mergeCell ref="Y60:Z60"/>
    <mergeCell ref="W57:X57"/>
    <mergeCell ref="Y57:Z57"/>
    <mergeCell ref="X53:Y53"/>
    <mergeCell ref="W54:Z54"/>
    <mergeCell ref="X41:Z41"/>
    <mergeCell ref="W27:Z27"/>
    <mergeCell ref="W28:Z28"/>
    <mergeCell ref="V29:Z29"/>
    <mergeCell ref="W30:Z30"/>
    <mergeCell ref="X42:Z42"/>
    <mergeCell ref="D50:G50"/>
    <mergeCell ref="D46:G46"/>
    <mergeCell ref="D47:G47"/>
    <mergeCell ref="E45:F45"/>
    <mergeCell ref="C48:G48"/>
    <mergeCell ref="D44:G44"/>
    <mergeCell ref="D49:G49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B8:G8"/>
    <mergeCell ref="B4:G7"/>
    <mergeCell ref="H5:H7"/>
    <mergeCell ref="I5:I7"/>
    <mergeCell ref="K5:K7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  <colBreaks count="2" manualBreakCount="2">
    <brk id="13" min="1" max="66" man="1"/>
    <brk id="14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2024-11-05T05:45:05Z</dcterms:created>
  <dcterms:modified xsi:type="dcterms:W3CDTF">2024-11-05T05:45:11Z</dcterms:modified>
</cp:coreProperties>
</file>