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defaultThemeVersion="124226"/>
  <xr:revisionPtr revIDLastSave="0" documentId="13_ncr:1_{4B7DF4BF-FF21-4DBC-BA8B-31B87F342D21}" xr6:coauthVersionLast="36" xr6:coauthVersionMax="36" xr10:uidLastSave="{00000000-0000-0000-0000-000000000000}"/>
  <bookViews>
    <workbookView xWindow="11220" yWindow="32772" windowWidth="7728" windowHeight="8328" xr2:uid="{00000000-000D-0000-FFFF-FFFF00000000}"/>
  </bookViews>
  <sheets>
    <sheet name="01" sheetId="1" r:id="rId1"/>
    <sheet name="02" sheetId="2" r:id="rId2"/>
    <sheet name="03" sheetId="3" r:id="rId3"/>
  </sheets>
  <definedNames>
    <definedName name="_xlnm.Print_Area" localSheetId="0">'01'!$B$2:$S$64,'01'!$U$2:$AL$64</definedName>
    <definedName name="_xlnm.Print_Area" localSheetId="1">'02'!$B$2:$S$64,'02'!$U$2:$AL$64</definedName>
    <definedName name="_xlnm.Print_Area" localSheetId="2">'03'!$B$2:$T$63,'03'!$V$2:$AN$63</definedName>
  </definedNames>
  <calcPr calcId="191029"/>
</workbook>
</file>

<file path=xl/calcChain.xml><?xml version="1.0" encoding="utf-8"?>
<calcChain xmlns="http://schemas.openxmlformats.org/spreadsheetml/2006/main">
  <c r="H68" i="3" l="1"/>
  <c r="AJ45" i="3"/>
  <c r="F59" i="3"/>
  <c r="AM59" i="3" s="1"/>
  <c r="F58" i="3"/>
  <c r="AM58" i="3" s="1"/>
  <c r="F57" i="3"/>
  <c r="AM57" i="3" s="1"/>
  <c r="F56" i="3"/>
  <c r="AM56" i="3" s="1"/>
  <c r="F55" i="3"/>
  <c r="AM55" i="3" s="1"/>
  <c r="F54" i="3"/>
  <c r="AM54" i="3" s="1"/>
  <c r="F53" i="3"/>
  <c r="AM53" i="3" s="1"/>
  <c r="D59" i="3"/>
  <c r="AK59" i="3" s="1"/>
  <c r="D58" i="3"/>
  <c r="AK58" i="3" s="1"/>
  <c r="D57" i="3"/>
  <c r="AK57" i="3" s="1"/>
  <c r="D56" i="3"/>
  <c r="AK56" i="3" s="1"/>
  <c r="D55" i="3"/>
  <c r="AK55" i="3" s="1"/>
  <c r="D54" i="3"/>
  <c r="AK54" i="3" s="1"/>
  <c r="D53" i="3"/>
  <c r="AK53" i="3" s="1"/>
  <c r="C52" i="3"/>
  <c r="AJ52" i="3" s="1"/>
  <c r="D51" i="3"/>
  <c r="AK51" i="3" s="1"/>
  <c r="G50" i="3"/>
  <c r="AN50" i="3" s="1"/>
  <c r="G49" i="3"/>
  <c r="AN49" i="3" s="1"/>
  <c r="E50" i="3"/>
  <c r="AL50" i="3" s="1"/>
  <c r="E49" i="3"/>
  <c r="AL49" i="3" s="1"/>
  <c r="G49" i="2"/>
  <c r="E49" i="2"/>
  <c r="AN49" i="1"/>
  <c r="AL49" i="1"/>
  <c r="AL49" i="2" s="1"/>
  <c r="AJ49" i="1"/>
  <c r="AJ49" i="2" s="1"/>
  <c r="G48" i="3"/>
  <c r="AN48" i="3" s="1"/>
  <c r="E48" i="3"/>
  <c r="AL48" i="3" s="1"/>
  <c r="D47" i="3"/>
  <c r="AK47" i="3" s="1"/>
  <c r="D46" i="3"/>
  <c r="AK46" i="3" s="1"/>
  <c r="C45" i="3"/>
  <c r="D44" i="3"/>
  <c r="AK44" i="3" s="1"/>
  <c r="D43" i="3"/>
  <c r="AK43" i="3" s="1"/>
  <c r="G42" i="3"/>
  <c r="AN42" i="3" s="1"/>
  <c r="E42" i="3"/>
  <c r="AL42" i="3" s="1"/>
  <c r="D41" i="3"/>
  <c r="AK41" i="3" s="1"/>
  <c r="E40" i="3"/>
  <c r="AL40" i="3" s="1"/>
  <c r="E39" i="3"/>
  <c r="AL39" i="3" s="1"/>
  <c r="E38" i="3"/>
  <c r="AL38" i="3" s="1"/>
  <c r="E37" i="3"/>
  <c r="AL37" i="3" s="1"/>
  <c r="E36" i="3"/>
  <c r="AL36" i="3" s="1"/>
  <c r="D35" i="3"/>
  <c r="AK35" i="3" s="1"/>
  <c r="E34" i="3"/>
  <c r="AL34" i="3" s="1"/>
  <c r="E33" i="3"/>
  <c r="AL33" i="3" s="1"/>
  <c r="D32" i="3"/>
  <c r="AK32" i="3" s="1"/>
  <c r="D31" i="3"/>
  <c r="AK31" i="3" s="1"/>
  <c r="C30" i="3"/>
  <c r="AJ30" i="3" s="1"/>
  <c r="D29" i="3"/>
  <c r="AK29" i="3" s="1"/>
  <c r="D28" i="3"/>
  <c r="AK28" i="3" s="1"/>
  <c r="D27" i="3"/>
  <c r="AK27" i="3" s="1"/>
  <c r="C26" i="3"/>
  <c r="AJ26" i="3" s="1"/>
  <c r="D25" i="3"/>
  <c r="AK25" i="3" s="1"/>
  <c r="D24" i="3"/>
  <c r="AK24" i="3" s="1"/>
  <c r="G23" i="3"/>
  <c r="AN23" i="3" s="1"/>
  <c r="E23" i="3"/>
  <c r="AL23" i="3" s="1"/>
  <c r="D22" i="3"/>
  <c r="AK22" i="3" s="1"/>
  <c r="D21" i="3"/>
  <c r="AK21" i="3" s="1"/>
  <c r="D20" i="3"/>
  <c r="AK20" i="3" s="1"/>
  <c r="C19" i="3"/>
  <c r="AJ19" i="3" s="1"/>
  <c r="D18" i="3"/>
  <c r="AK18" i="3" s="1"/>
  <c r="D17" i="3"/>
  <c r="AK17" i="3" s="1"/>
  <c r="E16" i="3"/>
  <c r="AL16" i="3" s="1"/>
  <c r="E15" i="3"/>
  <c r="AL15" i="3" s="1"/>
  <c r="E14" i="3"/>
  <c r="AL14" i="3" s="1"/>
  <c r="E13" i="3"/>
  <c r="AL13" i="3" s="1"/>
  <c r="D12" i="3"/>
  <c r="AK12" i="3" s="1"/>
  <c r="B5" i="3"/>
  <c r="AI5" i="3" s="1"/>
  <c r="C6" i="3"/>
  <c r="AJ6" i="3" s="1"/>
  <c r="D7" i="3"/>
  <c r="AK7" i="3" s="1"/>
  <c r="E8" i="3"/>
  <c r="AL8" i="3" s="1"/>
  <c r="E9" i="3"/>
  <c r="AL9" i="3" s="1"/>
  <c r="E10" i="3"/>
  <c r="AL10" i="3" s="1"/>
  <c r="E11" i="3"/>
  <c r="AL11" i="3" s="1"/>
  <c r="D51" i="2"/>
  <c r="AN51" i="1"/>
  <c r="AI51" i="1"/>
  <c r="AI51" i="2" s="1"/>
  <c r="F59" i="2"/>
  <c r="F58" i="2"/>
  <c r="F57" i="2"/>
  <c r="F56" i="2"/>
  <c r="F55" i="2"/>
  <c r="F54" i="2"/>
  <c r="F53" i="2"/>
  <c r="D59" i="2"/>
  <c r="D58" i="2"/>
  <c r="D57" i="2"/>
  <c r="D56" i="2"/>
  <c r="D55" i="2"/>
  <c r="D54" i="2"/>
  <c r="D53" i="2"/>
  <c r="C52" i="2"/>
  <c r="G50" i="2"/>
  <c r="E50" i="2"/>
  <c r="G48" i="2"/>
  <c r="E48" i="2"/>
  <c r="D47" i="2"/>
  <c r="D46" i="2"/>
  <c r="C45" i="2"/>
  <c r="D44" i="2"/>
  <c r="D43" i="2"/>
  <c r="G42" i="2"/>
  <c r="E42" i="2"/>
  <c r="D41" i="2"/>
  <c r="E40" i="2"/>
  <c r="E39" i="2"/>
  <c r="E38" i="2"/>
  <c r="E37" i="2"/>
  <c r="E36" i="2"/>
  <c r="D35" i="2"/>
  <c r="E34" i="2"/>
  <c r="E33" i="2"/>
  <c r="D32" i="2"/>
  <c r="D31" i="2"/>
  <c r="C30" i="2"/>
  <c r="D29" i="2"/>
  <c r="D28" i="2"/>
  <c r="D27" i="2"/>
  <c r="C26" i="2"/>
  <c r="D25" i="2"/>
  <c r="D24" i="2"/>
  <c r="G23" i="2"/>
  <c r="E23" i="2"/>
  <c r="D22" i="2"/>
  <c r="D21" i="2"/>
  <c r="D20" i="2"/>
  <c r="C19" i="2"/>
  <c r="D18" i="2"/>
  <c r="D17" i="2"/>
  <c r="E16" i="2"/>
  <c r="E15" i="2"/>
  <c r="E14" i="2"/>
  <c r="E13" i="2"/>
  <c r="D12" i="2"/>
  <c r="E11" i="2"/>
  <c r="E10" i="2"/>
  <c r="E9" i="2"/>
  <c r="E8" i="2"/>
  <c r="D7" i="2"/>
  <c r="C6" i="2"/>
  <c r="B5" i="2"/>
  <c r="AK59" i="1"/>
  <c r="AK59" i="2" s="1"/>
  <c r="AK58" i="1"/>
  <c r="AK58" i="2" s="1"/>
  <c r="AK57" i="1"/>
  <c r="AK57" i="2" s="1"/>
  <c r="AK56" i="1"/>
  <c r="AK56" i="2" s="1"/>
  <c r="AK55" i="1"/>
  <c r="AK55" i="2" s="1"/>
  <c r="AK54" i="1"/>
  <c r="AK54" i="2" s="1"/>
  <c r="AI59" i="1"/>
  <c r="AI59" i="2" s="1"/>
  <c r="AI58" i="1"/>
  <c r="AI58" i="2" s="1"/>
  <c r="AI57" i="1"/>
  <c r="AI57" i="2" s="1"/>
  <c r="AI56" i="1"/>
  <c r="AI56" i="2" s="1"/>
  <c r="AI55" i="1"/>
  <c r="AI55" i="2" s="1"/>
  <c r="AI54" i="1"/>
  <c r="AI54" i="2" s="1"/>
  <c r="AK53" i="1"/>
  <c r="AK53" i="2" s="1"/>
  <c r="AI53" i="1"/>
  <c r="AI53" i="2" s="1"/>
  <c r="AH52" i="1"/>
  <c r="AH52" i="2" s="1"/>
  <c r="AL50" i="1"/>
  <c r="AL50" i="2" s="1"/>
  <c r="AJ50" i="1"/>
  <c r="AJ50" i="2" s="1"/>
  <c r="AL48" i="1"/>
  <c r="AL48" i="2" s="1"/>
  <c r="AJ48" i="1"/>
  <c r="AJ48" i="2" s="1"/>
  <c r="AI47" i="1"/>
  <c r="AI47" i="2" s="1"/>
  <c r="AI46" i="1"/>
  <c r="AI46" i="2" s="1"/>
  <c r="AH45" i="1"/>
  <c r="AH45" i="2" s="1"/>
  <c r="AI44" i="1"/>
  <c r="AI44" i="2" s="1"/>
  <c r="AI43" i="1"/>
  <c r="AI43" i="2" s="1"/>
  <c r="AL42" i="1"/>
  <c r="AL42" i="2" s="1"/>
  <c r="AJ42" i="1"/>
  <c r="AJ42" i="2" s="1"/>
  <c r="AI41" i="1"/>
  <c r="AI41" i="2" s="1"/>
  <c r="AJ40" i="1"/>
  <c r="AJ40" i="2" s="1"/>
  <c r="AJ39" i="1"/>
  <c r="AJ39" i="2" s="1"/>
  <c r="AJ38" i="1"/>
  <c r="AJ38" i="2" s="1"/>
  <c r="AJ37" i="1"/>
  <c r="AJ37" i="2" s="1"/>
  <c r="AJ36" i="1"/>
  <c r="AJ36" i="2" s="1"/>
  <c r="AI35" i="1"/>
  <c r="AI35" i="2" s="1"/>
  <c r="AJ34" i="1"/>
  <c r="AJ34" i="2" s="1"/>
  <c r="AJ33" i="1"/>
  <c r="AJ33" i="2" s="1"/>
  <c r="AI32" i="1"/>
  <c r="AI32" i="2" s="1"/>
  <c r="AI31" i="1"/>
  <c r="AI31" i="2" s="1"/>
  <c r="AH30" i="1"/>
  <c r="AH30" i="2" s="1"/>
  <c r="AI29" i="1"/>
  <c r="AI29" i="2" s="1"/>
  <c r="AI28" i="1"/>
  <c r="AI28" i="2" s="1"/>
  <c r="AI27" i="1"/>
  <c r="AI27" i="2" s="1"/>
  <c r="AH26" i="1"/>
  <c r="AH26" i="2" s="1"/>
  <c r="AI25" i="1"/>
  <c r="AI25" i="2" s="1"/>
  <c r="AI24" i="1"/>
  <c r="AI24" i="2" s="1"/>
  <c r="AL23" i="1"/>
  <c r="AL23" i="2" s="1"/>
  <c r="AJ23" i="1"/>
  <c r="AJ23" i="2" s="1"/>
  <c r="AI22" i="1"/>
  <c r="AI22" i="2" s="1"/>
  <c r="AI21" i="1"/>
  <c r="AI21" i="2" s="1"/>
  <c r="AI20" i="1"/>
  <c r="AI20" i="2" s="1"/>
  <c r="AH19" i="1"/>
  <c r="AH19" i="2" s="1"/>
  <c r="AI18" i="1"/>
  <c r="AI18" i="2" s="1"/>
  <c r="AI17" i="1"/>
  <c r="AI17" i="2" s="1"/>
  <c r="AJ16" i="1"/>
  <c r="AJ16" i="2" s="1"/>
  <c r="AJ15" i="1"/>
  <c r="AJ15" i="2" s="1"/>
  <c r="AJ14" i="1"/>
  <c r="AJ14" i="2" s="1"/>
  <c r="AJ13" i="1"/>
  <c r="AJ13" i="2" s="1"/>
  <c r="AI12" i="1"/>
  <c r="AI12" i="2" s="1"/>
  <c r="AJ11" i="1"/>
  <c r="AJ11" i="2" s="1"/>
  <c r="AJ10" i="1"/>
  <c r="AJ10" i="2" s="1"/>
  <c r="AJ9" i="1"/>
  <c r="AJ9" i="2" s="1"/>
  <c r="AJ8" i="1"/>
  <c r="AJ8" i="2" s="1"/>
  <c r="AI7" i="1"/>
  <c r="AI7" i="2" s="1"/>
  <c r="AH6" i="1"/>
  <c r="AH6" i="2" s="1"/>
  <c r="AG5" i="1"/>
  <c r="AG5" i="2" s="1"/>
  <c r="AE76" i="1" l="1"/>
  <c r="AE75" i="1"/>
  <c r="AE74" i="1"/>
  <c r="AE73" i="1"/>
  <c r="AE72" i="1"/>
  <c r="AE71" i="1"/>
  <c r="AE70" i="1"/>
  <c r="AE69" i="1"/>
  <c r="AE68" i="1"/>
  <c r="R76" i="1"/>
  <c r="R75" i="1"/>
  <c r="R74" i="1"/>
  <c r="R73" i="1"/>
  <c r="R72" i="1"/>
  <c r="R71" i="1"/>
  <c r="R70" i="1"/>
  <c r="R69" i="1"/>
  <c r="R68" i="1"/>
  <c r="V76" i="1"/>
  <c r="V75" i="1"/>
  <c r="V74" i="1"/>
  <c r="V73" i="1"/>
  <c r="V72" i="1"/>
  <c r="V71" i="1"/>
  <c r="V70" i="1"/>
  <c r="V69" i="1"/>
  <c r="V68" i="1"/>
  <c r="N76" i="1"/>
  <c r="N75" i="1"/>
  <c r="N74" i="1"/>
  <c r="N73" i="1"/>
  <c r="N72" i="1"/>
  <c r="N71" i="1"/>
  <c r="N70" i="1"/>
  <c r="N69" i="1"/>
  <c r="N68" i="1"/>
  <c r="AB76" i="3"/>
  <c r="AB75" i="3"/>
  <c r="AB74" i="3"/>
  <c r="AB73" i="3"/>
  <c r="AB72" i="3"/>
  <c r="AB71" i="3"/>
  <c r="AB70" i="3"/>
  <c r="AB69" i="3"/>
  <c r="AB68" i="3"/>
  <c r="M76" i="3"/>
  <c r="M75" i="3"/>
  <c r="M74" i="3"/>
  <c r="M73" i="3"/>
  <c r="M72" i="3"/>
  <c r="M71" i="3"/>
  <c r="M70" i="3"/>
  <c r="M69" i="3"/>
  <c r="M68" i="3"/>
  <c r="Y76" i="2"/>
  <c r="Y75" i="2"/>
  <c r="Y74" i="2"/>
  <c r="Y73" i="2"/>
  <c r="Y72" i="2"/>
  <c r="Y71" i="2"/>
  <c r="Y70" i="2"/>
  <c r="Y69" i="2"/>
  <c r="Y68" i="2"/>
  <c r="X76" i="2"/>
  <c r="X75" i="2"/>
  <c r="X74" i="2"/>
  <c r="X73" i="2"/>
  <c r="X72" i="2"/>
  <c r="X71" i="2"/>
  <c r="X70" i="2"/>
  <c r="X69" i="2"/>
  <c r="X68" i="2"/>
  <c r="N76" i="2"/>
  <c r="N75" i="2"/>
  <c r="N74" i="2"/>
  <c r="N73" i="2"/>
  <c r="N72" i="2"/>
  <c r="N71" i="2"/>
  <c r="N70" i="2"/>
  <c r="N69" i="2"/>
  <c r="N68" i="2"/>
  <c r="L76" i="2"/>
  <c r="L75" i="2"/>
  <c r="L74" i="2"/>
  <c r="L73" i="2"/>
  <c r="L72" i="2"/>
  <c r="L71" i="2"/>
  <c r="L70" i="2"/>
  <c r="L69" i="2"/>
  <c r="L68" i="2"/>
  <c r="AN5" i="1"/>
  <c r="AN6" i="1"/>
  <c r="AN7" i="1"/>
  <c r="AN8"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50" i="1"/>
  <c r="AN52" i="1"/>
  <c r="AN53" i="1"/>
  <c r="AN54" i="1"/>
  <c r="AN55" i="1"/>
  <c r="AN56" i="1"/>
  <c r="AN57" i="1"/>
  <c r="AN58" i="1"/>
  <c r="AN59" i="1"/>
  <c r="W68" i="1"/>
  <c r="X68" i="1"/>
  <c r="Y68" i="1"/>
  <c r="Z68" i="1"/>
  <c r="AA68" i="1"/>
  <c r="AB68" i="1"/>
  <c r="AC68" i="1"/>
  <c r="AD68" i="1"/>
  <c r="AF68" i="1"/>
  <c r="W69" i="1"/>
  <c r="X69" i="1"/>
  <c r="Y69" i="1"/>
  <c r="Z69" i="1"/>
  <c r="AA69" i="1"/>
  <c r="AB69" i="1"/>
  <c r="AC69" i="1"/>
  <c r="AD69" i="1"/>
  <c r="AF69" i="1"/>
  <c r="W70" i="1"/>
  <c r="X70" i="1"/>
  <c r="Y70" i="1"/>
  <c r="Z70" i="1"/>
  <c r="AA70" i="1"/>
  <c r="AB70" i="1"/>
  <c r="AC70" i="1"/>
  <c r="AD70" i="1"/>
  <c r="AF70" i="1"/>
  <c r="W71" i="1"/>
  <c r="X71" i="1"/>
  <c r="Y71" i="1"/>
  <c r="Z71" i="1"/>
  <c r="AA71" i="1"/>
  <c r="AB71" i="1"/>
  <c r="AC71" i="1"/>
  <c r="AD71" i="1"/>
  <c r="AF71" i="1"/>
  <c r="W72" i="1"/>
  <c r="X72" i="1"/>
  <c r="Y72" i="1"/>
  <c r="Z72" i="1"/>
  <c r="AA72" i="1"/>
  <c r="AB72" i="1"/>
  <c r="AC72" i="1"/>
  <c r="AD72" i="1"/>
  <c r="AF72" i="1"/>
  <c r="W73" i="1"/>
  <c r="X73" i="1"/>
  <c r="Y73" i="1"/>
  <c r="Z73" i="1"/>
  <c r="AA73" i="1"/>
  <c r="AB73" i="1"/>
  <c r="AC73" i="1"/>
  <c r="AD73" i="1"/>
  <c r="AF73" i="1"/>
  <c r="W74" i="1"/>
  <c r="X74" i="1"/>
  <c r="Y74" i="1"/>
  <c r="Z74" i="1"/>
  <c r="AA74" i="1"/>
  <c r="AB74" i="1"/>
  <c r="AC74" i="1"/>
  <c r="AD74" i="1"/>
  <c r="AF74" i="1"/>
  <c r="W75" i="1"/>
  <c r="X75" i="1"/>
  <c r="Y75" i="1"/>
  <c r="Z75" i="1"/>
  <c r="AA75" i="1"/>
  <c r="AB75" i="1"/>
  <c r="AC75" i="1"/>
  <c r="AD75" i="1"/>
  <c r="AF75" i="1"/>
  <c r="W76" i="1"/>
  <c r="X76" i="1"/>
  <c r="Y76" i="1"/>
  <c r="Z76" i="1"/>
  <c r="AA76" i="1"/>
  <c r="AB76" i="1"/>
  <c r="AC76" i="1"/>
  <c r="AD76" i="1"/>
  <c r="AF76" i="1"/>
  <c r="U76" i="1"/>
  <c r="U75" i="1"/>
  <c r="U74" i="1"/>
  <c r="U73" i="1"/>
  <c r="U72" i="1"/>
  <c r="U71" i="1"/>
  <c r="U70" i="1"/>
  <c r="U69" i="1"/>
  <c r="U68" i="1"/>
  <c r="I68" i="1"/>
  <c r="J68" i="1"/>
  <c r="K68" i="1"/>
  <c r="L68" i="1"/>
  <c r="M68" i="1"/>
  <c r="O68" i="1"/>
  <c r="P68" i="1"/>
  <c r="Q68" i="1"/>
  <c r="S68" i="1"/>
  <c r="I69" i="1"/>
  <c r="J69" i="1"/>
  <c r="K69" i="1"/>
  <c r="L69" i="1"/>
  <c r="M69" i="1"/>
  <c r="O69" i="1"/>
  <c r="P69" i="1"/>
  <c r="Q69" i="1"/>
  <c r="S69" i="1"/>
  <c r="I70" i="1"/>
  <c r="J70" i="1"/>
  <c r="K70" i="1"/>
  <c r="L70" i="1"/>
  <c r="M70" i="1"/>
  <c r="O70" i="1"/>
  <c r="P70" i="1"/>
  <c r="Q70" i="1"/>
  <c r="S70" i="1"/>
  <c r="I71" i="1"/>
  <c r="J71" i="1"/>
  <c r="K71" i="1"/>
  <c r="L71" i="1"/>
  <c r="M71" i="1"/>
  <c r="O71" i="1"/>
  <c r="P71" i="1"/>
  <c r="Q71" i="1"/>
  <c r="S71" i="1"/>
  <c r="I72" i="1"/>
  <c r="J72" i="1"/>
  <c r="K72" i="1"/>
  <c r="L72" i="1"/>
  <c r="M72" i="1"/>
  <c r="O72" i="1"/>
  <c r="P72" i="1"/>
  <c r="Q72" i="1"/>
  <c r="S72" i="1"/>
  <c r="I73" i="1"/>
  <c r="J73" i="1"/>
  <c r="K73" i="1"/>
  <c r="L73" i="1"/>
  <c r="M73" i="1"/>
  <c r="O73" i="1"/>
  <c r="P73" i="1"/>
  <c r="Q73" i="1"/>
  <c r="S73" i="1"/>
  <c r="I74" i="1"/>
  <c r="J74" i="1"/>
  <c r="K74" i="1"/>
  <c r="L74" i="1"/>
  <c r="M74" i="1"/>
  <c r="O74" i="1"/>
  <c r="P74" i="1"/>
  <c r="Q74" i="1"/>
  <c r="S74" i="1"/>
  <c r="I75" i="1"/>
  <c r="J75" i="1"/>
  <c r="K75" i="1"/>
  <c r="L75" i="1"/>
  <c r="M75" i="1"/>
  <c r="O75" i="1"/>
  <c r="P75" i="1"/>
  <c r="Q75" i="1"/>
  <c r="S75" i="1"/>
  <c r="I76" i="1"/>
  <c r="J76" i="1"/>
  <c r="K76" i="1"/>
  <c r="L76" i="1"/>
  <c r="M76" i="1"/>
  <c r="O76" i="1"/>
  <c r="P76" i="1"/>
  <c r="Q76" i="1"/>
  <c r="S76" i="1"/>
  <c r="H76" i="1"/>
  <c r="H75" i="1"/>
  <c r="H74" i="1"/>
  <c r="H73" i="1"/>
  <c r="H72" i="1"/>
  <c r="H71" i="1"/>
  <c r="H70" i="1"/>
  <c r="H69" i="1"/>
  <c r="H68" i="1"/>
  <c r="V68" i="2"/>
  <c r="W68" i="2"/>
  <c r="Z68" i="2"/>
  <c r="AA68" i="2"/>
  <c r="AB68" i="2"/>
  <c r="AC68" i="2"/>
  <c r="AD68" i="2"/>
  <c r="AE68" i="2"/>
  <c r="AF68" i="2"/>
  <c r="V69" i="2"/>
  <c r="W69" i="2"/>
  <c r="Z69" i="2"/>
  <c r="AA69" i="2"/>
  <c r="AB69" i="2"/>
  <c r="AC69" i="2"/>
  <c r="AD69" i="2"/>
  <c r="AE69" i="2"/>
  <c r="AF69" i="2"/>
  <c r="V70" i="2"/>
  <c r="W70" i="2"/>
  <c r="Z70" i="2"/>
  <c r="AA70" i="2"/>
  <c r="AB70" i="2"/>
  <c r="AC70" i="2"/>
  <c r="AD70" i="2"/>
  <c r="AE70" i="2"/>
  <c r="AF70" i="2"/>
  <c r="V71" i="2"/>
  <c r="W71" i="2"/>
  <c r="Z71" i="2"/>
  <c r="AA71" i="2"/>
  <c r="AB71" i="2"/>
  <c r="AC71" i="2"/>
  <c r="AD71" i="2"/>
  <c r="AE71" i="2"/>
  <c r="AF71" i="2"/>
  <c r="V72" i="2"/>
  <c r="W72" i="2"/>
  <c r="Z72" i="2"/>
  <c r="AA72" i="2"/>
  <c r="AB72" i="2"/>
  <c r="AC72" i="2"/>
  <c r="AD72" i="2"/>
  <c r="AE72" i="2"/>
  <c r="AF72" i="2"/>
  <c r="V73" i="2"/>
  <c r="W73" i="2"/>
  <c r="Z73" i="2"/>
  <c r="AA73" i="2"/>
  <c r="AB73" i="2"/>
  <c r="AC73" i="2"/>
  <c r="AD73" i="2"/>
  <c r="AE73" i="2"/>
  <c r="AF73" i="2"/>
  <c r="V74" i="2"/>
  <c r="W74" i="2"/>
  <c r="Z74" i="2"/>
  <c r="AA74" i="2"/>
  <c r="AB74" i="2"/>
  <c r="AC74" i="2"/>
  <c r="AD74" i="2"/>
  <c r="AE74" i="2"/>
  <c r="AF74" i="2"/>
  <c r="V75" i="2"/>
  <c r="W75" i="2"/>
  <c r="Z75" i="2"/>
  <c r="AA75" i="2"/>
  <c r="AB75" i="2"/>
  <c r="AC75" i="2"/>
  <c r="AD75" i="2"/>
  <c r="AE75" i="2"/>
  <c r="AF75" i="2"/>
  <c r="V76" i="2"/>
  <c r="W76" i="2"/>
  <c r="Z76" i="2"/>
  <c r="AA76" i="2"/>
  <c r="AB76" i="2"/>
  <c r="AC76" i="2"/>
  <c r="AD76" i="2"/>
  <c r="AE76" i="2"/>
  <c r="AF76" i="2"/>
  <c r="U76" i="2"/>
  <c r="U75" i="2"/>
  <c r="U74" i="2"/>
  <c r="U73" i="2"/>
  <c r="U72" i="2"/>
  <c r="U71" i="2"/>
  <c r="U70" i="2"/>
  <c r="U69" i="2"/>
  <c r="U68" i="2"/>
  <c r="S76" i="2"/>
  <c r="R76" i="2"/>
  <c r="Q76" i="2"/>
  <c r="P76" i="2"/>
  <c r="O76" i="2"/>
  <c r="M76" i="2"/>
  <c r="K76" i="2"/>
  <c r="J76" i="2"/>
  <c r="I76" i="2"/>
  <c r="H76" i="2"/>
  <c r="S75" i="2"/>
  <c r="R75" i="2"/>
  <c r="Q75" i="2"/>
  <c r="P75" i="2"/>
  <c r="O75" i="2"/>
  <c r="M75" i="2"/>
  <c r="K75" i="2"/>
  <c r="J75" i="2"/>
  <c r="I75" i="2"/>
  <c r="H75" i="2"/>
  <c r="S74" i="2"/>
  <c r="R74" i="2"/>
  <c r="Q74" i="2"/>
  <c r="P74" i="2"/>
  <c r="O74" i="2"/>
  <c r="M74" i="2"/>
  <c r="K74" i="2"/>
  <c r="J74" i="2"/>
  <c r="I74" i="2"/>
  <c r="H74" i="2"/>
  <c r="S73" i="2"/>
  <c r="R73" i="2"/>
  <c r="Q73" i="2"/>
  <c r="P73" i="2"/>
  <c r="O73" i="2"/>
  <c r="M73" i="2"/>
  <c r="K73" i="2"/>
  <c r="J73" i="2"/>
  <c r="I73" i="2"/>
  <c r="H73" i="2"/>
  <c r="S72" i="2"/>
  <c r="R72" i="2"/>
  <c r="Q72" i="2"/>
  <c r="P72" i="2"/>
  <c r="O72" i="2"/>
  <c r="M72" i="2"/>
  <c r="K72" i="2"/>
  <c r="J72" i="2"/>
  <c r="I72" i="2"/>
  <c r="H72" i="2"/>
  <c r="S71" i="2"/>
  <c r="R71" i="2"/>
  <c r="Q71" i="2"/>
  <c r="P71" i="2"/>
  <c r="O71" i="2"/>
  <c r="M71" i="2"/>
  <c r="K71" i="2"/>
  <c r="J71" i="2"/>
  <c r="I71" i="2"/>
  <c r="H71" i="2"/>
  <c r="S70" i="2"/>
  <c r="R70" i="2"/>
  <c r="Q70" i="2"/>
  <c r="P70" i="2"/>
  <c r="O70" i="2"/>
  <c r="M70" i="2"/>
  <c r="K70" i="2"/>
  <c r="J70" i="2"/>
  <c r="I70" i="2"/>
  <c r="H70" i="2"/>
  <c r="S69" i="2"/>
  <c r="R69" i="2"/>
  <c r="Q69" i="2"/>
  <c r="P69" i="2"/>
  <c r="O69" i="2"/>
  <c r="M69" i="2"/>
  <c r="K69" i="2"/>
  <c r="J69" i="2"/>
  <c r="I69" i="2"/>
  <c r="H69" i="2"/>
  <c r="S68" i="2"/>
  <c r="R68" i="2"/>
  <c r="Q68" i="2"/>
  <c r="P68" i="2"/>
  <c r="O68" i="2"/>
  <c r="M68" i="2"/>
  <c r="K68" i="2"/>
  <c r="J68" i="2"/>
  <c r="I68" i="2"/>
  <c r="H68" i="2"/>
  <c r="W68" i="3"/>
  <c r="Y68" i="3"/>
  <c r="Z68" i="3"/>
  <c r="AA68" i="3"/>
  <c r="AC68" i="3"/>
  <c r="AD68" i="3"/>
  <c r="AE68" i="3"/>
  <c r="AF68" i="3"/>
  <c r="AG68" i="3"/>
  <c r="AH68" i="3"/>
  <c r="W69" i="3"/>
  <c r="Y69" i="3"/>
  <c r="Z69" i="3"/>
  <c r="AA69" i="3"/>
  <c r="AC69" i="3"/>
  <c r="AD69" i="3"/>
  <c r="AE69" i="3"/>
  <c r="AF69" i="3"/>
  <c r="AG69" i="3"/>
  <c r="AH69" i="3"/>
  <c r="W70" i="3"/>
  <c r="Y70" i="3"/>
  <c r="Z70" i="3"/>
  <c r="AA70" i="3"/>
  <c r="AC70" i="3"/>
  <c r="AD70" i="3"/>
  <c r="AE70" i="3"/>
  <c r="AF70" i="3"/>
  <c r="AG70" i="3"/>
  <c r="AH70" i="3"/>
  <c r="W71" i="3"/>
  <c r="Y71" i="3"/>
  <c r="Z71" i="3"/>
  <c r="AA71" i="3"/>
  <c r="AC71" i="3"/>
  <c r="AD71" i="3"/>
  <c r="AE71" i="3"/>
  <c r="AF71" i="3"/>
  <c r="AG71" i="3"/>
  <c r="AH71" i="3"/>
  <c r="W72" i="3"/>
  <c r="Y72" i="3"/>
  <c r="Z72" i="3"/>
  <c r="AA72" i="3"/>
  <c r="AC72" i="3"/>
  <c r="AD72" i="3"/>
  <c r="AE72" i="3"/>
  <c r="AF72" i="3"/>
  <c r="AG72" i="3"/>
  <c r="AH72" i="3"/>
  <c r="W73" i="3"/>
  <c r="Y73" i="3"/>
  <c r="Z73" i="3"/>
  <c r="AA73" i="3"/>
  <c r="AC73" i="3"/>
  <c r="AD73" i="3"/>
  <c r="AE73" i="3"/>
  <c r="AF73" i="3"/>
  <c r="AG73" i="3"/>
  <c r="AH73" i="3"/>
  <c r="W74" i="3"/>
  <c r="Y74" i="3"/>
  <c r="Z74" i="3"/>
  <c r="AA74" i="3"/>
  <c r="AC74" i="3"/>
  <c r="AD74" i="3"/>
  <c r="AE74" i="3"/>
  <c r="AF74" i="3"/>
  <c r="AG74" i="3"/>
  <c r="AH74" i="3"/>
  <c r="W75" i="3"/>
  <c r="Y75" i="3"/>
  <c r="Z75" i="3"/>
  <c r="AA75" i="3"/>
  <c r="AC75" i="3"/>
  <c r="AD75" i="3"/>
  <c r="AE75" i="3"/>
  <c r="AF75" i="3"/>
  <c r="AG75" i="3"/>
  <c r="AH75" i="3"/>
  <c r="W76" i="3"/>
  <c r="Y76" i="3"/>
  <c r="Z76" i="3"/>
  <c r="AA76" i="3"/>
  <c r="AC76" i="3"/>
  <c r="AD76" i="3"/>
  <c r="AE76" i="3"/>
  <c r="AF76" i="3"/>
  <c r="AG76" i="3"/>
  <c r="AH76" i="3"/>
  <c r="V76" i="3"/>
  <c r="V75" i="3"/>
  <c r="V74" i="3"/>
  <c r="V73" i="3"/>
  <c r="V72" i="3"/>
  <c r="V71" i="3"/>
  <c r="V70" i="3"/>
  <c r="V69" i="3"/>
  <c r="V68" i="3"/>
  <c r="I68" i="3"/>
  <c r="J68" i="3"/>
  <c r="K68" i="3"/>
  <c r="L68" i="3"/>
  <c r="N68" i="3"/>
  <c r="O68" i="3"/>
  <c r="P68" i="3"/>
  <c r="Q68" i="3"/>
  <c r="S68" i="3"/>
  <c r="T68" i="3"/>
  <c r="I69" i="3"/>
  <c r="J69" i="3"/>
  <c r="K69" i="3"/>
  <c r="L69" i="3"/>
  <c r="N69" i="3"/>
  <c r="O69" i="3"/>
  <c r="P69" i="3"/>
  <c r="Q69" i="3"/>
  <c r="S69" i="3"/>
  <c r="T69" i="3"/>
  <c r="I70" i="3"/>
  <c r="J70" i="3"/>
  <c r="K70" i="3"/>
  <c r="L70" i="3"/>
  <c r="N70" i="3"/>
  <c r="O70" i="3"/>
  <c r="P70" i="3"/>
  <c r="Q70" i="3"/>
  <c r="S70" i="3"/>
  <c r="T70" i="3"/>
  <c r="I71" i="3"/>
  <c r="J71" i="3"/>
  <c r="K71" i="3"/>
  <c r="L71" i="3"/>
  <c r="N71" i="3"/>
  <c r="O71" i="3"/>
  <c r="P71" i="3"/>
  <c r="Q71" i="3"/>
  <c r="S71" i="3"/>
  <c r="T71" i="3"/>
  <c r="I72" i="3"/>
  <c r="J72" i="3"/>
  <c r="K72" i="3"/>
  <c r="L72" i="3"/>
  <c r="N72" i="3"/>
  <c r="O72" i="3"/>
  <c r="P72" i="3"/>
  <c r="Q72" i="3"/>
  <c r="S72" i="3"/>
  <c r="T72" i="3"/>
  <c r="I73" i="3"/>
  <c r="J73" i="3"/>
  <c r="K73" i="3"/>
  <c r="L73" i="3"/>
  <c r="N73" i="3"/>
  <c r="O73" i="3"/>
  <c r="P73" i="3"/>
  <c r="Q73" i="3"/>
  <c r="S73" i="3"/>
  <c r="T73" i="3"/>
  <c r="I74" i="3"/>
  <c r="J74" i="3"/>
  <c r="K74" i="3"/>
  <c r="L74" i="3"/>
  <c r="N74" i="3"/>
  <c r="O74" i="3"/>
  <c r="P74" i="3"/>
  <c r="Q74" i="3"/>
  <c r="S74" i="3"/>
  <c r="T74" i="3"/>
  <c r="I75" i="3"/>
  <c r="J75" i="3"/>
  <c r="K75" i="3"/>
  <c r="L75" i="3"/>
  <c r="N75" i="3"/>
  <c r="O75" i="3"/>
  <c r="P75" i="3"/>
  <c r="Q75" i="3"/>
  <c r="S75" i="3"/>
  <c r="T75" i="3"/>
  <c r="I76" i="3"/>
  <c r="J76" i="3"/>
  <c r="K76" i="3"/>
  <c r="L76" i="3"/>
  <c r="N76" i="3"/>
  <c r="O76" i="3"/>
  <c r="P76" i="3"/>
  <c r="Q76" i="3"/>
  <c r="S76" i="3"/>
  <c r="T76" i="3"/>
  <c r="H76" i="3"/>
  <c r="H75" i="3"/>
  <c r="H74" i="3"/>
  <c r="H73" i="3"/>
  <c r="H72" i="3"/>
  <c r="H71" i="3"/>
  <c r="H70" i="3"/>
  <c r="H69" i="3"/>
</calcChain>
</file>

<file path=xl/sharedStrings.xml><?xml version="1.0" encoding="utf-8"?>
<sst xmlns="http://schemas.openxmlformats.org/spreadsheetml/2006/main" count="208" uniqueCount="175">
  <si>
    <t>殺人</t>
    <rPh sb="0" eb="2">
      <t>サツジン</t>
    </rPh>
    <phoneticPr fontId="1"/>
  </si>
  <si>
    <t>殺人予備</t>
    <rPh sb="0" eb="2">
      <t>サツジン</t>
    </rPh>
    <rPh sb="2" eb="4">
      <t>ヨビ</t>
    </rPh>
    <phoneticPr fontId="1"/>
  </si>
  <si>
    <t>自殺関与</t>
    <rPh sb="0" eb="2">
      <t>ジサツ</t>
    </rPh>
    <rPh sb="2" eb="4">
      <t>カンヨ</t>
    </rPh>
    <phoneticPr fontId="1"/>
  </si>
  <si>
    <t>強盗殺人</t>
    <rPh sb="0" eb="2">
      <t>ゴウトウ</t>
    </rPh>
    <rPh sb="2" eb="4">
      <t>サツジン</t>
    </rPh>
    <phoneticPr fontId="1"/>
  </si>
  <si>
    <t>強盗傷人</t>
    <rPh sb="0" eb="2">
      <t>ゴウトウ</t>
    </rPh>
    <rPh sb="2" eb="3">
      <t>キズ</t>
    </rPh>
    <rPh sb="3" eb="4">
      <t>ヒト</t>
    </rPh>
    <phoneticPr fontId="1"/>
  </si>
  <si>
    <t>強盗・準強盗</t>
    <rPh sb="0" eb="2">
      <t>ゴウトウ</t>
    </rPh>
    <rPh sb="3" eb="4">
      <t>ジュン</t>
    </rPh>
    <rPh sb="4" eb="6">
      <t>ゴウトウ</t>
    </rPh>
    <phoneticPr fontId="1"/>
  </si>
  <si>
    <t>凶器準備集合</t>
    <rPh sb="4" eb="6">
      <t>シュウゴウ</t>
    </rPh>
    <phoneticPr fontId="1"/>
  </si>
  <si>
    <t>傷害致死</t>
  </si>
  <si>
    <t>文書偽造</t>
  </si>
  <si>
    <t>有価証券偽造</t>
  </si>
  <si>
    <t>賄賂</t>
    <rPh sb="0" eb="2">
      <t>ワイロ</t>
    </rPh>
    <phoneticPr fontId="1"/>
  </si>
  <si>
    <t>公然わいせつ</t>
    <rPh sb="0" eb="2">
      <t>コウゼン</t>
    </rPh>
    <phoneticPr fontId="1"/>
  </si>
  <si>
    <t>住居侵入</t>
    <rPh sb="0" eb="2">
      <t>ジュウキョ</t>
    </rPh>
    <rPh sb="2" eb="4">
      <t>シンニュウ</t>
    </rPh>
    <phoneticPr fontId="1"/>
  </si>
  <si>
    <t>盗品等</t>
    <rPh sb="0" eb="2">
      <t>トウヒン</t>
    </rPh>
    <rPh sb="2" eb="3">
      <t>トウ</t>
    </rPh>
    <phoneticPr fontId="1"/>
  </si>
  <si>
    <t>器物損壊等</t>
    <rPh sb="0" eb="2">
      <t>キブツ</t>
    </rPh>
    <rPh sb="2" eb="4">
      <t>ソンカイ</t>
    </rPh>
    <rPh sb="4" eb="5">
      <t>トウ</t>
    </rPh>
    <phoneticPr fontId="1"/>
  </si>
  <si>
    <t xml:space="preserve">              　発生場所
罪  種</t>
    <rPh sb="15" eb="17">
      <t>ハッセイ</t>
    </rPh>
    <rPh sb="17" eb="19">
      <t>バショ</t>
    </rPh>
    <phoneticPr fontId="1"/>
  </si>
  <si>
    <t>発生場所
  　　　　　　　　　罪  種</t>
    <rPh sb="0" eb="2">
      <t>ハッセイ</t>
    </rPh>
    <rPh sb="2" eb="4">
      <t>バショ</t>
    </rPh>
    <phoneticPr fontId="1"/>
  </si>
  <si>
    <t>発生場所
  　　　　　　　　罪  種</t>
    <rPh sb="0" eb="2">
      <t>ハッセイ</t>
    </rPh>
    <rPh sb="2" eb="4">
      <t>バショ</t>
    </rPh>
    <phoneticPr fontId="1"/>
  </si>
  <si>
    <t>あっせん利得処罰法</t>
    <rPh sb="4" eb="6">
      <t>リトク</t>
    </rPh>
    <rPh sb="6" eb="8">
      <t>ショバツ</t>
    </rPh>
    <rPh sb="8" eb="9">
      <t>ホウ</t>
    </rPh>
    <phoneticPr fontId="1"/>
  </si>
  <si>
    <t>嬰児殺</t>
    <phoneticPr fontId="1"/>
  </si>
  <si>
    <t>強盗</t>
    <phoneticPr fontId="1"/>
  </si>
  <si>
    <t>放火</t>
    <phoneticPr fontId="1"/>
  </si>
  <si>
    <t>暴行</t>
    <phoneticPr fontId="1"/>
  </si>
  <si>
    <t>傷害</t>
    <phoneticPr fontId="1"/>
  </si>
  <si>
    <t>うち)</t>
    <phoneticPr fontId="1"/>
  </si>
  <si>
    <t>脅迫</t>
    <phoneticPr fontId="1"/>
  </si>
  <si>
    <t>恐喝</t>
    <phoneticPr fontId="1"/>
  </si>
  <si>
    <t>侵入盗</t>
    <phoneticPr fontId="1"/>
  </si>
  <si>
    <t>乗り物盗</t>
    <phoneticPr fontId="1"/>
  </si>
  <si>
    <t>非侵入盗</t>
    <phoneticPr fontId="1"/>
  </si>
  <si>
    <t>詐欺</t>
    <phoneticPr fontId="1"/>
  </si>
  <si>
    <t>横領</t>
    <phoneticPr fontId="1"/>
  </si>
  <si>
    <t>業務上横領</t>
    <phoneticPr fontId="1"/>
  </si>
  <si>
    <t>偽造</t>
    <phoneticPr fontId="1"/>
  </si>
  <si>
    <t>印章偽造</t>
    <phoneticPr fontId="1"/>
  </si>
  <si>
    <t>汚職</t>
    <phoneticPr fontId="1"/>
  </si>
  <si>
    <t>背任</t>
    <phoneticPr fontId="1"/>
  </si>
  <si>
    <t>賭博</t>
    <phoneticPr fontId="1"/>
  </si>
  <si>
    <t>わいせつ</t>
    <phoneticPr fontId="1"/>
  </si>
  <si>
    <t>うち)</t>
    <phoneticPr fontId="1"/>
  </si>
  <si>
    <t>うち)</t>
    <phoneticPr fontId="1"/>
  </si>
  <si>
    <t>うち)</t>
    <phoneticPr fontId="1"/>
  </si>
  <si>
    <t>占有離脱物横領</t>
    <phoneticPr fontId="1"/>
  </si>
  <si>
    <t>公務執行妨害</t>
    <phoneticPr fontId="1"/>
  </si>
  <si>
    <t>うち)</t>
    <phoneticPr fontId="1"/>
  </si>
  <si>
    <t>逮捕監禁</t>
    <phoneticPr fontId="1"/>
  </si>
  <si>
    <t>殺人</t>
    <phoneticPr fontId="1"/>
  </si>
  <si>
    <t>刑法犯総数(交通業過を除く)</t>
    <rPh sb="6" eb="9">
      <t>コウツウギョウ</t>
    </rPh>
    <rPh sb="9" eb="10">
      <t>カ</t>
    </rPh>
    <rPh sb="11" eb="12">
      <t>ノゾ</t>
    </rPh>
    <phoneticPr fontId="1"/>
  </si>
  <si>
    <t>凶悪犯</t>
    <phoneticPr fontId="1"/>
  </si>
  <si>
    <t>知能犯</t>
    <phoneticPr fontId="1"/>
  </si>
  <si>
    <t>その他の刑法犯</t>
    <phoneticPr fontId="1"/>
  </si>
  <si>
    <t>総数</t>
    <phoneticPr fontId="1"/>
  </si>
  <si>
    <t>通貨偽造</t>
    <phoneticPr fontId="1"/>
  </si>
  <si>
    <t>古物店</t>
    <rPh sb="0" eb="2">
      <t>コブツ</t>
    </rPh>
    <rPh sb="2" eb="3">
      <t>テン</t>
    </rPh>
    <phoneticPr fontId="1"/>
  </si>
  <si>
    <t>学校
(幼稚園)
注1)</t>
    <rPh sb="4" eb="7">
      <t>ヨウチエン</t>
    </rPh>
    <rPh sb="9" eb="10">
      <t>チュウ</t>
    </rPh>
    <phoneticPr fontId="1"/>
  </si>
  <si>
    <t>深夜飲食店</t>
    <rPh sb="0" eb="2">
      <t>シンヤ</t>
    </rPh>
    <rPh sb="2" eb="5">
      <t>インショクテン</t>
    </rPh>
    <phoneticPr fontId="1"/>
  </si>
  <si>
    <t>質屋</t>
    <rPh sb="0" eb="2">
      <t>シチヤ</t>
    </rPh>
    <phoneticPr fontId="1"/>
  </si>
  <si>
    <t>郵便局</t>
    <rPh sb="0" eb="3">
      <t>ユウビンキョク</t>
    </rPh>
    <phoneticPr fontId="1"/>
  </si>
  <si>
    <t>窃盗犯</t>
    <phoneticPr fontId="1"/>
  </si>
  <si>
    <t>粗暴犯</t>
    <phoneticPr fontId="1"/>
  </si>
  <si>
    <t>風俗犯</t>
    <phoneticPr fontId="1"/>
  </si>
  <si>
    <t xml:space="preserve">              　   発生場所
罪  種</t>
    <rPh sb="18" eb="20">
      <t>ハッセイ</t>
    </rPh>
    <rPh sb="20" eb="22">
      <t>バショ</t>
    </rPh>
    <phoneticPr fontId="1"/>
  </si>
  <si>
    <t>発生場所
  　　　　　　　　  罪  種</t>
    <rPh sb="0" eb="2">
      <t>ハッセイ</t>
    </rPh>
    <rPh sb="2" eb="4">
      <t>バショ</t>
    </rPh>
    <phoneticPr fontId="1"/>
  </si>
  <si>
    <t>14　罪種別　発生場</t>
    <phoneticPr fontId="1"/>
  </si>
  <si>
    <t>所別　認知件数</t>
    <phoneticPr fontId="1"/>
  </si>
  <si>
    <t>所別　認知件数　（つづき）</t>
  </si>
  <si>
    <t>道路上</t>
    <rPh sb="0" eb="3">
      <t>ドウロジョウ</t>
    </rPh>
    <phoneticPr fontId="1"/>
  </si>
  <si>
    <t>駅</t>
    <rPh sb="0" eb="1">
      <t>エキ</t>
    </rPh>
    <phoneticPr fontId="1"/>
  </si>
  <si>
    <t>その他の鉄道施設</t>
    <rPh sb="2" eb="3">
      <t>タ</t>
    </rPh>
    <rPh sb="4" eb="6">
      <t>テツドウ</t>
    </rPh>
    <rPh sb="6" eb="8">
      <t>シセツ</t>
    </rPh>
    <phoneticPr fontId="1"/>
  </si>
  <si>
    <t>空港</t>
    <rPh sb="0" eb="2">
      <t>クウコウ</t>
    </rPh>
    <phoneticPr fontId="1"/>
  </si>
  <si>
    <t>海港</t>
    <rPh sb="0" eb="2">
      <t>カイコウ</t>
    </rPh>
    <phoneticPr fontId="1"/>
  </si>
  <si>
    <t>競馬場</t>
    <rPh sb="0" eb="3">
      <t>ケイバジョウ</t>
    </rPh>
    <phoneticPr fontId="1"/>
  </si>
  <si>
    <t>競輪場</t>
    <rPh sb="0" eb="3">
      <t>ケイリンジョウ</t>
    </rPh>
    <phoneticPr fontId="1"/>
  </si>
  <si>
    <t>競艇場</t>
    <rPh sb="0" eb="3">
      <t>キョウテイジョウ</t>
    </rPh>
    <phoneticPr fontId="1"/>
  </si>
  <si>
    <t>遊園地動物園</t>
    <rPh sb="0" eb="3">
      <t>ユウエンチ</t>
    </rPh>
    <rPh sb="3" eb="6">
      <t>ドウブツエン</t>
    </rPh>
    <phoneticPr fontId="1"/>
  </si>
  <si>
    <t>神社仏閣</t>
    <rPh sb="0" eb="2">
      <t>ジンジャ</t>
    </rPh>
    <rPh sb="2" eb="4">
      <t>ブッカク</t>
    </rPh>
    <phoneticPr fontId="1"/>
  </si>
  <si>
    <t>都市公園</t>
    <rPh sb="0" eb="2">
      <t>トシ</t>
    </rPh>
    <rPh sb="2" eb="4">
      <t>コウエン</t>
    </rPh>
    <phoneticPr fontId="1"/>
  </si>
  <si>
    <t>地下街・地下通路</t>
    <rPh sb="0" eb="3">
      <t>チカガイ</t>
    </rPh>
    <rPh sb="4" eb="6">
      <t>チカ</t>
    </rPh>
    <rPh sb="6" eb="8">
      <t>ツウロ</t>
    </rPh>
    <phoneticPr fontId="1"/>
  </si>
  <si>
    <t>高速道路</t>
    <rPh sb="0" eb="2">
      <t>コウソク</t>
    </rPh>
    <rPh sb="2" eb="4">
      <t>ドウロ</t>
    </rPh>
    <phoneticPr fontId="1"/>
  </si>
  <si>
    <t>ゴルフ場</t>
    <rPh sb="3" eb="4">
      <t>ジョウ</t>
    </rPh>
    <phoneticPr fontId="1"/>
  </si>
  <si>
    <t>一般ホテル・旅館</t>
    <rPh sb="0" eb="2">
      <t>イッパン</t>
    </rPh>
    <rPh sb="6" eb="8">
      <t>リョカン</t>
    </rPh>
    <phoneticPr fontId="1"/>
  </si>
  <si>
    <t>サウナ等公衆浴場</t>
    <rPh sb="3" eb="4">
      <t>トウ</t>
    </rPh>
    <rPh sb="4" eb="6">
      <t>コウシュウ</t>
    </rPh>
    <rPh sb="6" eb="8">
      <t>ヨクジョウ</t>
    </rPh>
    <phoneticPr fontId="1"/>
  </si>
  <si>
    <t>映画館劇場等</t>
    <rPh sb="0" eb="3">
      <t>エイガカン</t>
    </rPh>
    <rPh sb="3" eb="5">
      <t>ゲキジョウ</t>
    </rPh>
    <rPh sb="5" eb="6">
      <t>トウ</t>
    </rPh>
    <phoneticPr fontId="1"/>
  </si>
  <si>
    <t>給油所</t>
    <rPh sb="0" eb="3">
      <t>キュウユジョ</t>
    </rPh>
    <phoneticPr fontId="1"/>
  </si>
  <si>
    <t>貴金属店</t>
    <rPh sb="0" eb="3">
      <t>キキンゾク</t>
    </rPh>
    <rPh sb="3" eb="4">
      <t>テン</t>
    </rPh>
    <phoneticPr fontId="1"/>
  </si>
  <si>
    <t>その他の商店</t>
    <rPh sb="2" eb="3">
      <t>タ</t>
    </rPh>
    <rPh sb="4" eb="6">
      <t>ショウテン</t>
    </rPh>
    <phoneticPr fontId="1"/>
  </si>
  <si>
    <t>信用金庫・組合</t>
  </si>
  <si>
    <t>農（漁）業協同組合</t>
  </si>
  <si>
    <t>その他の会社・事務所</t>
    <rPh sb="2" eb="3">
      <t>タ</t>
    </rPh>
    <rPh sb="4" eb="6">
      <t>カイシャ</t>
    </rPh>
    <rPh sb="7" eb="10">
      <t>ジムショ</t>
    </rPh>
    <phoneticPr fontId="1"/>
  </si>
  <si>
    <t>地下鉄内</t>
    <rPh sb="0" eb="3">
      <t>チカテツ</t>
    </rPh>
    <rPh sb="3" eb="4">
      <t>ナイ</t>
    </rPh>
    <phoneticPr fontId="1"/>
  </si>
  <si>
    <t>新幹線内</t>
    <rPh sb="0" eb="3">
      <t>シンカンセン</t>
    </rPh>
    <rPh sb="3" eb="4">
      <t>ナイ</t>
    </rPh>
    <phoneticPr fontId="1"/>
  </si>
  <si>
    <t>その他の列車内</t>
    <rPh sb="2" eb="3">
      <t>タ</t>
    </rPh>
    <rPh sb="4" eb="6">
      <t>レッシャ</t>
    </rPh>
    <rPh sb="6" eb="7">
      <t>ナイ</t>
    </rPh>
    <phoneticPr fontId="1"/>
  </si>
  <si>
    <t>航空機内</t>
    <rPh sb="0" eb="2">
      <t>コウクウ</t>
    </rPh>
    <rPh sb="2" eb="4">
      <t>キナイ</t>
    </rPh>
    <phoneticPr fontId="1"/>
  </si>
  <si>
    <t>船舶内</t>
    <rPh sb="0" eb="2">
      <t>センパク</t>
    </rPh>
    <rPh sb="2" eb="3">
      <t>ナイ</t>
    </rPh>
    <phoneticPr fontId="1"/>
  </si>
  <si>
    <t>バス内</t>
    <rPh sb="2" eb="3">
      <t>ナイ</t>
    </rPh>
    <phoneticPr fontId="1"/>
  </si>
  <si>
    <t>その他の自動車内</t>
    <rPh sb="2" eb="3">
      <t>タ</t>
    </rPh>
    <rPh sb="4" eb="7">
      <t>ジドウシャ</t>
    </rPh>
    <rPh sb="7" eb="8">
      <t>ナイ</t>
    </rPh>
    <phoneticPr fontId="1"/>
  </si>
  <si>
    <t>空き地</t>
    <rPh sb="0" eb="1">
      <t>ア</t>
    </rPh>
    <rPh sb="2" eb="3">
      <t>チ</t>
    </rPh>
    <phoneticPr fontId="1"/>
  </si>
  <si>
    <t>その他</t>
    <rPh sb="2" eb="3">
      <t>タ</t>
    </rPh>
    <phoneticPr fontId="1"/>
  </si>
  <si>
    <t>所別　認知件数（つづき）</t>
  </si>
  <si>
    <t xml:space="preserve">       体育館、トレーニングセンター、ボーリング場、野球場、プール、陸上競技場、サッカー場、テニス場、バッティングセン</t>
    <rPh sb="27" eb="28">
      <t>ジョウ</t>
    </rPh>
    <rPh sb="29" eb="32">
      <t>ヤキュウジョウ</t>
    </rPh>
    <rPh sb="37" eb="39">
      <t>リクジョウ</t>
    </rPh>
    <rPh sb="39" eb="42">
      <t>キョウギジョウ</t>
    </rPh>
    <rPh sb="47" eb="48">
      <t>ジョウ</t>
    </rPh>
    <rPh sb="52" eb="53">
      <t>ジョウ</t>
    </rPh>
    <phoneticPr fontId="1"/>
  </si>
  <si>
    <t xml:space="preserve">     ター、ゴルフ練習場、乗馬クラブ、フィールドアスレチック場等がこれに当たる。</t>
    <rPh sb="11" eb="13">
      <t>レンシュウ</t>
    </rPh>
    <rPh sb="15" eb="17">
      <t>ジョウバ</t>
    </rPh>
    <rPh sb="32" eb="33">
      <t>ジョウ</t>
    </rPh>
    <phoneticPr fontId="1"/>
  </si>
  <si>
    <t xml:space="preserve">     施設をいう。ただし、ゴルフ場及び学校に附属する体育施設を除く。</t>
    <rPh sb="5" eb="7">
      <t>シセツ</t>
    </rPh>
    <rPh sb="18" eb="19">
      <t>ジョウ</t>
    </rPh>
    <rPh sb="19" eb="20">
      <t>オヨ</t>
    </rPh>
    <rPh sb="21" eb="23">
      <t>ガッコウ</t>
    </rPh>
    <rPh sb="24" eb="26">
      <t>フゾク</t>
    </rPh>
    <rPh sb="28" eb="30">
      <t>タイイク</t>
    </rPh>
    <rPh sb="30" eb="32">
      <t>シセツ</t>
    </rPh>
    <rPh sb="33" eb="34">
      <t>ノゾ</t>
    </rPh>
    <phoneticPr fontId="1"/>
  </si>
  <si>
    <t>確認用</t>
    <rPh sb="0" eb="2">
      <t>カクニン</t>
    </rPh>
    <rPh sb="2" eb="3">
      <t>ヨウ</t>
    </rPh>
    <phoneticPr fontId="1"/>
  </si>
  <si>
    <t>刑法犯総数</t>
    <rPh sb="0" eb="3">
      <t>ケイホウハン</t>
    </rPh>
    <rPh sb="3" eb="5">
      <t>ソウスウ</t>
    </rPh>
    <phoneticPr fontId="1"/>
  </si>
  <si>
    <t>凶悪犯</t>
    <rPh sb="0" eb="3">
      <t>キョウアクハン</t>
    </rPh>
    <phoneticPr fontId="1"/>
  </si>
  <si>
    <t>強盗</t>
    <rPh sb="0" eb="2">
      <t>ゴウトウ</t>
    </rPh>
    <phoneticPr fontId="1"/>
  </si>
  <si>
    <t>粗暴犯</t>
    <rPh sb="0" eb="2">
      <t>ソボウ</t>
    </rPh>
    <rPh sb="2" eb="3">
      <t>ハン</t>
    </rPh>
    <phoneticPr fontId="1"/>
  </si>
  <si>
    <t>窃盗犯</t>
    <rPh sb="0" eb="2">
      <t>セットウ</t>
    </rPh>
    <rPh sb="2" eb="3">
      <t>ハン</t>
    </rPh>
    <phoneticPr fontId="1"/>
  </si>
  <si>
    <t>知能犯</t>
    <rPh sb="0" eb="3">
      <t>チノウハン</t>
    </rPh>
    <phoneticPr fontId="1"/>
  </si>
  <si>
    <t>横領</t>
    <rPh sb="0" eb="2">
      <t>オウリョウ</t>
    </rPh>
    <phoneticPr fontId="1"/>
  </si>
  <si>
    <t>偽造</t>
    <rPh sb="0" eb="2">
      <t>ギゾウ</t>
    </rPh>
    <phoneticPr fontId="1"/>
  </si>
  <si>
    <t>略取誘拐・人身売買</t>
    <rPh sb="5" eb="7">
      <t>ジンシン</t>
    </rPh>
    <rPh sb="7" eb="9">
      <t>バイバイ</t>
    </rPh>
    <phoneticPr fontId="1"/>
  </si>
  <si>
    <t>支払用カード偽造</t>
    <rPh sb="0" eb="2">
      <t>シハラ</t>
    </rPh>
    <rPh sb="2" eb="3">
      <t>ヨウ</t>
    </rPh>
    <rPh sb="6" eb="8">
      <t>ギゾウ</t>
    </rPh>
    <phoneticPr fontId="1"/>
  </si>
  <si>
    <t>　　 これに当たる。</t>
    <phoneticPr fontId="1"/>
  </si>
  <si>
    <t xml:space="preserve">   　農林中央金庫及び商工組合中央金庫並びに外国銀行を含む。</t>
    <rPh sb="28" eb="29">
      <t>フク</t>
    </rPh>
    <phoneticPr fontId="1"/>
  </si>
  <si>
    <t>駐輪場</t>
    <rPh sb="0" eb="3">
      <t>チュウリンジョウ</t>
    </rPh>
    <phoneticPr fontId="1"/>
  </si>
  <si>
    <t>コインランドリー</t>
  </si>
  <si>
    <t>コンビニエンスストア</t>
  </si>
  <si>
    <t>レンタルビデオ店</t>
    <rPh sb="7" eb="8">
      <t>テン</t>
    </rPh>
    <phoneticPr fontId="1"/>
  </si>
  <si>
    <t>ゲームセンター</t>
  </si>
  <si>
    <t>個室付浴場</t>
    <rPh sb="0" eb="2">
      <t>コシツ</t>
    </rPh>
    <rPh sb="2" eb="3">
      <t>ツ</t>
    </rPh>
    <rPh sb="3" eb="5">
      <t>ヨクジョウ</t>
    </rPh>
    <phoneticPr fontId="1"/>
  </si>
  <si>
    <t>その他の風俗営業店</t>
    <rPh sb="2" eb="3">
      <t>タ</t>
    </rPh>
    <rPh sb="4" eb="6">
      <t>フウゾク</t>
    </rPh>
    <rPh sb="6" eb="8">
      <t>エイギョウ</t>
    </rPh>
    <rPh sb="8" eb="9">
      <t>テン</t>
    </rPh>
    <phoneticPr fontId="1"/>
  </si>
  <si>
    <t>その他の店舗型性風俗特殊営業店</t>
    <rPh sb="2" eb="3">
      <t>タ</t>
    </rPh>
    <rPh sb="4" eb="7">
      <t>テンポガタ</t>
    </rPh>
    <rPh sb="7" eb="10">
      <t>セイフウゾク</t>
    </rPh>
    <rPh sb="10" eb="12">
      <t>トクシュ</t>
    </rPh>
    <rPh sb="12" eb="14">
      <t>エイギョウ</t>
    </rPh>
    <rPh sb="14" eb="15">
      <t>テン</t>
    </rPh>
    <phoneticPr fontId="1"/>
  </si>
  <si>
    <t>マンガ喫茶・インターネットカフェ</t>
    <rPh sb="3" eb="5">
      <t>キッサ</t>
    </rPh>
    <phoneticPr fontId="1"/>
  </si>
  <si>
    <t>その他の飲食店</t>
    <rPh sb="2" eb="3">
      <t>タ</t>
    </rPh>
    <rPh sb="4" eb="6">
      <t>インショク</t>
    </rPh>
    <rPh sb="6" eb="7">
      <t>テン</t>
    </rPh>
    <phoneticPr fontId="1"/>
  </si>
  <si>
    <t>その他の住宅</t>
    <rPh sb="4" eb="6">
      <t>ジュウタク</t>
    </rPh>
    <phoneticPr fontId="1"/>
  </si>
  <si>
    <t>一戸建住宅</t>
    <rPh sb="3" eb="5">
      <t>ジュウタク</t>
    </rPh>
    <phoneticPr fontId="1"/>
  </si>
  <si>
    <t>オートレース場</t>
    <rPh sb="6" eb="7">
      <t>ジョウ</t>
    </rPh>
    <phoneticPr fontId="1"/>
  </si>
  <si>
    <t>中高層(４階建以上)住宅</t>
    <rPh sb="5" eb="6">
      <t>カイ</t>
    </rPh>
    <rPh sb="6" eb="7">
      <t>ダテ</t>
    </rPh>
    <rPh sb="7" eb="9">
      <t>イジョウ</t>
    </rPh>
    <rPh sb="10" eb="12">
      <t>ジュウタク</t>
    </rPh>
    <phoneticPr fontId="1"/>
  </si>
  <si>
    <t>タクシー内</t>
    <rPh sb="4" eb="5">
      <t>ナイ</t>
    </rPh>
    <phoneticPr fontId="1"/>
  </si>
  <si>
    <t>その他のスポーツ施設 注2)</t>
    <rPh sb="2" eb="3">
      <t>タ</t>
    </rPh>
    <rPh sb="8" eb="10">
      <t>シセツ</t>
    </rPh>
    <rPh sb="11" eb="12">
      <t>チュウ</t>
    </rPh>
    <phoneticPr fontId="1"/>
  </si>
  <si>
    <t>病（医）院診療所  注3)</t>
    <rPh sb="0" eb="1">
      <t>ヤマイ</t>
    </rPh>
    <rPh sb="2" eb="3">
      <t>イ</t>
    </rPh>
    <rPh sb="4" eb="5">
      <t>イン</t>
    </rPh>
    <rPh sb="5" eb="8">
      <t>シンリョウジョ</t>
    </rPh>
    <rPh sb="10" eb="11">
      <t>チュウ</t>
    </rPh>
    <phoneticPr fontId="1"/>
  </si>
  <si>
    <t>　２ 「その他のスポーツ施設」とは、有料、無料の別を問わず、主として興行的でないスポーツ（アマチュア競技）を行うための</t>
    <rPh sb="30" eb="31">
      <t>シュ</t>
    </rPh>
    <rPh sb="34" eb="37">
      <t>コウギョウテキ</t>
    </rPh>
    <rPh sb="50" eb="52">
      <t>キョウギ</t>
    </rPh>
    <rPh sb="54" eb="55">
      <t>オコナ</t>
    </rPh>
    <phoneticPr fontId="1"/>
  </si>
  <si>
    <t>　３ 「病（医）院・診療所」には、官公署、会社、工場等の建築物の中にあって専らその職員を診療の対象とする診療所は含まない。</t>
    <rPh sb="41" eb="43">
      <t>ショクイン</t>
    </rPh>
    <rPh sb="44" eb="46">
      <t>シンリョウ</t>
    </rPh>
    <rPh sb="47" eb="49">
      <t>タイショウ</t>
    </rPh>
    <rPh sb="52" eb="55">
      <t>シンリョウジョ</t>
    </rPh>
    <rPh sb="56" eb="57">
      <t>フク</t>
    </rPh>
    <phoneticPr fontId="1"/>
  </si>
  <si>
    <t>認知200</t>
    <rPh sb="0" eb="2">
      <t>ニンチ</t>
    </rPh>
    <phoneticPr fontId="1"/>
  </si>
  <si>
    <t>認知201</t>
    <rPh sb="0" eb="2">
      <t>ニンチ</t>
    </rPh>
    <phoneticPr fontId="1"/>
  </si>
  <si>
    <t>認知202</t>
    <rPh sb="0" eb="2">
      <t>ニンチ</t>
    </rPh>
    <phoneticPr fontId="1"/>
  </si>
  <si>
    <t>認知203</t>
    <rPh sb="0" eb="2">
      <t>ニンチ</t>
    </rPh>
    <phoneticPr fontId="1"/>
  </si>
  <si>
    <t>認知204</t>
    <rPh sb="0" eb="2">
      <t>ニンチ</t>
    </rPh>
    <phoneticPr fontId="1"/>
  </si>
  <si>
    <t>認知205</t>
    <phoneticPr fontId="1"/>
  </si>
  <si>
    <t xml:space="preserve">　   されるような保育所を含む。   </t>
    <rPh sb="11" eb="12">
      <t>イク</t>
    </rPh>
    <rPh sb="12" eb="13">
      <t>トコロ</t>
    </rPh>
    <rPh sb="14" eb="15">
      <t>フク</t>
    </rPh>
    <phoneticPr fontId="1"/>
  </si>
  <si>
    <t>注１ 「学校（幼稚園）」には、学校教育法第１条に掲げる学校（幼稚園、小学校、中学校、義務教育学校、高等学校、中等教育学校、</t>
    <rPh sb="42" eb="44">
      <t>ギム</t>
    </rPh>
    <rPh sb="44" eb="46">
      <t>キョウイク</t>
    </rPh>
    <rPh sb="46" eb="48">
      <t>ガッコウ</t>
    </rPh>
    <rPh sb="49" eb="53">
      <t>コウトウガッコウ</t>
    </rPh>
    <rPh sb="54" eb="56">
      <t>チュウトウ</t>
    </rPh>
    <rPh sb="56" eb="58">
      <t>キョウイク</t>
    </rPh>
    <rPh sb="58" eb="60">
      <t>ガッコウ</t>
    </rPh>
    <phoneticPr fontId="1"/>
  </si>
  <si>
    <t>　   特別支援学校、大学及び高等専門学校）、同法第124条の専修学校及び同法第134条の各種学校のほか、その実態が幼稚園と同視</t>
    <rPh sb="13" eb="14">
      <t>オヨ</t>
    </rPh>
    <rPh sb="25" eb="26">
      <t>ダイ</t>
    </rPh>
    <rPh sb="29" eb="30">
      <t>ジョウ</t>
    </rPh>
    <rPh sb="31" eb="35">
      <t>センシュウガッコウ</t>
    </rPh>
    <rPh sb="35" eb="36">
      <t>オヨ</t>
    </rPh>
    <rPh sb="37" eb="39">
      <t>ドウホウ</t>
    </rPh>
    <rPh sb="39" eb="40">
      <t>ダイ</t>
    </rPh>
    <rPh sb="43" eb="44">
      <t>ジョウ</t>
    </rPh>
    <rPh sb="45" eb="47">
      <t>カクシュ</t>
    </rPh>
    <rPh sb="47" eb="49">
      <t>ガッコウ</t>
    </rPh>
    <rPh sb="55" eb="57">
      <t>ジッタイ</t>
    </rPh>
    <rPh sb="58" eb="61">
      <t>ヨウチエン</t>
    </rPh>
    <rPh sb="62" eb="64">
      <t>ドウシ</t>
    </rPh>
    <phoneticPr fontId="1"/>
  </si>
  <si>
    <t>ナイトクラブ等</t>
    <rPh sb="6" eb="7">
      <t>ナド</t>
    </rPh>
    <phoneticPr fontId="1"/>
  </si>
  <si>
    <t>その他の特定遊興飲食店</t>
    <rPh sb="2" eb="3">
      <t>タ</t>
    </rPh>
    <rPh sb="4" eb="6">
      <t>トクテイ</t>
    </rPh>
    <rPh sb="6" eb="8">
      <t>ユウキョウ</t>
    </rPh>
    <rPh sb="8" eb="10">
      <t>インショク</t>
    </rPh>
    <rPh sb="10" eb="11">
      <t>テン</t>
    </rPh>
    <phoneticPr fontId="1"/>
  </si>
  <si>
    <t>駐車場</t>
    <rPh sb="0" eb="3">
      <t>チュウシャジョウ</t>
    </rPh>
    <phoneticPr fontId="1"/>
  </si>
  <si>
    <t>老人ホーム・介護、障害者福祉施設</t>
    <rPh sb="0" eb="2">
      <t>ロウジン</t>
    </rPh>
    <rPh sb="6" eb="8">
      <t>カイゴ</t>
    </rPh>
    <rPh sb="9" eb="12">
      <t>ショウガイシャ</t>
    </rPh>
    <rPh sb="12" eb="14">
      <t>フクシ</t>
    </rPh>
    <rPh sb="14" eb="16">
      <t>シセツ</t>
    </rPh>
    <phoneticPr fontId="1"/>
  </si>
  <si>
    <t>商業施設
注4）</t>
    <rPh sb="0" eb="2">
      <t>ショウギョウ</t>
    </rPh>
    <rPh sb="2" eb="4">
      <t>シセツ</t>
    </rPh>
    <phoneticPr fontId="1"/>
  </si>
  <si>
    <t>ぱちんこ屋</t>
    <rPh sb="4" eb="5">
      <t>ヤ</t>
    </rPh>
    <phoneticPr fontId="1"/>
  </si>
  <si>
    <t>官公署</t>
    <rPh sb="0" eb="3">
      <t>カンコウショ</t>
    </rPh>
    <phoneticPr fontId="1"/>
  </si>
  <si>
    <t>空き家</t>
    <rPh sb="0" eb="1">
      <t>ア</t>
    </rPh>
    <rPh sb="2" eb="3">
      <t>ヤ</t>
    </rPh>
    <phoneticPr fontId="1"/>
  </si>
  <si>
    <t>工事現場</t>
    <rPh sb="0" eb="2">
      <t>コウジ</t>
    </rPh>
    <rPh sb="2" eb="4">
      <t>ゲンバ</t>
    </rPh>
    <phoneticPr fontId="1"/>
  </si>
  <si>
    <t>資材置場</t>
    <rPh sb="0" eb="3">
      <t>シザイオ</t>
    </rPh>
    <rPh sb="3" eb="4">
      <t>バ</t>
    </rPh>
    <phoneticPr fontId="1"/>
  </si>
  <si>
    <t>田畑</t>
    <rPh sb="0" eb="2">
      <t>タハタ</t>
    </rPh>
    <phoneticPr fontId="1"/>
  </si>
  <si>
    <t>河川敷</t>
    <rPh sb="0" eb="3">
      <t>カセンジキ</t>
    </rPh>
    <phoneticPr fontId="1"/>
  </si>
  <si>
    <t>景品交換所　注5）</t>
    <rPh sb="0" eb="2">
      <t>ケイヒン</t>
    </rPh>
    <rPh sb="2" eb="5">
      <t>コウカンジョ</t>
    </rPh>
    <rPh sb="6" eb="7">
      <t>チュウ</t>
    </rPh>
    <phoneticPr fontId="1"/>
  </si>
  <si>
    <t>４ 「商業施設」とは、商品販売やサービスの提供といった商業活動を目的とした施設で、比較的大型の小売店や商売を行う店舗が</t>
    <rPh sb="3" eb="5">
      <t>ショウギョウ</t>
    </rPh>
    <rPh sb="5" eb="7">
      <t>シセツ</t>
    </rPh>
    <phoneticPr fontId="1"/>
  </si>
  <si>
    <t xml:space="preserve">　複数入居する建物等のことをいう。例えば、デパート、ショッピングモール、ショッピングセンター、スーパーマーケット、　 </t>
    <phoneticPr fontId="1"/>
  </si>
  <si>
    <t>　　（専ら異性を同伴する客の宿泊、休憩の用に供するもの）をいう。</t>
    <rPh sb="20" eb="21">
      <t>ヨウ</t>
    </rPh>
    <rPh sb="22" eb="23">
      <t>キョウ</t>
    </rPh>
    <phoneticPr fontId="1"/>
  </si>
  <si>
    <t>　６ 「モーテル・ラブホテル等」とは、風俗営業等の規則及び業務の適正化等に関する法律第2条第6項第4号に規定する営業の施設</t>
    <rPh sb="42" eb="43">
      <t>ダイ</t>
    </rPh>
    <rPh sb="44" eb="45">
      <t>ジョウ</t>
    </rPh>
    <rPh sb="45" eb="46">
      <t>ダイ</t>
    </rPh>
    <rPh sb="47" eb="48">
      <t>コウ</t>
    </rPh>
    <rPh sb="48" eb="49">
      <t>ダイ</t>
    </rPh>
    <rPh sb="50" eb="51">
      <t>ゴウ</t>
    </rPh>
    <rPh sb="52" eb="54">
      <t>キテイ</t>
    </rPh>
    <rPh sb="56" eb="58">
      <t>エイギョウ</t>
    </rPh>
    <rPh sb="59" eb="61">
      <t>シセツ</t>
    </rPh>
    <phoneticPr fontId="1"/>
  </si>
  <si>
    <t>モーテル・ラブホテル等
注6）</t>
    <rPh sb="10" eb="11">
      <t>トウ</t>
    </rPh>
    <rPh sb="12" eb="13">
      <t>チュウ</t>
    </rPh>
    <phoneticPr fontId="1"/>
  </si>
  <si>
    <t>貸金業 注7）</t>
    <rPh sb="0" eb="3">
      <t>カシキンギョウ</t>
    </rPh>
    <rPh sb="4" eb="5">
      <t>チュウ</t>
    </rPh>
    <phoneticPr fontId="1"/>
  </si>
  <si>
    <t>銀行　　注8）</t>
    <rPh sb="0" eb="2">
      <t>ギンコウ</t>
    </rPh>
    <rPh sb="4" eb="5">
      <t>チュウ</t>
    </rPh>
    <phoneticPr fontId="1"/>
  </si>
  <si>
    <t>　８ 「銀行」には、普通銀行、信託銀行、長期信用銀行及び外国為替銀行のほか、日本銀行、日本開発銀行、日本輸出入銀行、</t>
    <rPh sb="15" eb="17">
      <t>シンタク</t>
    </rPh>
    <rPh sb="17" eb="19">
      <t>ギンコウ</t>
    </rPh>
    <rPh sb="29" eb="30">
      <t>クニ</t>
    </rPh>
    <rPh sb="43" eb="45">
      <t>ニホン</t>
    </rPh>
    <rPh sb="45" eb="47">
      <t>カイハツ</t>
    </rPh>
    <rPh sb="47" eb="49">
      <t>ギンコウ</t>
    </rPh>
    <rPh sb="50" eb="52">
      <t>ニホン</t>
    </rPh>
    <rPh sb="52" eb="54">
      <t>ユシュツ</t>
    </rPh>
    <rPh sb="54" eb="55">
      <t>イ</t>
    </rPh>
    <rPh sb="55" eb="57">
      <t>ギンコウ</t>
    </rPh>
    <phoneticPr fontId="1"/>
  </si>
  <si>
    <t>　７ 「貸金業」とは、貸金業法第２条第１項に規定する貸金業を営む者の営業所をいう。いわゆるサラリーマン金融の営業所は、</t>
    <rPh sb="30" eb="31">
      <t>イトナ</t>
    </rPh>
    <rPh sb="32" eb="33">
      <t>モノ</t>
    </rPh>
    <rPh sb="34" eb="37">
      <t>エイギョウショ</t>
    </rPh>
    <phoneticPr fontId="1"/>
  </si>
  <si>
    <t>　ホームセンター、家電量販店等がこれに該当する。</t>
    <phoneticPr fontId="1"/>
  </si>
  <si>
    <t>５ 「景品交換所」とは、パチンコ等で得た景品を現金で買い取る場所をいう。</t>
    <phoneticPr fontId="1"/>
  </si>
  <si>
    <t>ドラッグストア</t>
    <phoneticPr fontId="1"/>
  </si>
  <si>
    <t>まあじゃん屋</t>
    <rPh sb="5" eb="6">
      <t>ヤ</t>
    </rPh>
    <phoneticPr fontId="1"/>
  </si>
  <si>
    <t>強盗・不同意性交等</t>
    <rPh sb="0" eb="2">
      <t>ゴウトウ</t>
    </rPh>
    <rPh sb="6" eb="8">
      <t>セイコウ</t>
    </rPh>
    <rPh sb="8" eb="9">
      <t>ナド</t>
    </rPh>
    <phoneticPr fontId="1"/>
  </si>
  <si>
    <t>不同意性交等</t>
    <rPh sb="3" eb="5">
      <t>セイコウ</t>
    </rPh>
    <rPh sb="5" eb="6">
      <t>ナド</t>
    </rPh>
    <phoneticPr fontId="1"/>
  </si>
  <si>
    <t>不同意わいせつ</t>
    <phoneticPr fontId="1"/>
  </si>
  <si>
    <t>性的姿態撮影等処罰法</t>
    <rPh sb="0" eb="2">
      <t>セイテキ</t>
    </rPh>
    <rPh sb="2" eb="4">
      <t>シタイ</t>
    </rPh>
    <rPh sb="4" eb="6">
      <t>サツエイ</t>
    </rPh>
    <rPh sb="6" eb="7">
      <t>トウ</t>
    </rPh>
    <rPh sb="7" eb="10">
      <t>ショバツホウ</t>
    </rPh>
    <phoneticPr fontId="1"/>
  </si>
  <si>
    <t>面会要求等</t>
    <rPh sb="0" eb="2">
      <t>メンカイ</t>
    </rPh>
    <rPh sb="2" eb="4">
      <t>ヨウキュウ</t>
    </rPh>
    <rPh sb="4" eb="5">
      <t>トウ</t>
    </rPh>
    <phoneticPr fontId="1"/>
  </si>
  <si>
    <t>カラオケ店</t>
    <rPh sb="4" eb="5">
      <t>ミセ</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</si>
</sst>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Red]\-#,##0;\-"/>
    <numFmt numFmtId="177" formatCode="#,##0_ "/>
    <numFmt numFmtId="178" formatCode="0%;\(0%\)"/>
    <numFmt numFmtId="179" formatCode="0.0%"/>
    <numFmt numFmtId="180" formatCode="&quot;$&quot;#,##0;&quot;¥&quot;\!\(&quot;$&quot;#,##0&quot;¥&quot;\!\)"/>
    <numFmt numFmtId="181" formatCode="#,##0.0_);\(#,##0.0\)"/>
    <numFmt numFmtId="182" formatCode="&quot;$&quot;#,##0_);[Red]\(&quot;$&quot;#,##0\)"/>
    <numFmt numFmtId="183" formatCode="&quot;$&quot;#,##0_);\(&quot;$&quot;#,##0\)"/>
    <numFmt numFmtId="184" formatCode="&quot;$&quot;#,##0.00_);\(&quot;$&quot;#,##0.00\)"/>
    <numFmt numFmtId="185" formatCode="&quot;$&quot;#,##0.00_);[Red]\(&quot;$&quot;#,##0.00\)"/>
    <numFmt numFmtId="186" formatCode="0.00_)"/>
    <numFmt numFmtId="187" formatCode="#,##0_ ;[Red]&quot;¥&quot;\!\-#,##0&quot;¥&quot;\!\ "/>
    <numFmt numFmtId="188" formatCode="0_ ;[Red]&quot;¥&quot;\!\-0&quot;¥&quot;\!\ "/>
    <numFmt numFmtId="189" formatCode="0_ ;[Red]\-0\ "/>
    <numFmt numFmtId="190" formatCode="hh:mm\ \T\K"/>
  </numFmts>
  <fonts count="30">
    <font>
      <sz val="8"/>
      <name val="ＭＳ 明朝"/>
      <family val="1"/>
      <charset val="128"/>
    </font>
    <font>
      <sz val="7"/>
      <name val="Terminal"/>
      <family val="3"/>
      <charset val="255"/>
    </font>
    <font>
      <sz val="10"/>
      <name val="ＭＳ 明朝"/>
      <family val="1"/>
      <charset val="128"/>
    </font>
    <font>
      <sz val="12"/>
      <name val="ＭＳ 明朝"/>
      <family val="1"/>
      <charset val="128"/>
    </font>
    <font>
      <sz val="8"/>
      <name val="ＭＳ ゴシック"/>
      <family val="3"/>
      <charset val="128"/>
    </font>
    <font>
      <sz val="9"/>
      <name val="ＭＳ ゴシック"/>
      <family val="3"/>
      <charset val="128"/>
    </font>
    <font>
      <sz val="9"/>
      <name val="ＭＳ 明朝"/>
      <family val="1"/>
      <charset val="128"/>
    </font>
    <font>
      <sz val="8"/>
      <name val="ＭＳ 明朝"/>
      <family val="1"/>
      <charset val="128"/>
    </font>
    <font>
      <sz val="7"/>
      <name val="ＭＳ 明朝"/>
      <family val="1"/>
      <charset val="128"/>
    </font>
    <font>
      <sz val="11"/>
      <name val="ＭＳ Ｐゴシック"/>
      <family val="3"/>
      <charset val="128"/>
    </font>
    <font>
      <sz val="10"/>
      <name val="ＭＳ Ｐゴシック"/>
      <family val="3"/>
      <charset val="128"/>
    </font>
    <font>
      <sz val="13"/>
      <name val="Tms Rmn"/>
      <family val="1"/>
    </font>
    <font>
      <b/>
      <sz val="10"/>
      <name val="Helv"/>
      <family val="2"/>
    </font>
    <font>
      <b/>
      <sz val="13"/>
      <name val="Tms Rmn"/>
      <family val="1"/>
    </font>
    <font>
      <sz val="10"/>
      <name val="MS Sans Serif"/>
      <family val="2"/>
    </font>
    <font>
      <sz val="9"/>
      <name val="Times New Roman"/>
      <family val="1"/>
    </font>
    <font>
      <sz val="8"/>
      <name val="Arial"/>
      <family val="2"/>
    </font>
    <font>
      <b/>
      <sz val="12"/>
      <name val="Helv"/>
      <family val="2"/>
    </font>
    <font>
      <b/>
      <sz val="12"/>
      <name val="Arial"/>
      <family val="2"/>
    </font>
    <font>
      <sz val="10"/>
      <name val="ＭＳ ゴシック"/>
      <family val="3"/>
      <charset val="128"/>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i/>
      <sz val="14"/>
      <name val="中ゴシックＢＢＢ"/>
      <family val="3"/>
      <charset val="128"/>
    </font>
    <font>
      <sz val="11"/>
      <name val="ＭＳ 明朝"/>
      <family val="1"/>
      <charset val="128"/>
    </font>
    <font>
      <sz val="14"/>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26">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right/>
      <top style="thin">
        <color indexed="64"/>
      </top>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s>
  <cellStyleXfs count="87">
    <xf numFmtId="0" fontId="0" fillId="0" borderId="0" applyNumberFormat="0" applyFill="0" applyBorder="0" applyAlignment="0" applyProtection="0"/>
    <xf numFmtId="178" fontId="11" fillId="0" borderId="0" applyFont="0" applyFill="0" applyBorder="0" applyAlignment="0" applyProtection="0"/>
    <xf numFmtId="179" fontId="11" fillId="0" borderId="0" applyFont="0" applyFill="0" applyBorder="0" applyAlignment="0" applyProtection="0"/>
    <xf numFmtId="10" fontId="11" fillId="0" borderId="0" applyFont="0" applyFill="0" applyBorder="0" applyAlignment="0" applyProtection="0"/>
    <xf numFmtId="180" fontId="9" fillId="0" borderId="0" applyFill="0" applyBorder="0" applyAlignment="0"/>
    <xf numFmtId="0" fontId="12" fillId="0" borderId="0"/>
    <xf numFmtId="0" fontId="13" fillId="0" borderId="1" applyNumberFormat="0" applyFill="0" applyProtection="0">
      <alignment horizontal="center"/>
    </xf>
    <xf numFmtId="38" fontId="14" fillId="0" borderId="0" applyFont="0" applyFill="0" applyBorder="0" applyAlignment="0" applyProtection="0"/>
    <xf numFmtId="37" fontId="11" fillId="0" borderId="0" applyFont="0" applyFill="0" applyBorder="0" applyAlignment="0" applyProtection="0"/>
    <xf numFmtId="181" fontId="11" fillId="0" borderId="0" applyFont="0" applyFill="0" applyBorder="0" applyAlignment="0" applyProtection="0"/>
    <xf numFmtId="39" fontId="11" fillId="0" borderId="0" applyFont="0" applyFill="0" applyBorder="0" applyAlignment="0" applyProtection="0"/>
    <xf numFmtId="40" fontId="14" fillId="0" borderId="0" applyFont="0" applyFill="0" applyBorder="0" applyAlignment="0" applyProtection="0"/>
    <xf numFmtId="182" fontId="14" fillId="0" borderId="0" applyFont="0" applyFill="0" applyBorder="0" applyAlignment="0" applyProtection="0"/>
    <xf numFmtId="183" fontId="11" fillId="0" borderId="0" applyFont="0" applyFill="0" applyBorder="0" applyAlignment="0" applyProtection="0"/>
    <xf numFmtId="184" fontId="11" fillId="0" borderId="0" applyFont="0" applyFill="0" applyBorder="0" applyAlignment="0" applyProtection="0"/>
    <xf numFmtId="185" fontId="14" fillId="0" borderId="0" applyFont="0" applyFill="0" applyBorder="0" applyAlignment="0" applyProtection="0"/>
    <xf numFmtId="0" fontId="15" fillId="0" borderId="0">
      <alignment horizontal="left"/>
    </xf>
    <xf numFmtId="38" fontId="16" fillId="2" borderId="0" applyNumberFormat="0" applyBorder="0" applyAlignment="0" applyProtection="0"/>
    <xf numFmtId="0" fontId="17" fillId="0" borderId="0">
      <alignment horizontal="left"/>
    </xf>
    <xf numFmtId="0" fontId="18" fillId="0" borderId="2" applyNumberFormat="0" applyAlignment="0" applyProtection="0">
      <alignment horizontal="left" vertical="center"/>
    </xf>
    <xf numFmtId="0" fontId="18" fillId="0" borderId="3">
      <alignment horizontal="left" vertical="center"/>
    </xf>
    <xf numFmtId="10" fontId="16" fillId="3" borderId="4" applyNumberFormat="0" applyBorder="0" applyAlignment="0" applyProtection="0"/>
    <xf numFmtId="1" fontId="19" fillId="0" borderId="0" applyProtection="0">
      <protection locked="0"/>
    </xf>
    <xf numFmtId="0" fontId="20" fillId="0" borderId="5"/>
    <xf numFmtId="0" fontId="9" fillId="0" borderId="0"/>
    <xf numFmtId="186" fontId="21" fillId="0" borderId="0"/>
    <xf numFmtId="0" fontId="22" fillId="0" borderId="0"/>
    <xf numFmtId="10" fontId="22" fillId="0" borderId="0" applyFont="0" applyFill="0" applyBorder="0" applyAlignment="0" applyProtection="0"/>
    <xf numFmtId="4" fontId="15" fillId="0" borderId="0">
      <alignment horizontal="right"/>
    </xf>
    <xf numFmtId="4" fontId="23" fillId="0" borderId="0">
      <alignment horizontal="right"/>
    </xf>
    <xf numFmtId="0" fontId="24" fillId="0" borderId="0">
      <alignment horizontal="left"/>
    </xf>
    <xf numFmtId="0" fontId="16" fillId="0" borderId="0" applyNumberFormat="0" applyFill="0" applyBorder="0" applyProtection="0">
      <alignment vertical="top" wrapText="1"/>
    </xf>
    <xf numFmtId="3" fontId="16" fillId="0" borderId="0" applyFill="0" applyBorder="0" applyProtection="0">
      <alignment horizontal="right" vertical="top" wrapText="1"/>
    </xf>
    <xf numFmtId="3" fontId="25" fillId="0" borderId="0" applyFill="0" applyBorder="0" applyProtection="0">
      <alignment horizontal="right" vertical="top" wrapText="1"/>
    </xf>
    <xf numFmtId="0" fontId="20" fillId="0" borderId="0"/>
    <xf numFmtId="0" fontId="26" fillId="0" borderId="0">
      <alignment horizontal="center"/>
    </xf>
    <xf numFmtId="187" fontId="10" fillId="0" borderId="0" applyBorder="0">
      <alignment horizontal="right"/>
    </xf>
    <xf numFmtId="49" fontId="9" fillId="0" borderId="0" applyFont="0"/>
    <xf numFmtId="38" fontId="9" fillId="0" borderId="0" applyFont="0" applyFill="0" applyBorder="0" applyAlignment="0" applyProtection="0"/>
    <xf numFmtId="188" fontId="10" fillId="0" borderId="0" applyFill="0" applyBorder="0"/>
    <xf numFmtId="187" fontId="10" fillId="0" borderId="0" applyFill="0" applyBorder="0"/>
    <xf numFmtId="189" fontId="10" fillId="0" borderId="0" applyFill="0" applyBorder="0"/>
    <xf numFmtId="49" fontId="10" fillId="4" borderId="6">
      <alignment horizontal="center"/>
    </xf>
    <xf numFmtId="177" fontId="10" fillId="4" borderId="6">
      <alignment horizontal="right"/>
    </xf>
    <xf numFmtId="14" fontId="10" fillId="4" borderId="0" applyBorder="0">
      <alignment horizontal="center"/>
    </xf>
    <xf numFmtId="49" fontId="10" fillId="0" borderId="6"/>
    <xf numFmtId="0" fontId="27" fillId="0" borderId="7">
      <alignment horizontal="left"/>
    </xf>
    <xf numFmtId="14" fontId="10" fillId="0" borderId="8" applyBorder="0">
      <alignment horizontal="left"/>
    </xf>
    <xf numFmtId="14" fontId="10" fillId="0" borderId="0" applyFill="0" applyBorder="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90" fontId="28" fillId="0" borderId="0"/>
    <xf numFmtId="49" fontId="10" fillId="0" borderId="0"/>
    <xf numFmtId="0" fontId="29" fillId="0" borderId="0"/>
    <xf numFmtId="0" fontId="2" fillId="0" borderId="0"/>
    <xf numFmtId="0" fontId="9" fillId="0" borderId="0"/>
  </cellStyleXfs>
  <cellXfs count="284">
    <xf numFmtId="0" fontId="0" fillId="0" borderId="0" xfId="0"/>
    <xf numFmtId="0" fontId="0" fillId="0" borderId="0" xfId="0" applyFill="1" applyBorder="1" applyAlignment="1" applyProtection="1"/>
    <xf numFmtId="0" fontId="0" fillId="0" borderId="0" xfId="0" applyFill="1"/>
    <xf numFmtId="0" fontId="0" fillId="0" borderId="0" xfId="0" applyFill="1" applyAlignment="1">
      <alignment vertical="center"/>
    </xf>
    <xf numFmtId="0" fontId="3" fillId="0" borderId="0" xfId="0" applyFont="1" applyFill="1" applyAlignment="1">
      <alignment vertical="center"/>
    </xf>
    <xf numFmtId="0" fontId="3" fillId="0" borderId="0" xfId="0" applyFont="1" applyFill="1" applyAlignment="1">
      <alignment vertical="center" justifyLastLine="1"/>
    </xf>
    <xf numFmtId="0" fontId="3" fillId="0" borderId="0" xfId="0" applyFont="1" applyFill="1" applyAlignment="1">
      <alignment horizontal="distributed" vertical="center"/>
    </xf>
    <xf numFmtId="0" fontId="3" fillId="0" borderId="0" xfId="0" applyFont="1" applyFill="1" applyAlignment="1">
      <alignment horizontal="distributed" vertical="center" justifyLastLine="1"/>
    </xf>
    <xf numFmtId="0" fontId="3" fillId="0" borderId="0" xfId="0" applyFont="1" applyFill="1" applyAlignment="1">
      <alignment horizontal="center" vertical="center"/>
    </xf>
    <xf numFmtId="0" fontId="0" fillId="0" borderId="0" xfId="0" applyFill="1" applyBorder="1" applyAlignment="1">
      <alignment vertical="center"/>
    </xf>
    <xf numFmtId="0" fontId="0" fillId="0" borderId="9" xfId="0" applyFill="1" applyBorder="1" applyAlignment="1" applyProtection="1">
      <alignment horizontal="distributed" vertical="center" wrapText="1" justifyLastLine="1"/>
    </xf>
    <xf numFmtId="0" fontId="8" fillId="0" borderId="9" xfId="0" applyFont="1" applyFill="1" applyBorder="1" applyAlignment="1" applyProtection="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0" xfId="0" applyFont="1" applyFill="1" applyBorder="1" applyAlignment="1" applyProtection="1">
      <alignment horizontal="distributed" vertical="center" wrapText="1" justifyLastLine="1"/>
    </xf>
    <xf numFmtId="0" fontId="0" fillId="0" borderId="0" xfId="0" applyFill="1" applyBorder="1" applyAlignment="1">
      <alignment horizontal="distributed" vertical="center" wrapText="1" justifyLastLine="1"/>
    </xf>
    <xf numFmtId="0" fontId="8" fillId="0" borderId="11" xfId="0" applyFont="1" applyFill="1" applyBorder="1" applyAlignment="1" applyProtection="1">
      <alignment horizontal="distributed" vertical="center" wrapText="1" justifyLastLine="1"/>
    </xf>
    <xf numFmtId="0" fontId="0" fillId="0" borderId="0" xfId="0" applyFill="1" applyBorder="1" applyAlignment="1" applyProtection="1">
      <alignment horizontal="left" vertical="center"/>
    </xf>
    <xf numFmtId="0" fontId="0" fillId="0" borderId="0" xfId="0" applyFill="1" applyAlignment="1">
      <alignment horizontal="right" vertical="center"/>
    </xf>
    <xf numFmtId="0" fontId="4" fillId="0" borderId="0" xfId="0" applyFont="1" applyFill="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pplyProtection="1">
      <alignment vertical="center"/>
    </xf>
    <xf numFmtId="0" fontId="4" fillId="0" borderId="1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Fill="1" applyBorder="1" applyAlignment="1" applyProtection="1">
      <alignment horizontal="left" vertical="center"/>
    </xf>
    <xf numFmtId="176" fontId="4" fillId="0" borderId="0" xfId="0" applyNumberFormat="1" applyFont="1" applyFill="1" applyAlignment="1">
      <alignment vertical="center"/>
    </xf>
    <xf numFmtId="0" fontId="0" fillId="0" borderId="0" xfId="0" applyFill="1" applyBorder="1" applyAlignment="1">
      <alignment horizontal="distributed" vertical="center"/>
    </xf>
    <xf numFmtId="0" fontId="0" fillId="0" borderId="13" xfId="0" applyFill="1" applyBorder="1" applyAlignment="1">
      <alignment horizontal="distributed" vertical="center"/>
    </xf>
    <xf numFmtId="176" fontId="0" fillId="0" borderId="0" xfId="0" applyNumberFormat="1" applyFill="1" applyBorder="1" applyAlignment="1">
      <alignment vertical="center"/>
    </xf>
    <xf numFmtId="0" fontId="0" fillId="0" borderId="12" xfId="0" applyFill="1" applyBorder="1" applyAlignment="1">
      <alignment horizontal="distributed" vertical="center"/>
    </xf>
    <xf numFmtId="176" fontId="0" fillId="0" borderId="0" xfId="0" applyNumberFormat="1" applyFill="1" applyBorder="1" applyAlignment="1" applyProtection="1">
      <alignment vertical="center"/>
      <protection locked="0"/>
    </xf>
    <xf numFmtId="0" fontId="0" fillId="0" borderId="12" xfId="0" applyFill="1" applyBorder="1" applyAlignment="1">
      <alignment vertical="center"/>
    </xf>
    <xf numFmtId="0" fontId="4" fillId="0" borderId="0" xfId="0" applyFont="1" applyFill="1" applyBorder="1" applyAlignment="1">
      <alignment vertical="center"/>
    </xf>
    <xf numFmtId="176" fontId="4" fillId="0" borderId="0" xfId="0" applyNumberFormat="1" applyFont="1" applyFill="1" applyBorder="1" applyAlignment="1" applyProtection="1">
      <alignment vertical="center"/>
      <protection locked="0"/>
    </xf>
    <xf numFmtId="0" fontId="4" fillId="0" borderId="12" xfId="0" applyFont="1" applyFill="1" applyBorder="1" applyAlignment="1">
      <alignment vertical="center"/>
    </xf>
    <xf numFmtId="0" fontId="0" fillId="0" borderId="0" xfId="0" applyFill="1" applyBorder="1" applyAlignment="1" applyProtection="1">
      <alignment horizontal="left"/>
    </xf>
    <xf numFmtId="0" fontId="0" fillId="0" borderId="0" xfId="0" applyFill="1" applyAlignment="1" applyProtection="1">
      <alignment horizontal="left"/>
    </xf>
    <xf numFmtId="0" fontId="0" fillId="0" borderId="5" xfId="0" applyFill="1" applyBorder="1" applyAlignment="1">
      <alignment vertical="center"/>
    </xf>
    <xf numFmtId="0" fontId="0" fillId="0" borderId="14" xfId="0" applyFill="1" applyBorder="1" applyAlignment="1">
      <alignment vertical="center"/>
    </xf>
    <xf numFmtId="0" fontId="0" fillId="0" borderId="15" xfId="0" applyFont="1" applyFill="1" applyBorder="1" applyAlignment="1" applyProtection="1">
      <alignment horizontal="left"/>
    </xf>
    <xf numFmtId="0" fontId="0" fillId="0" borderId="15" xfId="0" applyFill="1" applyBorder="1" applyAlignment="1" applyProtection="1">
      <alignment horizontal="left"/>
    </xf>
    <xf numFmtId="0" fontId="0" fillId="0" borderId="0" xfId="0" applyFill="1" applyAlignment="1"/>
    <xf numFmtId="0" fontId="0" fillId="0" borderId="0" xfId="0" applyFill="1" applyAlignment="1" applyProtection="1"/>
    <xf numFmtId="0" fontId="0" fillId="0" borderId="0" xfId="0" applyFont="1" applyFill="1" applyAlignment="1" applyProtection="1">
      <alignment horizontal="left"/>
    </xf>
    <xf numFmtId="0" fontId="2" fillId="0" borderId="0" xfId="0" applyFont="1" applyFill="1"/>
    <xf numFmtId="176" fontId="2" fillId="0" borderId="0" xfId="0" applyNumberFormat="1" applyFont="1" applyFill="1"/>
    <xf numFmtId="0" fontId="0" fillId="0" borderId="0" xfId="0" applyFill="1" applyAlignment="1">
      <alignment horizontal="center"/>
    </xf>
    <xf numFmtId="0" fontId="0" fillId="0" borderId="0" xfId="0" applyFill="1" applyBorder="1"/>
    <xf numFmtId="0" fontId="8" fillId="0" borderId="10"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5" fillId="0" borderId="12" xfId="0" applyFont="1" applyFill="1" applyBorder="1" applyAlignment="1">
      <alignment horizontal="distributed" vertical="center"/>
    </xf>
    <xf numFmtId="0" fontId="5" fillId="0" borderId="0"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distributed" vertical="center"/>
    </xf>
    <xf numFmtId="0" fontId="6" fillId="0" borderId="12" xfId="0" applyFont="1" applyFill="1" applyBorder="1" applyAlignment="1">
      <alignment horizontal="distributed" vertical="center"/>
    </xf>
    <xf numFmtId="176" fontId="6" fillId="0" borderId="0" xfId="0" applyNumberFormat="1" applyFont="1" applyFill="1" applyBorder="1" applyAlignment="1" applyProtection="1">
      <alignment vertical="center"/>
      <protection locked="0"/>
    </xf>
    <xf numFmtId="0" fontId="6" fillId="0" borderId="0" xfId="0" applyFont="1" applyFill="1" applyBorder="1" applyAlignment="1">
      <alignment vertical="center"/>
    </xf>
    <xf numFmtId="0" fontId="6" fillId="0" borderId="12" xfId="0" applyFont="1" applyFill="1" applyBorder="1" applyAlignment="1">
      <alignment vertical="center"/>
    </xf>
    <xf numFmtId="0" fontId="5" fillId="0" borderId="0" xfId="0" applyFont="1" applyFill="1" applyBorder="1" applyAlignment="1">
      <alignment vertical="center"/>
    </xf>
    <xf numFmtId="0" fontId="5" fillId="0" borderId="12" xfId="0" applyFont="1" applyFill="1" applyBorder="1" applyAlignment="1">
      <alignment vertical="center"/>
    </xf>
    <xf numFmtId="0" fontId="6" fillId="0" borderId="5" xfId="0" applyFont="1" applyFill="1" applyBorder="1" applyAlignment="1">
      <alignment vertical="center"/>
    </xf>
    <xf numFmtId="0" fontId="6" fillId="0" borderId="14"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xf numFmtId="0" fontId="0" fillId="0" borderId="0" xfId="0" applyFill="1" applyAlignment="1">
      <alignment horizontal="left"/>
    </xf>
    <xf numFmtId="0" fontId="0" fillId="0" borderId="0" xfId="0" applyFill="1" applyAlignment="1">
      <alignment horizontal="center" vertical="center"/>
    </xf>
    <xf numFmtId="176" fontId="7" fillId="0" borderId="0" xfId="0" applyNumberFormat="1" applyFont="1" applyFill="1" applyBorder="1" applyAlignment="1" applyProtection="1">
      <alignment vertical="center"/>
      <protection locked="0"/>
    </xf>
    <xf numFmtId="176" fontId="7" fillId="0" borderId="0" xfId="0" applyNumberFormat="1" applyFont="1" applyFill="1" applyBorder="1" applyAlignment="1">
      <alignment vertical="center"/>
    </xf>
    <xf numFmtId="0" fontId="0" fillId="0" borderId="0" xfId="0" applyFill="1" applyBorder="1" applyAlignment="1">
      <alignment horizontal="left"/>
    </xf>
    <xf numFmtId="0" fontId="3" fillId="0" borderId="0" xfId="0" applyFont="1" applyFill="1" applyBorder="1" applyAlignment="1">
      <alignment vertical="center"/>
    </xf>
    <xf numFmtId="0" fontId="3" fillId="0" borderId="0" xfId="0" applyFont="1" applyFill="1" applyAlignment="1">
      <alignment horizontal="distributed" vertical="center"/>
    </xf>
    <xf numFmtId="0" fontId="0" fillId="0" borderId="0" xfId="0" applyFill="1" applyBorder="1" applyAlignment="1">
      <alignment vertical="center"/>
    </xf>
    <xf numFmtId="0" fontId="0" fillId="0" borderId="0" xfId="0" applyFill="1" applyAlignment="1" applyProtection="1">
      <alignment horizontal="left"/>
    </xf>
    <xf numFmtId="0" fontId="0" fillId="0" borderId="0" xfId="0" applyFill="1" applyAlignment="1">
      <alignment horizontal="left" vertical="top"/>
    </xf>
    <xf numFmtId="38" fontId="4" fillId="0" borderId="17" xfId="38" applyNumberFormat="1" applyFont="1" applyFill="1" applyBorder="1" applyAlignment="1">
      <alignment horizontal="right" vertical="center"/>
    </xf>
    <xf numFmtId="38" fontId="4" fillId="0" borderId="17" xfId="59" applyNumberFormat="1" applyFont="1" applyFill="1" applyBorder="1" applyAlignment="1">
      <alignment horizontal="right" vertical="center"/>
    </xf>
    <xf numFmtId="38" fontId="4" fillId="0" borderId="18" xfId="59" applyNumberFormat="1" applyFont="1" applyFill="1" applyBorder="1" applyAlignment="1">
      <alignment horizontal="right" vertical="center"/>
    </xf>
    <xf numFmtId="38" fontId="4" fillId="0" borderId="16" xfId="59" applyNumberFormat="1" applyFont="1" applyFill="1" applyBorder="1" applyAlignment="1">
      <alignment horizontal="right" vertical="center"/>
    </xf>
    <xf numFmtId="38" fontId="4" fillId="0" borderId="12" xfId="59" applyNumberFormat="1" applyFont="1" applyFill="1" applyBorder="1" applyAlignment="1">
      <alignment horizontal="right" vertical="center"/>
    </xf>
    <xf numFmtId="38" fontId="7" fillId="0" borderId="16" xfId="59" applyNumberFormat="1" applyFont="1" applyFill="1" applyBorder="1" applyAlignment="1">
      <alignment horizontal="right" vertical="center"/>
    </xf>
    <xf numFmtId="38" fontId="7" fillId="0" borderId="12" xfId="59" applyNumberFormat="1" applyFont="1" applyFill="1" applyBorder="1" applyAlignment="1">
      <alignment horizontal="right" vertical="center"/>
    </xf>
    <xf numFmtId="38" fontId="4" fillId="0" borderId="16" xfId="76" applyNumberFormat="1" applyFont="1" applyFill="1" applyBorder="1" applyAlignment="1">
      <alignment horizontal="right" vertical="center"/>
    </xf>
    <xf numFmtId="38" fontId="7" fillId="0" borderId="16" xfId="76" applyNumberFormat="1" applyFont="1" applyFill="1" applyBorder="1" applyAlignment="1">
      <alignment horizontal="right" vertical="center"/>
    </xf>
    <xf numFmtId="38" fontId="7" fillId="0" borderId="12" xfId="76" applyNumberFormat="1" applyFont="1" applyFill="1" applyBorder="1" applyAlignment="1">
      <alignment horizontal="right" vertical="center"/>
    </xf>
    <xf numFmtId="38" fontId="4" fillId="0" borderId="12" xfId="76" applyNumberFormat="1" applyFont="1" applyFill="1" applyBorder="1" applyAlignment="1">
      <alignment horizontal="right" vertical="center"/>
    </xf>
    <xf numFmtId="38" fontId="4" fillId="0" borderId="12" xfId="0" applyNumberFormat="1" applyFont="1" applyFill="1" applyBorder="1" applyAlignment="1" applyProtection="1">
      <alignment vertical="center"/>
    </xf>
    <xf numFmtId="38" fontId="7" fillId="0" borderId="12" xfId="0" applyNumberFormat="1" applyFont="1" applyFill="1" applyBorder="1" applyAlignment="1" applyProtection="1">
      <alignment vertical="center"/>
      <protection locked="0"/>
    </xf>
    <xf numFmtId="38" fontId="4" fillId="0" borderId="16" xfId="77" applyNumberFormat="1" applyFont="1" applyFill="1" applyBorder="1" applyAlignment="1">
      <alignment horizontal="right" vertical="center"/>
    </xf>
    <xf numFmtId="38" fontId="7" fillId="0" borderId="16" xfId="77" applyNumberFormat="1" applyFont="1" applyFill="1" applyBorder="1" applyAlignment="1">
      <alignment horizontal="right" vertical="center"/>
    </xf>
    <xf numFmtId="38" fontId="7" fillId="0" borderId="12" xfId="77" applyNumberFormat="1" applyFont="1" applyFill="1" applyBorder="1" applyAlignment="1">
      <alignment horizontal="right" vertical="center"/>
    </xf>
    <xf numFmtId="38" fontId="4" fillId="0" borderId="12" xfId="77" applyNumberFormat="1" applyFont="1" applyFill="1" applyBorder="1" applyAlignment="1">
      <alignment horizontal="right" vertical="center"/>
    </xf>
    <xf numFmtId="38" fontId="7" fillId="0" borderId="12" xfId="0" applyNumberFormat="1" applyFont="1" applyFill="1" applyBorder="1" applyAlignment="1" applyProtection="1">
      <alignment horizontal="right" vertical="center"/>
      <protection locked="0"/>
    </xf>
    <xf numFmtId="38" fontId="4" fillId="0" borderId="16" xfId="78" applyNumberFormat="1" applyFont="1" applyFill="1" applyBorder="1" applyAlignment="1">
      <alignment horizontal="right" vertical="center"/>
    </xf>
    <xf numFmtId="38" fontId="7" fillId="0" borderId="16" xfId="78" applyNumberFormat="1" applyFont="1" applyFill="1" applyBorder="1" applyAlignment="1">
      <alignment horizontal="right" vertical="center"/>
    </xf>
    <xf numFmtId="38" fontId="7" fillId="0" borderId="12" xfId="78" applyNumberFormat="1" applyFont="1" applyFill="1" applyBorder="1" applyAlignment="1">
      <alignment horizontal="right" vertical="center"/>
    </xf>
    <xf numFmtId="38" fontId="4" fillId="0" borderId="12" xfId="78" applyNumberFormat="1" applyFont="1" applyFill="1" applyBorder="1" applyAlignment="1">
      <alignment horizontal="right" vertical="center"/>
    </xf>
    <xf numFmtId="38" fontId="4" fillId="0" borderId="19" xfId="78" applyNumberFormat="1" applyFont="1" applyFill="1" applyBorder="1" applyAlignment="1">
      <alignment horizontal="right" vertical="center"/>
    </xf>
    <xf numFmtId="38" fontId="7" fillId="0" borderId="19" xfId="78" applyNumberFormat="1" applyFont="1" applyFill="1" applyBorder="1" applyAlignment="1">
      <alignment horizontal="right" vertical="center"/>
    </xf>
    <xf numFmtId="38" fontId="7" fillId="0" borderId="14" xfId="78" applyNumberFormat="1" applyFont="1" applyFill="1" applyBorder="1" applyAlignment="1">
      <alignment horizontal="right" vertical="center"/>
    </xf>
    <xf numFmtId="38" fontId="4" fillId="0" borderId="8" xfId="79" applyNumberFormat="1" applyFont="1" applyFill="1" applyBorder="1" applyAlignment="1">
      <alignment horizontal="right" vertical="center"/>
    </xf>
    <xf numFmtId="38" fontId="4" fillId="0" borderId="17" xfId="79" applyNumberFormat="1" applyFont="1" applyFill="1" applyBorder="1" applyAlignment="1">
      <alignment horizontal="right" vertical="center"/>
    </xf>
    <xf numFmtId="38" fontId="4" fillId="0" borderId="13" xfId="79" applyNumberFormat="1" applyFont="1" applyFill="1" applyBorder="1" applyAlignment="1">
      <alignment horizontal="right" vertical="center"/>
    </xf>
    <xf numFmtId="38" fontId="4" fillId="0" borderId="16" xfId="79" applyNumberFormat="1" applyFont="1" applyFill="1" applyBorder="1" applyAlignment="1">
      <alignment horizontal="right" vertical="center"/>
    </xf>
    <xf numFmtId="38" fontId="7" fillId="0" borderId="13" xfId="79" applyNumberFormat="1" applyFont="1" applyFill="1" applyBorder="1" applyAlignment="1">
      <alignment horizontal="right" vertical="center"/>
    </xf>
    <xf numFmtId="38" fontId="7" fillId="0" borderId="16" xfId="79" applyNumberFormat="1" applyFont="1" applyFill="1" applyBorder="1" applyAlignment="1">
      <alignment horizontal="right" vertical="center"/>
    </xf>
    <xf numFmtId="38" fontId="7" fillId="0" borderId="13" xfId="80" applyNumberFormat="1" applyFont="1" applyFill="1" applyBorder="1" applyAlignment="1">
      <alignment horizontal="right" vertical="center"/>
    </xf>
    <xf numFmtId="38" fontId="7" fillId="0" borderId="16" xfId="80" applyNumberFormat="1" applyFont="1" applyFill="1" applyBorder="1" applyAlignment="1">
      <alignment horizontal="right" vertical="center"/>
    </xf>
    <xf numFmtId="38" fontId="4" fillId="0" borderId="13" xfId="80" applyNumberFormat="1" applyFont="1" applyFill="1" applyBorder="1" applyAlignment="1">
      <alignment horizontal="right" vertical="center"/>
    </xf>
    <xf numFmtId="38" fontId="4" fillId="0" borderId="16" xfId="80" applyNumberFormat="1" applyFont="1" applyFill="1" applyBorder="1" applyAlignment="1">
      <alignment horizontal="right" vertical="center"/>
    </xf>
    <xf numFmtId="38" fontId="7" fillId="0" borderId="0" xfId="0" applyNumberFormat="1" applyFont="1" applyFill="1" applyBorder="1" applyAlignment="1" applyProtection="1">
      <alignment vertical="center"/>
      <protection locked="0"/>
    </xf>
    <xf numFmtId="38" fontId="7" fillId="0" borderId="16" xfId="0" applyNumberFormat="1" applyFont="1" applyFill="1" applyBorder="1" applyAlignment="1" applyProtection="1">
      <alignment vertical="center"/>
      <protection locked="0"/>
    </xf>
    <xf numFmtId="38" fontId="7" fillId="0" borderId="13" xfId="81" applyNumberFormat="1" applyFont="1" applyFill="1" applyBorder="1" applyAlignment="1">
      <alignment horizontal="right" vertical="center"/>
    </xf>
    <xf numFmtId="38" fontId="7" fillId="0" borderId="16" xfId="81" applyNumberFormat="1" applyFont="1" applyFill="1" applyBorder="1" applyAlignment="1">
      <alignment horizontal="right" vertical="center"/>
    </xf>
    <xf numFmtId="38" fontId="4" fillId="0" borderId="13" xfId="81" applyNumberFormat="1" applyFont="1" applyFill="1" applyBorder="1" applyAlignment="1">
      <alignment horizontal="right" vertical="center"/>
    </xf>
    <xf numFmtId="38" fontId="4" fillId="0" borderId="16" xfId="81" applyNumberFormat="1" applyFont="1" applyFill="1" applyBorder="1" applyAlignment="1">
      <alignment horizontal="right" vertical="center"/>
    </xf>
    <xf numFmtId="38" fontId="7" fillId="0" borderId="0" xfId="0" applyNumberFormat="1" applyFont="1" applyFill="1" applyBorder="1" applyAlignment="1" applyProtection="1">
      <alignment horizontal="right" vertical="center"/>
      <protection locked="0"/>
    </xf>
    <xf numFmtId="38" fontId="7" fillId="0" borderId="13" xfId="49" applyNumberFormat="1" applyFont="1" applyFill="1" applyBorder="1" applyAlignment="1">
      <alignment horizontal="right" vertical="center"/>
    </xf>
    <xf numFmtId="38" fontId="7" fillId="0" borderId="16" xfId="49" applyNumberFormat="1" applyFont="1" applyFill="1" applyBorder="1" applyAlignment="1">
      <alignment horizontal="right" vertical="center"/>
    </xf>
    <xf numFmtId="38" fontId="4" fillId="0" borderId="13" xfId="49" applyNumberFormat="1" applyFont="1" applyFill="1" applyBorder="1" applyAlignment="1">
      <alignment horizontal="right" vertical="center"/>
    </xf>
    <xf numFmtId="38" fontId="4" fillId="0" borderId="16" xfId="49" applyNumberFormat="1" applyFont="1" applyFill="1" applyBorder="1" applyAlignment="1">
      <alignment horizontal="right" vertical="center"/>
    </xf>
    <xf numFmtId="38" fontId="7" fillId="0" borderId="20" xfId="49" applyNumberFormat="1" applyFont="1" applyFill="1" applyBorder="1" applyAlignment="1">
      <alignment horizontal="right" vertical="center"/>
    </xf>
    <xf numFmtId="38" fontId="7" fillId="0" borderId="19" xfId="49" applyNumberFormat="1" applyFont="1" applyFill="1" applyBorder="1" applyAlignment="1">
      <alignment horizontal="right" vertical="center"/>
    </xf>
    <xf numFmtId="38" fontId="4" fillId="0" borderId="17" xfId="50" applyNumberFormat="1" applyFont="1" applyFill="1" applyBorder="1" applyAlignment="1">
      <alignment horizontal="right" vertical="center"/>
    </xf>
    <xf numFmtId="38" fontId="4" fillId="0" borderId="17" xfId="54" applyNumberFormat="1" applyFont="1" applyFill="1" applyBorder="1" applyAlignment="1">
      <alignment horizontal="right" vertical="center"/>
    </xf>
    <xf numFmtId="38" fontId="4" fillId="0" borderId="18" xfId="54" applyNumberFormat="1" applyFont="1" applyFill="1" applyBorder="1" applyAlignment="1">
      <alignment horizontal="right" vertical="center"/>
    </xf>
    <xf numFmtId="38" fontId="4" fillId="0" borderId="17" xfId="58" applyNumberFormat="1" applyFont="1" applyFill="1" applyBorder="1" applyAlignment="1">
      <alignment horizontal="right" vertical="center"/>
    </xf>
    <xf numFmtId="38" fontId="4" fillId="0" borderId="18" xfId="58" applyNumberFormat="1" applyFont="1" applyFill="1" applyBorder="1" applyAlignment="1">
      <alignment horizontal="right" vertical="center"/>
    </xf>
    <xf numFmtId="38" fontId="4" fillId="0" borderId="16" xfId="50" applyNumberFormat="1" applyFont="1" applyFill="1" applyBorder="1" applyAlignment="1">
      <alignment horizontal="right" vertical="center"/>
    </xf>
    <xf numFmtId="38" fontId="4" fillId="0" borderId="16" xfId="54" applyNumberFormat="1" applyFont="1" applyFill="1" applyBorder="1" applyAlignment="1">
      <alignment horizontal="right" vertical="center"/>
    </xf>
    <xf numFmtId="38" fontId="4" fillId="0" borderId="12" xfId="54" applyNumberFormat="1" applyFont="1" applyFill="1" applyBorder="1" applyAlignment="1">
      <alignment horizontal="right" vertical="center"/>
    </xf>
    <xf numFmtId="38" fontId="4" fillId="0" borderId="16" xfId="58" applyNumberFormat="1" applyFont="1" applyFill="1" applyBorder="1" applyAlignment="1">
      <alignment horizontal="right" vertical="center"/>
    </xf>
    <xf numFmtId="38" fontId="4" fillId="0" borderId="12" xfId="58" applyNumberFormat="1" applyFont="1" applyFill="1" applyBorder="1" applyAlignment="1">
      <alignment horizontal="right" vertical="center"/>
    </xf>
    <xf numFmtId="38" fontId="7" fillId="0" borderId="16" xfId="50" applyNumberFormat="1" applyFont="1" applyFill="1" applyBorder="1" applyAlignment="1">
      <alignment horizontal="right" vertical="center"/>
    </xf>
    <xf numFmtId="38" fontId="7" fillId="0" borderId="16" xfId="54" applyNumberFormat="1" applyFont="1" applyFill="1" applyBorder="1" applyAlignment="1">
      <alignment horizontal="right" vertical="center"/>
    </xf>
    <xf numFmtId="38" fontId="7" fillId="0" borderId="12" xfId="54" applyNumberFormat="1" applyFont="1" applyFill="1" applyBorder="1" applyAlignment="1">
      <alignment horizontal="right" vertical="center"/>
    </xf>
    <xf numFmtId="38" fontId="7" fillId="0" borderId="16" xfId="58" applyNumberFormat="1" applyFont="1" applyFill="1" applyBorder="1" applyAlignment="1">
      <alignment horizontal="right" vertical="center"/>
    </xf>
    <xf numFmtId="38" fontId="7" fillId="0" borderId="12" xfId="58" applyNumberFormat="1" applyFont="1" applyFill="1" applyBorder="1" applyAlignment="1">
      <alignment horizontal="right" vertical="center"/>
    </xf>
    <xf numFmtId="38" fontId="7" fillId="0" borderId="16" xfId="51" applyNumberFormat="1" applyFont="1" applyFill="1" applyBorder="1" applyAlignment="1">
      <alignment horizontal="right" vertical="center"/>
    </xf>
    <xf numFmtId="38" fontId="7" fillId="0" borderId="16" xfId="55" applyNumberFormat="1" applyFont="1" applyFill="1" applyBorder="1" applyAlignment="1">
      <alignment horizontal="right" vertical="center"/>
    </xf>
    <xf numFmtId="38" fontId="7" fillId="0" borderId="12" xfId="55" applyNumberFormat="1" applyFont="1" applyFill="1" applyBorder="1" applyAlignment="1">
      <alignment horizontal="right" vertical="center"/>
    </xf>
    <xf numFmtId="38" fontId="7" fillId="0" borderId="16" xfId="60" applyNumberFormat="1" applyFont="1" applyFill="1" applyBorder="1" applyAlignment="1">
      <alignment horizontal="right" vertical="center"/>
    </xf>
    <xf numFmtId="38" fontId="7" fillId="0" borderId="12" xfId="60" applyNumberFormat="1" applyFont="1" applyFill="1" applyBorder="1" applyAlignment="1">
      <alignment horizontal="right" vertical="center"/>
    </xf>
    <xf numFmtId="38" fontId="4" fillId="0" borderId="16" xfId="51" applyNumberFormat="1" applyFont="1" applyFill="1" applyBorder="1" applyAlignment="1">
      <alignment horizontal="right" vertical="center"/>
    </xf>
    <xf numFmtId="38" fontId="4" fillId="0" borderId="16" xfId="55" applyNumberFormat="1" applyFont="1" applyFill="1" applyBorder="1" applyAlignment="1">
      <alignment horizontal="right" vertical="center"/>
    </xf>
    <xf numFmtId="38" fontId="4" fillId="0" borderId="12" xfId="55" applyNumberFormat="1" applyFont="1" applyFill="1" applyBorder="1" applyAlignment="1">
      <alignment horizontal="right" vertical="center"/>
    </xf>
    <xf numFmtId="38" fontId="4" fillId="0" borderId="16" xfId="60" applyNumberFormat="1" applyFont="1" applyFill="1" applyBorder="1" applyAlignment="1">
      <alignment horizontal="right" vertical="center"/>
    </xf>
    <xf numFmtId="38" fontId="4" fillId="0" borderId="12" xfId="60" applyNumberFormat="1" applyFont="1" applyFill="1" applyBorder="1" applyAlignment="1">
      <alignment horizontal="right" vertical="center"/>
    </xf>
    <xf numFmtId="38" fontId="7" fillId="0" borderId="16" xfId="0" applyNumberFormat="1" applyFont="1" applyFill="1" applyBorder="1" applyAlignment="1">
      <alignment vertical="center"/>
    </xf>
    <xf numFmtId="38" fontId="7" fillId="0" borderId="12" xfId="0" applyNumberFormat="1" applyFont="1" applyFill="1" applyBorder="1" applyAlignment="1">
      <alignment vertical="center"/>
    </xf>
    <xf numFmtId="38" fontId="7" fillId="0" borderId="16" xfId="52" applyNumberFormat="1" applyFont="1" applyFill="1" applyBorder="1" applyAlignment="1">
      <alignment horizontal="right" vertical="center"/>
    </xf>
    <xf numFmtId="38" fontId="7" fillId="0" borderId="16" xfId="56" applyNumberFormat="1" applyFont="1" applyFill="1" applyBorder="1" applyAlignment="1">
      <alignment horizontal="right" vertical="center"/>
    </xf>
    <xf numFmtId="38" fontId="7" fillId="0" borderId="12" xfId="56" applyNumberFormat="1" applyFont="1" applyFill="1" applyBorder="1" applyAlignment="1">
      <alignment horizontal="right" vertical="center"/>
    </xf>
    <xf numFmtId="38" fontId="7" fillId="0" borderId="16" xfId="61" applyNumberFormat="1" applyFont="1" applyFill="1" applyBorder="1" applyAlignment="1">
      <alignment horizontal="right" vertical="center"/>
    </xf>
    <xf numFmtId="38" fontId="7" fillId="0" borderId="12" xfId="61" applyNumberFormat="1" applyFont="1" applyFill="1" applyBorder="1" applyAlignment="1">
      <alignment horizontal="right" vertical="center"/>
    </xf>
    <xf numFmtId="38" fontId="4" fillId="0" borderId="16" xfId="52" applyNumberFormat="1" applyFont="1" applyFill="1" applyBorder="1" applyAlignment="1">
      <alignment horizontal="right" vertical="center"/>
    </xf>
    <xf numFmtId="38" fontId="4" fillId="0" borderId="16" xfId="56" applyNumberFormat="1" applyFont="1" applyFill="1" applyBorder="1" applyAlignment="1">
      <alignment horizontal="right" vertical="center"/>
    </xf>
    <xf numFmtId="38" fontId="4" fillId="0" borderId="12" xfId="56" applyNumberFormat="1" applyFont="1" applyFill="1" applyBorder="1" applyAlignment="1">
      <alignment horizontal="right" vertical="center"/>
    </xf>
    <xf numFmtId="38" fontId="4" fillId="0" borderId="16" xfId="61" applyNumberFormat="1" applyFont="1" applyFill="1" applyBorder="1" applyAlignment="1">
      <alignment horizontal="right" vertical="center"/>
    </xf>
    <xf numFmtId="38" fontId="4" fillId="0" borderId="12" xfId="61" applyNumberFormat="1" applyFont="1" applyFill="1" applyBorder="1" applyAlignment="1">
      <alignment horizontal="right" vertical="center"/>
    </xf>
    <xf numFmtId="38" fontId="7" fillId="0" borderId="16" xfId="53" applyNumberFormat="1" applyFont="1" applyFill="1" applyBorder="1" applyAlignment="1">
      <alignment horizontal="right" vertical="center"/>
    </xf>
    <xf numFmtId="38" fontId="7" fillId="0" borderId="16" xfId="57" applyNumberFormat="1" applyFont="1" applyFill="1" applyBorder="1" applyAlignment="1">
      <alignment horizontal="right" vertical="center"/>
    </xf>
    <xf numFmtId="38" fontId="7" fillId="0" borderId="12" xfId="57" applyNumberFormat="1" applyFont="1" applyFill="1" applyBorder="1" applyAlignment="1">
      <alignment horizontal="right" vertical="center"/>
    </xf>
    <xf numFmtId="38" fontId="7" fillId="0" borderId="16" xfId="62" applyNumberFormat="1" applyFont="1" applyFill="1" applyBorder="1" applyAlignment="1">
      <alignment horizontal="right" vertical="center"/>
    </xf>
    <xf numFmtId="38" fontId="7" fillId="0" borderId="12" xfId="62" applyNumberFormat="1" applyFont="1" applyFill="1" applyBorder="1" applyAlignment="1">
      <alignment horizontal="right" vertical="center"/>
    </xf>
    <xf numFmtId="38" fontId="4" fillId="0" borderId="16" xfId="53" applyNumberFormat="1" applyFont="1" applyFill="1" applyBorder="1" applyAlignment="1">
      <alignment horizontal="right" vertical="center"/>
    </xf>
    <xf numFmtId="38" fontId="4" fillId="0" borderId="16" xfId="57" applyNumberFormat="1" applyFont="1" applyFill="1" applyBorder="1" applyAlignment="1">
      <alignment horizontal="right" vertical="center"/>
    </xf>
    <xf numFmtId="38" fontId="4" fillId="0" borderId="12" xfId="57" applyNumberFormat="1" applyFont="1" applyFill="1" applyBorder="1" applyAlignment="1">
      <alignment horizontal="right" vertical="center"/>
    </xf>
    <xf numFmtId="38" fontId="4" fillId="0" borderId="16" xfId="62" applyNumberFormat="1" applyFont="1" applyFill="1" applyBorder="1" applyAlignment="1">
      <alignment horizontal="right" vertical="center"/>
    </xf>
    <xf numFmtId="38" fontId="4" fillId="0" borderId="12" xfId="62" applyNumberFormat="1" applyFont="1" applyFill="1" applyBorder="1" applyAlignment="1">
      <alignment horizontal="right" vertical="center"/>
    </xf>
    <xf numFmtId="38" fontId="7" fillId="0" borderId="19" xfId="53" applyNumberFormat="1" applyFont="1" applyFill="1" applyBorder="1" applyAlignment="1">
      <alignment horizontal="right" vertical="center"/>
    </xf>
    <xf numFmtId="38" fontId="7" fillId="0" borderId="19" xfId="57" applyNumberFormat="1" applyFont="1" applyFill="1" applyBorder="1" applyAlignment="1">
      <alignment horizontal="right" vertical="center"/>
    </xf>
    <xf numFmtId="38" fontId="7" fillId="0" borderId="14" xfId="57" applyNumberFormat="1" applyFont="1" applyFill="1" applyBorder="1" applyAlignment="1">
      <alignment horizontal="right" vertical="center"/>
    </xf>
    <xf numFmtId="38" fontId="7" fillId="0" borderId="19" xfId="62" applyNumberFormat="1" applyFont="1" applyFill="1" applyBorder="1" applyAlignment="1">
      <alignment horizontal="right" vertical="center"/>
    </xf>
    <xf numFmtId="38" fontId="7" fillId="0" borderId="14" xfId="62" applyNumberFormat="1" applyFont="1" applyFill="1" applyBorder="1" applyAlignment="1">
      <alignment horizontal="right" vertical="center"/>
    </xf>
    <xf numFmtId="38" fontId="4" fillId="0" borderId="8" xfId="58" applyNumberFormat="1" applyFont="1" applyFill="1" applyBorder="1" applyAlignment="1">
      <alignment horizontal="right" vertical="center"/>
    </xf>
    <xf numFmtId="38" fontId="4" fillId="0" borderId="13" xfId="58" applyNumberFormat="1" applyFont="1" applyFill="1" applyBorder="1" applyAlignment="1">
      <alignment horizontal="right" vertical="center"/>
    </xf>
    <xf numFmtId="38" fontId="7" fillId="0" borderId="13" xfId="58" applyNumberFormat="1" applyFont="1" applyFill="1" applyBorder="1" applyAlignment="1">
      <alignment horizontal="right" vertical="center"/>
    </xf>
    <xf numFmtId="38" fontId="7" fillId="0" borderId="13" xfId="60" applyNumberFormat="1" applyFont="1" applyFill="1" applyBorder="1" applyAlignment="1">
      <alignment horizontal="right" vertical="center"/>
    </xf>
    <xf numFmtId="38" fontId="4" fillId="0" borderId="13" xfId="60" applyNumberFormat="1" applyFont="1" applyFill="1" applyBorder="1" applyAlignment="1">
      <alignment horizontal="right" vertical="center"/>
    </xf>
    <xf numFmtId="38" fontId="7" fillId="0" borderId="13" xfId="61" applyNumberFormat="1" applyFont="1" applyFill="1" applyBorder="1" applyAlignment="1">
      <alignment horizontal="right" vertical="center"/>
    </xf>
    <xf numFmtId="38" fontId="4" fillId="0" borderId="13" xfId="61" applyNumberFormat="1" applyFont="1" applyFill="1" applyBorder="1" applyAlignment="1">
      <alignment horizontal="right" vertical="center"/>
    </xf>
    <xf numFmtId="38" fontId="7" fillId="0" borderId="13" xfId="62" applyNumberFormat="1" applyFont="1" applyFill="1" applyBorder="1" applyAlignment="1">
      <alignment horizontal="right" vertical="center"/>
    </xf>
    <xf numFmtId="38" fontId="4" fillId="0" borderId="13" xfId="62" applyNumberFormat="1" applyFont="1" applyFill="1" applyBorder="1" applyAlignment="1">
      <alignment horizontal="right" vertical="center"/>
    </xf>
    <xf numFmtId="38" fontId="7" fillId="0" borderId="20" xfId="62" applyNumberFormat="1" applyFont="1" applyFill="1" applyBorder="1" applyAlignment="1">
      <alignment horizontal="right" vertical="center"/>
    </xf>
    <xf numFmtId="38" fontId="4" fillId="0" borderId="17" xfId="63" applyNumberFormat="1" applyFont="1" applyFill="1" applyBorder="1" applyAlignment="1">
      <alignment horizontal="right" vertical="center"/>
    </xf>
    <xf numFmtId="38" fontId="4" fillId="0" borderId="17" xfId="67" applyNumberFormat="1" applyFont="1" applyFill="1" applyBorder="1" applyAlignment="1">
      <alignment horizontal="right" vertical="center"/>
    </xf>
    <xf numFmtId="38" fontId="4" fillId="0" borderId="18" xfId="67" applyNumberFormat="1" applyFont="1" applyFill="1" applyBorder="1" applyAlignment="1">
      <alignment horizontal="right" vertical="center"/>
    </xf>
    <xf numFmtId="38" fontId="4" fillId="0" borderId="16" xfId="63" applyNumberFormat="1" applyFont="1" applyFill="1" applyBorder="1" applyAlignment="1">
      <alignment horizontal="right" vertical="center"/>
    </xf>
    <xf numFmtId="38" fontId="4" fillId="0" borderId="16" xfId="67" applyNumberFormat="1" applyFont="1" applyFill="1" applyBorder="1" applyAlignment="1">
      <alignment horizontal="right" vertical="center"/>
    </xf>
    <xf numFmtId="38" fontId="4" fillId="0" borderId="12" xfId="67" applyNumberFormat="1" applyFont="1" applyFill="1" applyBorder="1" applyAlignment="1">
      <alignment horizontal="right" vertical="center"/>
    </xf>
    <xf numFmtId="38" fontId="7" fillId="0" borderId="16" xfId="63" applyNumberFormat="1" applyFont="1" applyFill="1" applyBorder="1" applyAlignment="1">
      <alignment horizontal="right" vertical="center"/>
    </xf>
    <xf numFmtId="38" fontId="7" fillId="0" borderId="16" xfId="67" applyNumberFormat="1" applyFont="1" applyFill="1" applyBorder="1" applyAlignment="1">
      <alignment horizontal="right" vertical="center"/>
    </xf>
    <xf numFmtId="38" fontId="7" fillId="0" borderId="12" xfId="67" applyNumberFormat="1" applyFont="1" applyFill="1" applyBorder="1" applyAlignment="1">
      <alignment horizontal="right" vertical="center"/>
    </xf>
    <xf numFmtId="38" fontId="7" fillId="0" borderId="16" xfId="64" applyNumberFormat="1" applyFont="1" applyFill="1" applyBorder="1" applyAlignment="1">
      <alignment horizontal="right" vertical="center"/>
    </xf>
    <xf numFmtId="38" fontId="7" fillId="0" borderId="16" xfId="68" applyNumberFormat="1" applyFont="1" applyFill="1" applyBorder="1" applyAlignment="1">
      <alignment horizontal="right" vertical="center"/>
    </xf>
    <xf numFmtId="38" fontId="7" fillId="0" borderId="12" xfId="68" applyNumberFormat="1" applyFont="1" applyFill="1" applyBorder="1" applyAlignment="1">
      <alignment horizontal="right" vertical="center"/>
    </xf>
    <xf numFmtId="38" fontId="4" fillId="0" borderId="16" xfId="64" applyNumberFormat="1" applyFont="1" applyFill="1" applyBorder="1" applyAlignment="1">
      <alignment horizontal="right" vertical="center"/>
    </xf>
    <xf numFmtId="38" fontId="4" fillId="0" borderId="16" xfId="68" applyNumberFormat="1" applyFont="1" applyFill="1" applyBorder="1" applyAlignment="1">
      <alignment horizontal="right" vertical="center"/>
    </xf>
    <xf numFmtId="38" fontId="4" fillId="0" borderId="12" xfId="68" applyNumberFormat="1" applyFont="1" applyFill="1" applyBorder="1" applyAlignment="1">
      <alignment horizontal="right" vertical="center"/>
    </xf>
    <xf numFmtId="38" fontId="7" fillId="0" borderId="16" xfId="65" applyNumberFormat="1" applyFont="1" applyFill="1" applyBorder="1" applyAlignment="1">
      <alignment horizontal="right" vertical="center"/>
    </xf>
    <xf numFmtId="38" fontId="7" fillId="0" borderId="16" xfId="69" applyNumberFormat="1" applyFont="1" applyFill="1" applyBorder="1" applyAlignment="1">
      <alignment horizontal="right" vertical="center"/>
    </xf>
    <xf numFmtId="38" fontId="7" fillId="0" borderId="12" xfId="69" applyNumberFormat="1" applyFont="1" applyFill="1" applyBorder="1" applyAlignment="1">
      <alignment horizontal="right" vertical="center"/>
    </xf>
    <xf numFmtId="38" fontId="4" fillId="0" borderId="16" xfId="65" applyNumberFormat="1" applyFont="1" applyFill="1" applyBorder="1" applyAlignment="1">
      <alignment horizontal="right" vertical="center"/>
    </xf>
    <xf numFmtId="38" fontId="4" fillId="0" borderId="16" xfId="69" applyNumberFormat="1" applyFont="1" applyFill="1" applyBorder="1" applyAlignment="1">
      <alignment horizontal="right" vertical="center"/>
    </xf>
    <xf numFmtId="38" fontId="4" fillId="0" borderId="12" xfId="69" applyNumberFormat="1" applyFont="1" applyFill="1" applyBorder="1" applyAlignment="1">
      <alignment horizontal="right" vertical="center"/>
    </xf>
    <xf numFmtId="38" fontId="7" fillId="0" borderId="16" xfId="66" applyNumberFormat="1" applyFont="1" applyFill="1" applyBorder="1" applyAlignment="1">
      <alignment horizontal="right" vertical="center"/>
    </xf>
    <xf numFmtId="38" fontId="7" fillId="0" borderId="16" xfId="71" applyNumberFormat="1" applyFont="1" applyFill="1" applyBorder="1" applyAlignment="1">
      <alignment horizontal="right" vertical="center"/>
    </xf>
    <xf numFmtId="38" fontId="7" fillId="0" borderId="12" xfId="71" applyNumberFormat="1" applyFont="1" applyFill="1" applyBorder="1" applyAlignment="1">
      <alignment horizontal="right" vertical="center"/>
    </xf>
    <xf numFmtId="38" fontId="4" fillId="0" borderId="16" xfId="66" applyNumberFormat="1" applyFont="1" applyFill="1" applyBorder="1" applyAlignment="1">
      <alignment horizontal="right" vertical="center"/>
    </xf>
    <xf numFmtId="38" fontId="4" fillId="0" borderId="16" xfId="71" applyNumberFormat="1" applyFont="1" applyFill="1" applyBorder="1" applyAlignment="1">
      <alignment horizontal="right" vertical="center"/>
    </xf>
    <xf numFmtId="38" fontId="4" fillId="0" borderId="12" xfId="71" applyNumberFormat="1" applyFont="1" applyFill="1" applyBorder="1" applyAlignment="1">
      <alignment horizontal="right" vertical="center"/>
    </xf>
    <xf numFmtId="38" fontId="7" fillId="0" borderId="19" xfId="66" applyNumberFormat="1" applyFont="1" applyFill="1" applyBorder="1" applyAlignment="1">
      <alignment horizontal="right" vertical="center"/>
    </xf>
    <xf numFmtId="38" fontId="7" fillId="0" borderId="19" xfId="71" applyNumberFormat="1" applyFont="1" applyFill="1" applyBorder="1" applyAlignment="1">
      <alignment horizontal="right" vertical="center"/>
    </xf>
    <xf numFmtId="38" fontId="7" fillId="0" borderId="14" xfId="71" applyNumberFormat="1" applyFont="1" applyFill="1" applyBorder="1" applyAlignment="1">
      <alignment horizontal="right" vertical="center"/>
    </xf>
    <xf numFmtId="38" fontId="4" fillId="0" borderId="8" xfId="72" applyNumberFormat="1" applyFont="1" applyFill="1" applyBorder="1" applyAlignment="1">
      <alignment horizontal="right" vertical="center"/>
    </xf>
    <xf numFmtId="38" fontId="4" fillId="0" borderId="17" xfId="72" applyNumberFormat="1" applyFont="1" applyFill="1" applyBorder="1" applyAlignment="1">
      <alignment horizontal="right" vertical="center"/>
    </xf>
    <xf numFmtId="38" fontId="4" fillId="0" borderId="13" xfId="72" applyNumberFormat="1" applyFont="1" applyFill="1" applyBorder="1" applyAlignment="1">
      <alignment horizontal="right" vertical="center"/>
    </xf>
    <xf numFmtId="38" fontId="4" fillId="0" borderId="16" xfId="72" applyNumberFormat="1" applyFont="1" applyFill="1" applyBorder="1" applyAlignment="1">
      <alignment horizontal="right" vertical="center"/>
    </xf>
    <xf numFmtId="38" fontId="7" fillId="0" borderId="13" xfId="72" applyNumberFormat="1" applyFont="1" applyFill="1" applyBorder="1" applyAlignment="1">
      <alignment horizontal="right" vertical="center"/>
    </xf>
    <xf numFmtId="38" fontId="7" fillId="0" borderId="16" xfId="72" applyNumberFormat="1" applyFont="1" applyFill="1" applyBorder="1" applyAlignment="1">
      <alignment horizontal="right" vertical="center"/>
    </xf>
    <xf numFmtId="38" fontId="7" fillId="0" borderId="13" xfId="73" applyNumberFormat="1" applyFont="1" applyFill="1" applyBorder="1" applyAlignment="1">
      <alignment horizontal="right" vertical="center"/>
    </xf>
    <xf numFmtId="38" fontId="7" fillId="0" borderId="16" xfId="73" applyNumberFormat="1" applyFont="1" applyFill="1" applyBorder="1" applyAlignment="1">
      <alignment horizontal="right" vertical="center"/>
    </xf>
    <xf numFmtId="38" fontId="4" fillId="0" borderId="13" xfId="73" applyNumberFormat="1" applyFont="1" applyFill="1" applyBorder="1" applyAlignment="1">
      <alignment horizontal="right" vertical="center"/>
    </xf>
    <xf numFmtId="38" fontId="4" fillId="0" borderId="16" xfId="73" applyNumberFormat="1" applyFont="1" applyFill="1" applyBorder="1" applyAlignment="1">
      <alignment horizontal="right" vertical="center"/>
    </xf>
    <xf numFmtId="38" fontId="7" fillId="0" borderId="13" xfId="0" applyNumberFormat="1" applyFont="1" applyFill="1" applyBorder="1" applyAlignment="1" applyProtection="1">
      <alignment vertical="center"/>
      <protection locked="0"/>
    </xf>
    <xf numFmtId="38" fontId="7" fillId="0" borderId="13" xfId="74" applyNumberFormat="1" applyFont="1" applyFill="1" applyBorder="1" applyAlignment="1">
      <alignment horizontal="right" vertical="center"/>
    </xf>
    <xf numFmtId="38" fontId="7" fillId="0" borderId="16" xfId="74" applyNumberFormat="1" applyFont="1" applyFill="1" applyBorder="1" applyAlignment="1">
      <alignment horizontal="right" vertical="center"/>
    </xf>
    <xf numFmtId="38" fontId="4" fillId="0" borderId="13" xfId="74" applyNumberFormat="1" applyFont="1" applyFill="1" applyBorder="1" applyAlignment="1">
      <alignment horizontal="right" vertical="center"/>
    </xf>
    <xf numFmtId="38" fontId="4" fillId="0" borderId="16" xfId="74" applyNumberFormat="1" applyFont="1" applyFill="1" applyBorder="1" applyAlignment="1">
      <alignment horizontal="right" vertical="center"/>
    </xf>
    <xf numFmtId="38" fontId="7" fillId="0" borderId="13" xfId="75" applyNumberFormat="1" applyFont="1" applyFill="1" applyBorder="1" applyAlignment="1">
      <alignment horizontal="right" vertical="center"/>
    </xf>
    <xf numFmtId="38" fontId="7" fillId="0" borderId="16" xfId="75" applyNumberFormat="1" applyFont="1" applyFill="1" applyBorder="1" applyAlignment="1">
      <alignment horizontal="right" vertical="center"/>
    </xf>
    <xf numFmtId="38" fontId="4" fillId="0" borderId="13" xfId="75" applyNumberFormat="1" applyFont="1" applyFill="1" applyBorder="1" applyAlignment="1">
      <alignment horizontal="right" vertical="center"/>
    </xf>
    <xf numFmtId="38" fontId="4" fillId="0" borderId="16" xfId="75" applyNumberFormat="1" applyFont="1" applyFill="1" applyBorder="1" applyAlignment="1">
      <alignment horizontal="right" vertical="center"/>
    </xf>
    <xf numFmtId="38" fontId="7" fillId="0" borderId="20" xfId="75" applyNumberFormat="1" applyFont="1" applyFill="1" applyBorder="1" applyAlignment="1">
      <alignment horizontal="right" vertical="center"/>
    </xf>
    <xf numFmtId="38" fontId="7" fillId="0" borderId="19" xfId="75" applyNumberFormat="1" applyFont="1" applyFill="1" applyBorder="1" applyAlignment="1">
      <alignment horizontal="right" vertical="center"/>
    </xf>
    <xf numFmtId="0" fontId="0" fillId="0" borderId="0" xfId="0" applyFill="1" applyBorder="1" applyAlignment="1">
      <alignment horizontal="distributed" vertical="center"/>
    </xf>
    <xf numFmtId="0" fontId="0" fillId="0" borderId="13" xfId="0" applyFill="1" applyBorder="1" applyAlignment="1">
      <alignment horizontal="distributed" vertical="center"/>
    </xf>
    <xf numFmtId="0" fontId="0" fillId="0" borderId="0" xfId="0" applyFill="1" applyBorder="1" applyAlignment="1">
      <alignment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distributed" vertical="center"/>
    </xf>
    <xf numFmtId="0" fontId="5" fillId="0" borderId="0" xfId="0" applyFont="1" applyFill="1" applyBorder="1" applyAlignment="1">
      <alignment horizontal="distributed" vertical="center"/>
    </xf>
    <xf numFmtId="0" fontId="6" fillId="0" borderId="0" xfId="0" applyFont="1" applyFill="1" applyBorder="1" applyAlignment="1">
      <alignment vertical="center"/>
    </xf>
    <xf numFmtId="0" fontId="3" fillId="0" borderId="0" xfId="0" applyFont="1" applyFill="1" applyAlignment="1">
      <alignment horizontal="distributed" vertical="center"/>
    </xf>
    <xf numFmtId="0" fontId="0" fillId="0" borderId="0" xfId="0" applyFill="1" applyBorder="1" applyAlignment="1">
      <alignment horizontal="left" vertical="center"/>
    </xf>
    <xf numFmtId="0" fontId="0" fillId="0" borderId="0" xfId="0" applyFill="1" applyBorder="1" applyAlignment="1">
      <alignment horizontal="distributed" vertical="center"/>
    </xf>
    <xf numFmtId="0" fontId="0" fillId="0" borderId="13" xfId="0" applyFill="1" applyBorder="1" applyAlignment="1">
      <alignment horizontal="distributed" vertical="center"/>
    </xf>
    <xf numFmtId="0" fontId="4" fillId="0" borderId="0" xfId="0" applyFont="1" applyFill="1" applyBorder="1" applyAlignment="1">
      <alignment horizontal="distributed" vertical="center"/>
    </xf>
    <xf numFmtId="0" fontId="4" fillId="0" borderId="13" xfId="0" applyFont="1" applyFill="1" applyBorder="1" applyAlignment="1">
      <alignment horizontal="distributed" vertical="center"/>
    </xf>
    <xf numFmtId="0" fontId="0" fillId="0" borderId="0" xfId="0" applyFill="1" applyBorder="1" applyAlignment="1">
      <alignment vertical="center"/>
    </xf>
    <xf numFmtId="0" fontId="0" fillId="0" borderId="24" xfId="0" applyFill="1" applyBorder="1" applyAlignment="1">
      <alignment vertical="center" wrapText="1"/>
    </xf>
    <xf numFmtId="0" fontId="0" fillId="0" borderId="25" xfId="0" applyFill="1" applyBorder="1" applyAlignment="1">
      <alignment vertical="center" wrapText="1"/>
    </xf>
    <xf numFmtId="0" fontId="0" fillId="0" borderId="0" xfId="0" quotePrefix="1" applyFill="1" applyBorder="1" applyAlignment="1">
      <alignment horizontal="distributed" vertical="center"/>
    </xf>
    <xf numFmtId="0" fontId="0" fillId="0" borderId="13" xfId="0" quotePrefix="1" applyFill="1" applyBorder="1" applyAlignment="1">
      <alignment horizontal="distributed" vertical="center"/>
    </xf>
    <xf numFmtId="0" fontId="0" fillId="0" borderId="5" xfId="0" applyFill="1" applyBorder="1" applyAlignment="1">
      <alignment horizontal="left" vertical="center"/>
    </xf>
    <xf numFmtId="0" fontId="0" fillId="0" borderId="5" xfId="0" applyFill="1" applyBorder="1" applyAlignment="1">
      <alignment horizontal="distributed" vertical="center"/>
    </xf>
    <xf numFmtId="0" fontId="8" fillId="0" borderId="0" xfId="0" applyFont="1" applyFill="1" applyBorder="1" applyAlignment="1">
      <alignment horizontal="distributed"/>
    </xf>
    <xf numFmtId="0" fontId="0" fillId="0" borderId="0" xfId="0" applyFill="1" applyBorder="1" applyAlignment="1" applyProtection="1">
      <alignment horizontal="distributed" vertical="center"/>
    </xf>
    <xf numFmtId="0" fontId="0" fillId="0" borderId="20" xfId="0" applyFill="1" applyBorder="1" applyAlignment="1">
      <alignment horizontal="distributed" vertical="center"/>
    </xf>
    <xf numFmtId="0" fontId="8" fillId="0" borderId="13" xfId="0" applyFont="1" applyFill="1" applyBorder="1" applyAlignment="1">
      <alignment horizontal="distributed"/>
    </xf>
    <xf numFmtId="0" fontId="0" fillId="0" borderId="13" xfId="0" applyFill="1" applyBorder="1" applyAlignment="1" applyProtection="1">
      <alignment horizontal="distributed" vertical="center"/>
    </xf>
    <xf numFmtId="0" fontId="4" fillId="0" borderId="23"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12" xfId="0" applyFont="1" applyFill="1" applyBorder="1" applyAlignment="1">
      <alignment horizontal="distributed" vertical="center"/>
    </xf>
    <xf numFmtId="0" fontId="0" fillId="0" borderId="21" xfId="0" applyFill="1" applyBorder="1" applyAlignment="1">
      <alignment vertical="center" wrapText="1"/>
    </xf>
    <xf numFmtId="0" fontId="0" fillId="0" borderId="22" xfId="0" applyFill="1" applyBorder="1" applyAlignment="1">
      <alignment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13" xfId="0" applyFont="1" applyFill="1" applyBorder="1" applyAlignment="1">
      <alignment horizontal="distributed" vertical="center"/>
    </xf>
    <xf numFmtId="0" fontId="6" fillId="0" borderId="0"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horizontal="distributed" vertical="center"/>
    </xf>
    <xf numFmtId="0" fontId="6" fillId="0" borderId="20" xfId="0" applyFont="1" applyFill="1" applyBorder="1" applyAlignment="1">
      <alignment horizontal="distributed" vertical="center"/>
    </xf>
    <xf numFmtId="0" fontId="7" fillId="0" borderId="0" xfId="0" applyFont="1" applyFill="1" applyBorder="1" applyAlignment="1">
      <alignment horizontal="distributed"/>
    </xf>
    <xf numFmtId="0" fontId="7" fillId="0" borderId="13" xfId="0" applyFont="1" applyFill="1" applyBorder="1" applyAlignment="1">
      <alignment horizontal="distributed"/>
    </xf>
    <xf numFmtId="0" fontId="6" fillId="0" borderId="0" xfId="0" quotePrefix="1" applyFont="1" applyFill="1" applyBorder="1" applyAlignment="1">
      <alignment horizontal="distributed" vertical="center"/>
    </xf>
    <xf numFmtId="0" fontId="6" fillId="0" borderId="13" xfId="0" quotePrefix="1" applyFont="1" applyFill="1" applyBorder="1" applyAlignment="1">
      <alignment horizontal="distributed" vertical="center"/>
    </xf>
    <xf numFmtId="0" fontId="5" fillId="0" borderId="12" xfId="0" applyFont="1" applyFill="1" applyBorder="1" applyAlignment="1">
      <alignment horizontal="distributed" vertical="center"/>
    </xf>
    <xf numFmtId="0" fontId="5" fillId="0" borderId="23" xfId="0" applyFont="1" applyFill="1" applyBorder="1" applyAlignment="1">
      <alignment horizontal="distributed" vertical="center"/>
    </xf>
    <xf numFmtId="0" fontId="5" fillId="0" borderId="8" xfId="0" applyFont="1" applyFill="1" applyBorder="1" applyAlignment="1">
      <alignment horizontal="distributed" vertical="center"/>
    </xf>
    <xf numFmtId="0" fontId="6" fillId="0" borderId="0" xfId="0" applyFont="1" applyFill="1" applyBorder="1" applyAlignment="1" applyProtection="1">
      <alignment horizontal="distributed" vertical="center"/>
    </xf>
    <xf numFmtId="0" fontId="6" fillId="0" borderId="13" xfId="0" applyFont="1" applyFill="1" applyBorder="1" applyAlignment="1" applyProtection="1">
      <alignment horizontal="distributed" vertical="center"/>
    </xf>
    <xf numFmtId="0" fontId="0" fillId="0" borderId="0" xfId="0" applyFill="1" applyAlignment="1" applyProtection="1">
      <alignment horizontal="left"/>
    </xf>
  </cellXfs>
  <cellStyles count="87">
    <cellStyle name="0%" xfId="1" xr:uid="{00000000-0005-0000-0000-000000000000}"/>
    <cellStyle name="0.0%" xfId="2" xr:uid="{00000000-0005-0000-0000-000001000000}"/>
    <cellStyle name="0.00%" xfId="3" xr:uid="{00000000-0005-0000-0000-000002000000}"/>
    <cellStyle name="Calc Currency (0)" xfId="4" xr:uid="{00000000-0005-0000-0000-000003000000}"/>
    <cellStyle name="category" xfId="5" xr:uid="{00000000-0005-0000-0000-000004000000}"/>
    <cellStyle name="Col Heads" xfId="6" xr:uid="{00000000-0005-0000-0000-000005000000}"/>
    <cellStyle name="Comma [0]_laroux" xfId="7" xr:uid="{00000000-0005-0000-0000-000006000000}"/>
    <cellStyle name="Comma,0" xfId="8" xr:uid="{00000000-0005-0000-0000-000007000000}"/>
    <cellStyle name="Comma,1" xfId="9" xr:uid="{00000000-0005-0000-0000-000008000000}"/>
    <cellStyle name="Comma,2" xfId="10" xr:uid="{00000000-0005-0000-0000-000009000000}"/>
    <cellStyle name="Comma_laroux" xfId="11" xr:uid="{00000000-0005-0000-0000-00000A000000}"/>
    <cellStyle name="Currency [0]_laroux" xfId="12" xr:uid="{00000000-0005-0000-0000-00000B000000}"/>
    <cellStyle name="Currency,0" xfId="13" xr:uid="{00000000-0005-0000-0000-00000C000000}"/>
    <cellStyle name="Currency,2" xfId="14" xr:uid="{00000000-0005-0000-0000-00000D000000}"/>
    <cellStyle name="Currency_laroux" xfId="15" xr:uid="{00000000-0005-0000-0000-00000E000000}"/>
    <cellStyle name="entry" xfId="16" xr:uid="{00000000-0005-0000-0000-00000F000000}"/>
    <cellStyle name="Grey" xfId="17" xr:uid="{00000000-0005-0000-0000-000010000000}"/>
    <cellStyle name="HEADER" xfId="18" xr:uid="{00000000-0005-0000-0000-000011000000}"/>
    <cellStyle name="Header1" xfId="19" xr:uid="{00000000-0005-0000-0000-000012000000}"/>
    <cellStyle name="Header2" xfId="20" xr:uid="{00000000-0005-0000-0000-000013000000}"/>
    <cellStyle name="Input [yellow]" xfId="21" xr:uid="{00000000-0005-0000-0000-000014000000}"/>
    <cellStyle name="KWE標準" xfId="22" xr:uid="{00000000-0005-0000-0000-000015000000}"/>
    <cellStyle name="Model" xfId="23" xr:uid="{00000000-0005-0000-0000-000016000000}"/>
    <cellStyle name="n" xfId="24" xr:uid="{00000000-0005-0000-0000-000017000000}"/>
    <cellStyle name="Normal - Style1" xfId="25" xr:uid="{00000000-0005-0000-0000-000018000000}"/>
    <cellStyle name="Normal_#18-Internet" xfId="26" xr:uid="{00000000-0005-0000-0000-000019000000}"/>
    <cellStyle name="Percent [2]" xfId="27" xr:uid="{00000000-0005-0000-0000-00001A000000}"/>
    <cellStyle name="price" xfId="28" xr:uid="{00000000-0005-0000-0000-00001B000000}"/>
    <cellStyle name="revised" xfId="29" xr:uid="{00000000-0005-0000-0000-00001C000000}"/>
    <cellStyle name="section" xfId="30" xr:uid="{00000000-0005-0000-0000-00001D000000}"/>
    <cellStyle name="Style 27" xfId="31" xr:uid="{00000000-0005-0000-0000-00001E000000}"/>
    <cellStyle name="Style 34" xfId="32" xr:uid="{00000000-0005-0000-0000-00001F000000}"/>
    <cellStyle name="Style 35" xfId="33" xr:uid="{00000000-0005-0000-0000-000020000000}"/>
    <cellStyle name="subhead" xfId="34" xr:uid="{00000000-0005-0000-0000-000021000000}"/>
    <cellStyle name="title" xfId="35" xr:uid="{00000000-0005-0000-0000-000022000000}"/>
    <cellStyle name="価格桁区切り" xfId="36" xr:uid="{00000000-0005-0000-0000-000023000000}"/>
    <cellStyle name="型番" xfId="37" xr:uid="{00000000-0005-0000-0000-000024000000}"/>
    <cellStyle name="桁区切り 2" xfId="38" xr:uid="{00000000-0005-0000-0000-000025000000}"/>
    <cellStyle name="数値" xfId="39" xr:uid="{00000000-0005-0000-0000-000026000000}"/>
    <cellStyle name="数値（桁区切り）" xfId="40" xr:uid="{00000000-0005-0000-0000-000027000000}"/>
    <cellStyle name="数値_(140784-1)次期R3" xfId="41" xr:uid="{00000000-0005-0000-0000-000028000000}"/>
    <cellStyle name="製品通知&quot;-&quot;" xfId="42" xr:uid="{00000000-0005-0000-0000-000029000000}"/>
    <cellStyle name="製品通知価格" xfId="43" xr:uid="{00000000-0005-0000-0000-00002A000000}"/>
    <cellStyle name="製品通知日付" xfId="44" xr:uid="{00000000-0005-0000-0000-00002B000000}"/>
    <cellStyle name="製品通知文字列" xfId="45" xr:uid="{00000000-0005-0000-0000-00002C000000}"/>
    <cellStyle name="大見出し" xfId="46" xr:uid="{00000000-0005-0000-0000-00002D000000}"/>
    <cellStyle name="日付" xfId="47" xr:uid="{00000000-0005-0000-0000-00002E000000}"/>
    <cellStyle name="年月日" xfId="48" xr:uid="{00000000-0005-0000-0000-00002F000000}"/>
    <cellStyle name="標準" xfId="0" builtinId="0"/>
    <cellStyle name="標準 2 10" xfId="49" xr:uid="{00000000-0005-0000-0000-000031000000}"/>
    <cellStyle name="標準 2 11" xfId="50" xr:uid="{00000000-0005-0000-0000-000032000000}"/>
    <cellStyle name="標準 2 12" xfId="51" xr:uid="{00000000-0005-0000-0000-000033000000}"/>
    <cellStyle name="標準 2 13" xfId="52" xr:uid="{00000000-0005-0000-0000-000034000000}"/>
    <cellStyle name="標準 2 14" xfId="53" xr:uid="{00000000-0005-0000-0000-000035000000}"/>
    <cellStyle name="標準 2 15" xfId="54" xr:uid="{00000000-0005-0000-0000-000036000000}"/>
    <cellStyle name="標準 2 16" xfId="55" xr:uid="{00000000-0005-0000-0000-000037000000}"/>
    <cellStyle name="標準 2 17" xfId="56" xr:uid="{00000000-0005-0000-0000-000038000000}"/>
    <cellStyle name="標準 2 18" xfId="57" xr:uid="{00000000-0005-0000-0000-000039000000}"/>
    <cellStyle name="標準 2 19" xfId="58" xr:uid="{00000000-0005-0000-0000-00003A000000}"/>
    <cellStyle name="標準 2 2" xfId="59" xr:uid="{00000000-0005-0000-0000-00003B000000}"/>
    <cellStyle name="標準 2 20" xfId="60" xr:uid="{00000000-0005-0000-0000-00003C000000}"/>
    <cellStyle name="標準 2 21" xfId="61" xr:uid="{00000000-0005-0000-0000-00003D000000}"/>
    <cellStyle name="標準 2 22" xfId="62" xr:uid="{00000000-0005-0000-0000-00003E000000}"/>
    <cellStyle name="標準 2 23" xfId="63" xr:uid="{00000000-0005-0000-0000-00003F000000}"/>
    <cellStyle name="標準 2 24" xfId="64" xr:uid="{00000000-0005-0000-0000-000040000000}"/>
    <cellStyle name="標準 2 25" xfId="65" xr:uid="{00000000-0005-0000-0000-000041000000}"/>
    <cellStyle name="標準 2 26" xfId="66" xr:uid="{00000000-0005-0000-0000-000042000000}"/>
    <cellStyle name="標準 2 27" xfId="67" xr:uid="{00000000-0005-0000-0000-000043000000}"/>
    <cellStyle name="標準 2 28" xfId="68" xr:uid="{00000000-0005-0000-0000-000044000000}"/>
    <cellStyle name="標準 2 29" xfId="69" xr:uid="{00000000-0005-0000-0000-000045000000}"/>
    <cellStyle name="標準 2 3" xfId="70" xr:uid="{00000000-0005-0000-0000-000046000000}"/>
    <cellStyle name="標準 2 30" xfId="71" xr:uid="{00000000-0005-0000-0000-000047000000}"/>
    <cellStyle name="標準 2 31" xfId="72" xr:uid="{00000000-0005-0000-0000-000048000000}"/>
    <cellStyle name="標準 2 32" xfId="73" xr:uid="{00000000-0005-0000-0000-000049000000}"/>
    <cellStyle name="標準 2 33" xfId="74" xr:uid="{00000000-0005-0000-0000-00004A000000}"/>
    <cellStyle name="標準 2 34" xfId="75" xr:uid="{00000000-0005-0000-0000-00004B000000}"/>
    <cellStyle name="標準 2 4" xfId="76" xr:uid="{00000000-0005-0000-0000-00004C000000}"/>
    <cellStyle name="標準 2 5" xfId="77" xr:uid="{00000000-0005-0000-0000-00004D000000}"/>
    <cellStyle name="標準 2 6" xfId="78" xr:uid="{00000000-0005-0000-0000-00004E000000}"/>
    <cellStyle name="標準 2 7" xfId="79" xr:uid="{00000000-0005-0000-0000-00004F000000}"/>
    <cellStyle name="標準 2 8" xfId="80" xr:uid="{00000000-0005-0000-0000-000050000000}"/>
    <cellStyle name="標準 2 9" xfId="81" xr:uid="{00000000-0005-0000-0000-000051000000}"/>
    <cellStyle name="標準Ａ" xfId="82" xr:uid="{00000000-0005-0000-0000-000052000000}"/>
    <cellStyle name="文字列" xfId="83" xr:uid="{00000000-0005-0000-0000-000053000000}"/>
    <cellStyle name="未定義" xfId="84" xr:uid="{00000000-0005-0000-0000-000054000000}"/>
    <cellStyle name="樘準_購－表紙 (2)_1_型－PRINT_ＳＩ型番 (2)_構成明細  (原調込み） (2)" xfId="85" xr:uid="{00000000-0005-0000-0000-000055000000}"/>
    <cellStyle name="湪" xfId="86" xr:uid="{00000000-0005-0000-0000-00005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O197"/>
  <sheetViews>
    <sheetView tabSelected="1" view="pageBreakPreview" zoomScaleNormal="100" zoomScaleSheetLayoutView="100" workbookViewId="0">
      <pane xSplit="7" ySplit="4" topLeftCell="H5" activePane="bottomRight" state="frozen"/>
      <selection activeCell="C61" sqref="C61"/>
      <selection pane="topRight" activeCell="C61" sqref="C61"/>
      <selection pane="bottomLeft" activeCell="C61" sqref="C61"/>
      <selection pane="bottomRight" activeCell="B4" sqref="B4:G4"/>
    </sheetView>
  </sheetViews>
  <sheetFormatPr defaultColWidth="9.28515625" defaultRowHeight="9.6"/>
  <cols>
    <col min="1" max="6" width="2.85546875" style="2" customWidth="1"/>
    <col min="7" max="7" width="16.42578125" style="2" customWidth="1"/>
    <col min="8" max="8" width="9.42578125" style="2" customWidth="1"/>
    <col min="9" max="9" width="8.7109375" style="2" customWidth="1"/>
    <col min="10" max="15" width="8" style="2" customWidth="1"/>
    <col min="16" max="17" width="8.7109375" style="2" customWidth="1"/>
    <col min="18" max="19" width="8" style="2" customWidth="1"/>
    <col min="20" max="20" width="4.28515625" style="2" customWidth="1"/>
    <col min="21" max="32" width="8" style="2" customWidth="1"/>
    <col min="33" max="37" width="2.85546875" style="2" customWidth="1"/>
    <col min="38" max="38" width="16.42578125" style="2" customWidth="1"/>
    <col min="39" max="39" width="3.85546875" style="2" customWidth="1"/>
    <col min="40" max="40" width="11" style="2" bestFit="1" customWidth="1"/>
    <col min="41" max="43" width="3.85546875" style="2" customWidth="1"/>
    <col min="44" max="16384" width="9.28515625" style="2"/>
  </cols>
  <sheetData>
    <row r="1" spans="1:40" s="3" customFormat="1">
      <c r="A1" s="2"/>
      <c r="B1" s="2" t="s">
        <v>134</v>
      </c>
      <c r="C1" s="2"/>
      <c r="D1" s="2"/>
      <c r="E1" s="2"/>
      <c r="F1" s="2"/>
      <c r="G1" s="2"/>
      <c r="U1" s="3" t="s">
        <v>135</v>
      </c>
      <c r="AG1" s="2"/>
      <c r="AH1" s="2"/>
      <c r="AI1" s="2"/>
      <c r="AJ1" s="2"/>
      <c r="AK1" s="2"/>
      <c r="AL1" s="2"/>
    </row>
    <row r="2" spans="1:40" s="4" customFormat="1" ht="14.4">
      <c r="B2" s="5"/>
      <c r="C2" s="5"/>
      <c r="D2" s="5"/>
      <c r="E2" s="5"/>
      <c r="F2" s="5"/>
      <c r="G2" s="5"/>
      <c r="H2" s="242" t="s">
        <v>63</v>
      </c>
      <c r="I2" s="242"/>
      <c r="J2" s="242"/>
      <c r="K2" s="242"/>
      <c r="L2" s="242"/>
      <c r="M2" s="242"/>
      <c r="N2" s="242"/>
      <c r="O2" s="242"/>
      <c r="P2" s="242"/>
      <c r="Q2" s="242"/>
      <c r="R2" s="6"/>
      <c r="S2" s="5"/>
      <c r="T2" s="7"/>
      <c r="U2" s="5"/>
      <c r="V2" s="5"/>
      <c r="W2" s="242" t="s">
        <v>64</v>
      </c>
      <c r="X2" s="242"/>
      <c r="Y2" s="242"/>
      <c r="Z2" s="242"/>
      <c r="AA2" s="242"/>
      <c r="AB2" s="242"/>
      <c r="AC2" s="242"/>
      <c r="AD2" s="242"/>
      <c r="AE2" s="242"/>
      <c r="AF2" s="242"/>
      <c r="AG2" s="5"/>
      <c r="AH2" s="5"/>
      <c r="AI2" s="5"/>
      <c r="AJ2" s="5"/>
      <c r="AK2" s="5"/>
      <c r="AL2" s="5"/>
      <c r="AM2" s="8"/>
    </row>
    <row r="3" spans="1:40" s="3" customFormat="1" ht="10.199999999999999" thickBot="1">
      <c r="A3" s="2"/>
      <c r="B3" s="2"/>
      <c r="C3" s="2"/>
      <c r="D3" s="2"/>
      <c r="E3" s="2"/>
      <c r="F3" s="2"/>
      <c r="G3" s="2"/>
      <c r="H3" s="9"/>
      <c r="I3" s="9"/>
      <c r="J3" s="9"/>
      <c r="K3" s="9"/>
      <c r="L3" s="9"/>
      <c r="M3" s="9"/>
      <c r="N3" s="9"/>
      <c r="O3" s="9"/>
      <c r="P3" s="9"/>
      <c r="Q3" s="9"/>
      <c r="R3" s="9"/>
      <c r="S3" s="9"/>
      <c r="U3" s="9"/>
      <c r="V3" s="9"/>
      <c r="W3" s="9"/>
      <c r="X3" s="9"/>
      <c r="Y3" s="9"/>
      <c r="Z3" s="9"/>
      <c r="AA3" s="9"/>
      <c r="AB3" s="9"/>
      <c r="AC3" s="9"/>
      <c r="AD3" s="9"/>
      <c r="AE3" s="9"/>
      <c r="AF3" s="9"/>
      <c r="AG3" s="2"/>
      <c r="AH3" s="2"/>
      <c r="AI3" s="2"/>
      <c r="AJ3" s="2"/>
      <c r="AK3" s="2"/>
      <c r="AL3" s="2"/>
      <c r="AM3" s="9"/>
    </row>
    <row r="4" spans="1:40" s="3" customFormat="1" ht="54" customHeight="1">
      <c r="B4" s="249" t="s">
        <v>15</v>
      </c>
      <c r="C4" s="249"/>
      <c r="D4" s="249"/>
      <c r="E4" s="249"/>
      <c r="F4" s="249"/>
      <c r="G4" s="250"/>
      <c r="H4" s="10" t="s">
        <v>51</v>
      </c>
      <c r="I4" s="11" t="s">
        <v>126</v>
      </c>
      <c r="J4" s="12" t="s">
        <v>128</v>
      </c>
      <c r="K4" s="11" t="s">
        <v>125</v>
      </c>
      <c r="L4" s="12" t="s">
        <v>54</v>
      </c>
      <c r="M4" s="12" t="s">
        <v>145</v>
      </c>
      <c r="N4" s="11" t="s">
        <v>115</v>
      </c>
      <c r="O4" s="11" t="s">
        <v>66</v>
      </c>
      <c r="P4" s="11" t="s">
        <v>67</v>
      </c>
      <c r="Q4" s="11" t="s">
        <v>68</v>
      </c>
      <c r="R4" s="13" t="s">
        <v>69</v>
      </c>
      <c r="S4" s="13" t="s">
        <v>70</v>
      </c>
      <c r="T4" s="14"/>
      <c r="U4" s="15" t="s">
        <v>71</v>
      </c>
      <c r="V4" s="11" t="s">
        <v>72</v>
      </c>
      <c r="W4" s="11" t="s">
        <v>127</v>
      </c>
      <c r="X4" s="11" t="s">
        <v>73</v>
      </c>
      <c r="Y4" s="11" t="s">
        <v>74</v>
      </c>
      <c r="Z4" s="11" t="s">
        <v>75</v>
      </c>
      <c r="AA4" s="11" t="s">
        <v>76</v>
      </c>
      <c r="AB4" s="11" t="s">
        <v>77</v>
      </c>
      <c r="AC4" s="11" t="s">
        <v>78</v>
      </c>
      <c r="AD4" s="11" t="s">
        <v>79</v>
      </c>
      <c r="AE4" s="11" t="s">
        <v>130</v>
      </c>
      <c r="AF4" s="12" t="s">
        <v>131</v>
      </c>
      <c r="AG4" s="263" t="s">
        <v>17</v>
      </c>
      <c r="AH4" s="264"/>
      <c r="AI4" s="264"/>
      <c r="AJ4" s="264"/>
      <c r="AK4" s="264"/>
      <c r="AL4" s="264"/>
      <c r="AM4" s="16"/>
      <c r="AN4" s="17" t="s">
        <v>102</v>
      </c>
    </row>
    <row r="5" spans="1:40" s="18" customFormat="1" ht="12.6" customHeight="1">
      <c r="B5" s="260" t="s">
        <v>47</v>
      </c>
      <c r="C5" s="260"/>
      <c r="D5" s="260"/>
      <c r="E5" s="260"/>
      <c r="F5" s="260"/>
      <c r="G5" s="261"/>
      <c r="H5" s="74">
        <v>703351</v>
      </c>
      <c r="I5" s="75">
        <v>95847</v>
      </c>
      <c r="J5" s="75">
        <v>68500</v>
      </c>
      <c r="K5" s="75">
        <v>60743</v>
      </c>
      <c r="L5" s="75">
        <v>11256</v>
      </c>
      <c r="M5" s="75">
        <v>17819</v>
      </c>
      <c r="N5" s="75">
        <v>31469</v>
      </c>
      <c r="O5" s="75">
        <v>56409</v>
      </c>
      <c r="P5" s="75">
        <v>24257</v>
      </c>
      <c r="Q5" s="75">
        <v>356</v>
      </c>
      <c r="R5" s="76">
        <v>492</v>
      </c>
      <c r="S5" s="76">
        <v>577</v>
      </c>
      <c r="T5" s="19"/>
      <c r="U5" s="99">
        <v>101</v>
      </c>
      <c r="V5" s="100">
        <v>117</v>
      </c>
      <c r="W5" s="100">
        <v>31</v>
      </c>
      <c r="X5" s="100">
        <v>207</v>
      </c>
      <c r="Y5" s="100">
        <v>284</v>
      </c>
      <c r="Z5" s="100">
        <v>5853</v>
      </c>
      <c r="AA5" s="100">
        <v>8391</v>
      </c>
      <c r="AB5" s="100">
        <v>323</v>
      </c>
      <c r="AC5" s="100">
        <v>260</v>
      </c>
      <c r="AD5" s="100">
        <v>693</v>
      </c>
      <c r="AE5" s="100">
        <v>4129</v>
      </c>
      <c r="AF5" s="100">
        <v>5069</v>
      </c>
      <c r="AG5" s="262" t="str">
        <f>B5</f>
        <v>刑法犯総数(交通業過を除く)</v>
      </c>
      <c r="AH5" s="246"/>
      <c r="AI5" s="246"/>
      <c r="AJ5" s="246"/>
      <c r="AK5" s="246"/>
      <c r="AL5" s="246"/>
      <c r="AM5" s="23"/>
      <c r="AN5" s="24">
        <f>SUM(I5:S5,U5:AF5,'02'!H5:S5,'02'!U5:AF5,'03'!H5:T5,'03'!V5:AH5)-'01'!H5</f>
        <v>0</v>
      </c>
    </row>
    <row r="6" spans="1:40" s="18" customFormat="1" ht="12.6" customHeight="1">
      <c r="B6" s="22"/>
      <c r="C6" s="246" t="s">
        <v>48</v>
      </c>
      <c r="D6" s="246"/>
      <c r="E6" s="246"/>
      <c r="F6" s="246"/>
      <c r="G6" s="247"/>
      <c r="H6" s="77">
        <v>5750</v>
      </c>
      <c r="I6" s="77">
        <v>1006</v>
      </c>
      <c r="J6" s="77">
        <v>779</v>
      </c>
      <c r="K6" s="77">
        <v>775</v>
      </c>
      <c r="L6" s="77">
        <v>41</v>
      </c>
      <c r="M6" s="77">
        <v>72</v>
      </c>
      <c r="N6" s="77">
        <v>3</v>
      </c>
      <c r="O6" s="77">
        <v>538</v>
      </c>
      <c r="P6" s="77">
        <v>25</v>
      </c>
      <c r="Q6" s="77">
        <v>2</v>
      </c>
      <c r="R6" s="78">
        <v>2</v>
      </c>
      <c r="S6" s="78">
        <v>11</v>
      </c>
      <c r="T6" s="19"/>
      <c r="U6" s="101">
        <v>0</v>
      </c>
      <c r="V6" s="102">
        <v>0</v>
      </c>
      <c r="W6" s="102">
        <v>0</v>
      </c>
      <c r="X6" s="102">
        <v>0</v>
      </c>
      <c r="Y6" s="102">
        <v>2</v>
      </c>
      <c r="Z6" s="102">
        <v>20</v>
      </c>
      <c r="AA6" s="102">
        <v>127</v>
      </c>
      <c r="AB6" s="102">
        <v>1</v>
      </c>
      <c r="AC6" s="102">
        <v>0</v>
      </c>
      <c r="AD6" s="102">
        <v>0</v>
      </c>
      <c r="AE6" s="102">
        <v>3</v>
      </c>
      <c r="AF6" s="102">
        <v>62</v>
      </c>
      <c r="AG6" s="21"/>
      <c r="AH6" s="246" t="str">
        <f>C6</f>
        <v>凶悪犯</v>
      </c>
      <c r="AI6" s="246"/>
      <c r="AJ6" s="246"/>
      <c r="AK6" s="246"/>
      <c r="AL6" s="246"/>
      <c r="AM6" s="23"/>
      <c r="AN6" s="24">
        <f>SUM(I6:S6,U6:AF6,'02'!H6:S6,'02'!U6:AF6,'03'!H6:T6,'03'!V6:AH6)-'01'!H6</f>
        <v>0</v>
      </c>
    </row>
    <row r="7" spans="1:40" s="3" customFormat="1" ht="12.6" customHeight="1">
      <c r="B7" s="25"/>
      <c r="C7" s="25"/>
      <c r="D7" s="244" t="s">
        <v>46</v>
      </c>
      <c r="E7" s="244"/>
      <c r="F7" s="244"/>
      <c r="G7" s="245"/>
      <c r="H7" s="77">
        <v>912</v>
      </c>
      <c r="I7" s="79">
        <v>259</v>
      </c>
      <c r="J7" s="79">
        <v>169</v>
      </c>
      <c r="K7" s="79">
        <v>133</v>
      </c>
      <c r="L7" s="79">
        <v>6</v>
      </c>
      <c r="M7" s="79">
        <v>14</v>
      </c>
      <c r="N7" s="79">
        <v>0</v>
      </c>
      <c r="O7" s="79">
        <v>117</v>
      </c>
      <c r="P7" s="79">
        <v>4</v>
      </c>
      <c r="Q7" s="79">
        <v>1</v>
      </c>
      <c r="R7" s="80">
        <v>0</v>
      </c>
      <c r="S7" s="80">
        <v>5</v>
      </c>
      <c r="T7" s="27"/>
      <c r="U7" s="103">
        <v>0</v>
      </c>
      <c r="V7" s="104">
        <v>0</v>
      </c>
      <c r="W7" s="104">
        <v>0</v>
      </c>
      <c r="X7" s="104">
        <v>0</v>
      </c>
      <c r="Y7" s="104">
        <v>0</v>
      </c>
      <c r="Z7" s="104">
        <v>1</v>
      </c>
      <c r="AA7" s="104">
        <v>6</v>
      </c>
      <c r="AB7" s="104">
        <v>1</v>
      </c>
      <c r="AC7" s="104">
        <v>0</v>
      </c>
      <c r="AD7" s="104">
        <v>0</v>
      </c>
      <c r="AE7" s="104">
        <v>0</v>
      </c>
      <c r="AF7" s="104">
        <v>19</v>
      </c>
      <c r="AG7" s="28"/>
      <c r="AH7" s="25"/>
      <c r="AI7" s="244" t="str">
        <f>D7</f>
        <v>殺人</v>
      </c>
      <c r="AJ7" s="244"/>
      <c r="AK7" s="244"/>
      <c r="AL7" s="244"/>
      <c r="AM7" s="16"/>
      <c r="AN7" s="24">
        <f>SUM(I7:S7,U7:AF7,'02'!H7:S7,'02'!U7:AF7,'03'!H7:T7,'03'!V7:AH7)-'01'!H7</f>
        <v>0</v>
      </c>
    </row>
    <row r="8" spans="1:40" s="3" customFormat="1" ht="12.6" customHeight="1">
      <c r="B8" s="25"/>
      <c r="C8" s="25"/>
      <c r="D8" s="25"/>
      <c r="E8" s="244" t="s">
        <v>0</v>
      </c>
      <c r="F8" s="244"/>
      <c r="G8" s="245"/>
      <c r="H8" s="77">
        <v>847</v>
      </c>
      <c r="I8" s="79">
        <v>245</v>
      </c>
      <c r="J8" s="79">
        <v>162</v>
      </c>
      <c r="K8" s="79">
        <v>127</v>
      </c>
      <c r="L8" s="79">
        <v>3</v>
      </c>
      <c r="M8" s="79">
        <v>13</v>
      </c>
      <c r="N8" s="79">
        <v>0</v>
      </c>
      <c r="O8" s="79">
        <v>112</v>
      </c>
      <c r="P8" s="79">
        <v>4</v>
      </c>
      <c r="Q8" s="79">
        <v>1</v>
      </c>
      <c r="R8" s="80">
        <v>0</v>
      </c>
      <c r="S8" s="80">
        <v>3</v>
      </c>
      <c r="T8" s="29"/>
      <c r="U8" s="103">
        <v>0</v>
      </c>
      <c r="V8" s="104">
        <v>0</v>
      </c>
      <c r="W8" s="104">
        <v>0</v>
      </c>
      <c r="X8" s="104">
        <v>0</v>
      </c>
      <c r="Y8" s="104">
        <v>0</v>
      </c>
      <c r="Z8" s="104">
        <v>1</v>
      </c>
      <c r="AA8" s="104">
        <v>4</v>
      </c>
      <c r="AB8" s="104">
        <v>1</v>
      </c>
      <c r="AC8" s="104">
        <v>0</v>
      </c>
      <c r="AD8" s="104">
        <v>0</v>
      </c>
      <c r="AE8" s="104">
        <v>0</v>
      </c>
      <c r="AF8" s="104">
        <v>17</v>
      </c>
      <c r="AG8" s="28"/>
      <c r="AH8" s="25"/>
      <c r="AI8" s="25"/>
      <c r="AJ8" s="244" t="str">
        <f>E8</f>
        <v>殺人</v>
      </c>
      <c r="AK8" s="244"/>
      <c r="AL8" s="244"/>
      <c r="AM8" s="16"/>
      <c r="AN8" s="24">
        <f>SUM(I8:S8,U8:AF8,'02'!H8:S8,'02'!U8:AF8,'03'!H8:T8,'03'!V8:AH8)-'01'!H8</f>
        <v>0</v>
      </c>
    </row>
    <row r="9" spans="1:40" s="3" customFormat="1" ht="12.6" customHeight="1">
      <c r="B9" s="25"/>
      <c r="C9" s="25"/>
      <c r="D9" s="25"/>
      <c r="E9" s="244" t="s">
        <v>19</v>
      </c>
      <c r="F9" s="244"/>
      <c r="G9" s="245"/>
      <c r="H9" s="77">
        <v>8</v>
      </c>
      <c r="I9" s="79">
        <v>2</v>
      </c>
      <c r="J9" s="79">
        <v>1</v>
      </c>
      <c r="K9" s="79">
        <v>0</v>
      </c>
      <c r="L9" s="79">
        <v>0</v>
      </c>
      <c r="M9" s="79">
        <v>0</v>
      </c>
      <c r="N9" s="79">
        <v>0</v>
      </c>
      <c r="O9" s="79">
        <v>0</v>
      </c>
      <c r="P9" s="79">
        <v>0</v>
      </c>
      <c r="Q9" s="79">
        <v>0</v>
      </c>
      <c r="R9" s="80">
        <v>0</v>
      </c>
      <c r="S9" s="80">
        <v>0</v>
      </c>
      <c r="T9" s="29"/>
      <c r="U9" s="103">
        <v>0</v>
      </c>
      <c r="V9" s="104">
        <v>0</v>
      </c>
      <c r="W9" s="104">
        <v>0</v>
      </c>
      <c r="X9" s="104">
        <v>0</v>
      </c>
      <c r="Y9" s="104">
        <v>0</v>
      </c>
      <c r="Z9" s="104">
        <v>0</v>
      </c>
      <c r="AA9" s="104">
        <v>0</v>
      </c>
      <c r="AB9" s="104">
        <v>0</v>
      </c>
      <c r="AC9" s="104">
        <v>0</v>
      </c>
      <c r="AD9" s="104">
        <v>0</v>
      </c>
      <c r="AE9" s="104">
        <v>0</v>
      </c>
      <c r="AF9" s="104">
        <v>0</v>
      </c>
      <c r="AG9" s="28"/>
      <c r="AH9" s="25"/>
      <c r="AI9" s="25"/>
      <c r="AJ9" s="244" t="str">
        <f t="shared" ref="AJ9:AJ11" si="0">E9</f>
        <v>嬰児殺</v>
      </c>
      <c r="AK9" s="244"/>
      <c r="AL9" s="244"/>
      <c r="AM9" s="16"/>
      <c r="AN9" s="24">
        <f>SUM(I9:S9,U9:AF9,'02'!H9:S9,'02'!U9:AF9,'03'!H9:T9,'03'!V9:AH9)-'01'!H9</f>
        <v>0</v>
      </c>
    </row>
    <row r="10" spans="1:40" s="3" customFormat="1" ht="12.6" customHeight="1">
      <c r="B10" s="25"/>
      <c r="C10" s="25"/>
      <c r="D10" s="25"/>
      <c r="E10" s="244" t="s">
        <v>1</v>
      </c>
      <c r="F10" s="244"/>
      <c r="G10" s="245"/>
      <c r="H10" s="81">
        <v>26</v>
      </c>
      <c r="I10" s="82">
        <v>2</v>
      </c>
      <c r="J10" s="82">
        <v>3</v>
      </c>
      <c r="K10" s="82">
        <v>4</v>
      </c>
      <c r="L10" s="82">
        <v>3</v>
      </c>
      <c r="M10" s="82">
        <v>0</v>
      </c>
      <c r="N10" s="82">
        <v>0</v>
      </c>
      <c r="O10" s="82">
        <v>5</v>
      </c>
      <c r="P10" s="82">
        <v>0</v>
      </c>
      <c r="Q10" s="82">
        <v>0</v>
      </c>
      <c r="R10" s="83">
        <v>0</v>
      </c>
      <c r="S10" s="83">
        <v>0</v>
      </c>
      <c r="T10" s="29"/>
      <c r="U10" s="105">
        <v>0</v>
      </c>
      <c r="V10" s="106">
        <v>0</v>
      </c>
      <c r="W10" s="106">
        <v>0</v>
      </c>
      <c r="X10" s="106">
        <v>0</v>
      </c>
      <c r="Y10" s="106">
        <v>0</v>
      </c>
      <c r="Z10" s="106">
        <v>0</v>
      </c>
      <c r="AA10" s="106">
        <v>0</v>
      </c>
      <c r="AB10" s="106">
        <v>0</v>
      </c>
      <c r="AC10" s="106">
        <v>0</v>
      </c>
      <c r="AD10" s="106">
        <v>0</v>
      </c>
      <c r="AE10" s="106">
        <v>0</v>
      </c>
      <c r="AF10" s="106">
        <v>2</v>
      </c>
      <c r="AG10" s="28"/>
      <c r="AH10" s="25"/>
      <c r="AI10" s="25"/>
      <c r="AJ10" s="244" t="str">
        <f t="shared" si="0"/>
        <v>殺人予備</v>
      </c>
      <c r="AK10" s="244"/>
      <c r="AL10" s="244"/>
      <c r="AM10" s="16"/>
      <c r="AN10" s="24">
        <f>SUM(I10:S10,U10:AF10,'02'!H10:S10,'02'!U10:AF10,'03'!H10:T10,'03'!V10:AH10)-'01'!H10</f>
        <v>0</v>
      </c>
    </row>
    <row r="11" spans="1:40" s="3" customFormat="1" ht="12.6" customHeight="1">
      <c r="B11" s="25"/>
      <c r="C11" s="25"/>
      <c r="D11" s="25"/>
      <c r="E11" s="244" t="s">
        <v>2</v>
      </c>
      <c r="F11" s="244"/>
      <c r="G11" s="245"/>
      <c r="H11" s="81">
        <v>31</v>
      </c>
      <c r="I11" s="82">
        <v>10</v>
      </c>
      <c r="J11" s="82">
        <v>3</v>
      </c>
      <c r="K11" s="82">
        <v>2</v>
      </c>
      <c r="L11" s="82">
        <v>0</v>
      </c>
      <c r="M11" s="82">
        <v>1</v>
      </c>
      <c r="N11" s="82">
        <v>0</v>
      </c>
      <c r="O11" s="82">
        <v>0</v>
      </c>
      <c r="P11" s="82">
        <v>0</v>
      </c>
      <c r="Q11" s="82">
        <v>0</v>
      </c>
      <c r="R11" s="83">
        <v>0</v>
      </c>
      <c r="S11" s="83">
        <v>2</v>
      </c>
      <c r="T11" s="29"/>
      <c r="U11" s="105">
        <v>0</v>
      </c>
      <c r="V11" s="106">
        <v>0</v>
      </c>
      <c r="W11" s="106">
        <v>0</v>
      </c>
      <c r="X11" s="106">
        <v>0</v>
      </c>
      <c r="Y11" s="106">
        <v>0</v>
      </c>
      <c r="Z11" s="106">
        <v>0</v>
      </c>
      <c r="AA11" s="106">
        <v>2</v>
      </c>
      <c r="AB11" s="106">
        <v>0</v>
      </c>
      <c r="AC11" s="106">
        <v>0</v>
      </c>
      <c r="AD11" s="106">
        <v>0</v>
      </c>
      <c r="AE11" s="106">
        <v>0</v>
      </c>
      <c r="AF11" s="106">
        <v>0</v>
      </c>
      <c r="AG11" s="28"/>
      <c r="AH11" s="25"/>
      <c r="AI11" s="25"/>
      <c r="AJ11" s="244" t="str">
        <f t="shared" si="0"/>
        <v>自殺関与</v>
      </c>
      <c r="AK11" s="244"/>
      <c r="AL11" s="244"/>
      <c r="AM11" s="16"/>
      <c r="AN11" s="24">
        <f>SUM(I11:S11,U11:AF11,'02'!H11:S11,'02'!U11:AF11,'03'!H11:T11,'03'!V11:AH11)-'01'!H11</f>
        <v>0</v>
      </c>
    </row>
    <row r="12" spans="1:40" s="3" customFormat="1" ht="12.6" customHeight="1">
      <c r="B12" s="25"/>
      <c r="C12" s="25"/>
      <c r="D12" s="244" t="s">
        <v>20</v>
      </c>
      <c r="E12" s="244"/>
      <c r="F12" s="244"/>
      <c r="G12" s="245"/>
      <c r="H12" s="81">
        <v>1361</v>
      </c>
      <c r="I12" s="82">
        <v>98</v>
      </c>
      <c r="J12" s="82">
        <v>57</v>
      </c>
      <c r="K12" s="82">
        <v>58</v>
      </c>
      <c r="L12" s="82">
        <v>0</v>
      </c>
      <c r="M12" s="82">
        <v>23</v>
      </c>
      <c r="N12" s="82">
        <v>1</v>
      </c>
      <c r="O12" s="82">
        <v>337</v>
      </c>
      <c r="P12" s="82">
        <v>7</v>
      </c>
      <c r="Q12" s="82">
        <v>1</v>
      </c>
      <c r="R12" s="83">
        <v>2</v>
      </c>
      <c r="S12" s="83">
        <v>2</v>
      </c>
      <c r="T12" s="27"/>
      <c r="U12" s="105">
        <v>0</v>
      </c>
      <c r="V12" s="106">
        <v>0</v>
      </c>
      <c r="W12" s="106">
        <v>0</v>
      </c>
      <c r="X12" s="106">
        <v>0</v>
      </c>
      <c r="Y12" s="106">
        <v>0</v>
      </c>
      <c r="Z12" s="106">
        <v>6</v>
      </c>
      <c r="AA12" s="106">
        <v>31</v>
      </c>
      <c r="AB12" s="106">
        <v>0</v>
      </c>
      <c r="AC12" s="106">
        <v>0</v>
      </c>
      <c r="AD12" s="106">
        <v>0</v>
      </c>
      <c r="AE12" s="106">
        <v>1</v>
      </c>
      <c r="AF12" s="106">
        <v>2</v>
      </c>
      <c r="AG12" s="28"/>
      <c r="AH12" s="25"/>
      <c r="AI12" s="244" t="str">
        <f>D12</f>
        <v>強盗</v>
      </c>
      <c r="AJ12" s="244"/>
      <c r="AK12" s="244"/>
      <c r="AL12" s="244"/>
      <c r="AM12" s="16"/>
      <c r="AN12" s="24">
        <f>SUM(I12:S12,U12:AF12,'02'!H12:S12,'02'!U12:AF12,'03'!H12:T12,'03'!V12:AH12)-'01'!H12</f>
        <v>0</v>
      </c>
    </row>
    <row r="13" spans="1:40" s="3" customFormat="1" ht="12.6" customHeight="1">
      <c r="B13" s="25"/>
      <c r="C13" s="25"/>
      <c r="D13" s="25"/>
      <c r="E13" s="244" t="s">
        <v>3</v>
      </c>
      <c r="F13" s="244"/>
      <c r="G13" s="245"/>
      <c r="H13" s="81">
        <v>22</v>
      </c>
      <c r="I13" s="82">
        <v>5</v>
      </c>
      <c r="J13" s="82">
        <v>0</v>
      </c>
      <c r="K13" s="82">
        <v>2</v>
      </c>
      <c r="L13" s="82">
        <v>0</v>
      </c>
      <c r="M13" s="82">
        <v>1</v>
      </c>
      <c r="N13" s="82">
        <v>0</v>
      </c>
      <c r="O13" s="82">
        <v>4</v>
      </c>
      <c r="P13" s="82">
        <v>0</v>
      </c>
      <c r="Q13" s="82">
        <v>0</v>
      </c>
      <c r="R13" s="83">
        <v>0</v>
      </c>
      <c r="S13" s="83">
        <v>0</v>
      </c>
      <c r="T13" s="29"/>
      <c r="U13" s="105">
        <v>0</v>
      </c>
      <c r="V13" s="106">
        <v>0</v>
      </c>
      <c r="W13" s="106">
        <v>0</v>
      </c>
      <c r="X13" s="106">
        <v>0</v>
      </c>
      <c r="Y13" s="106">
        <v>0</v>
      </c>
      <c r="Z13" s="106">
        <v>0</v>
      </c>
      <c r="AA13" s="106">
        <v>1</v>
      </c>
      <c r="AB13" s="106">
        <v>0</v>
      </c>
      <c r="AC13" s="106">
        <v>0</v>
      </c>
      <c r="AD13" s="106">
        <v>0</v>
      </c>
      <c r="AE13" s="106">
        <v>0</v>
      </c>
      <c r="AF13" s="106">
        <v>0</v>
      </c>
      <c r="AG13" s="28"/>
      <c r="AH13" s="25"/>
      <c r="AI13" s="25"/>
      <c r="AJ13" s="244" t="str">
        <f t="shared" ref="AJ13:AJ16" si="1">E13</f>
        <v>強盗殺人</v>
      </c>
      <c r="AK13" s="244"/>
      <c r="AL13" s="244"/>
      <c r="AM13" s="16"/>
      <c r="AN13" s="24">
        <f>SUM(I13:S13,U13:AF13,'02'!H13:S13,'02'!U13:AF13,'03'!H13:T13,'03'!V13:AH13)-'01'!H13</f>
        <v>0</v>
      </c>
    </row>
    <row r="14" spans="1:40" s="3" customFormat="1" ht="12.6" customHeight="1">
      <c r="B14" s="25"/>
      <c r="C14" s="25"/>
      <c r="D14" s="25"/>
      <c r="E14" s="244" t="s">
        <v>4</v>
      </c>
      <c r="F14" s="244"/>
      <c r="G14" s="245"/>
      <c r="H14" s="81">
        <v>611</v>
      </c>
      <c r="I14" s="82">
        <v>41</v>
      </c>
      <c r="J14" s="82">
        <v>23</v>
      </c>
      <c r="K14" s="82">
        <v>22</v>
      </c>
      <c r="L14" s="82">
        <v>0</v>
      </c>
      <c r="M14" s="82">
        <v>15</v>
      </c>
      <c r="N14" s="82">
        <v>1</v>
      </c>
      <c r="O14" s="82">
        <v>206</v>
      </c>
      <c r="P14" s="82">
        <v>3</v>
      </c>
      <c r="Q14" s="82">
        <v>0</v>
      </c>
      <c r="R14" s="83">
        <v>1</v>
      </c>
      <c r="S14" s="83">
        <v>0</v>
      </c>
      <c r="T14" s="29"/>
      <c r="U14" s="105">
        <v>0</v>
      </c>
      <c r="V14" s="106">
        <v>0</v>
      </c>
      <c r="W14" s="106">
        <v>0</v>
      </c>
      <c r="X14" s="106">
        <v>0</v>
      </c>
      <c r="Y14" s="106">
        <v>0</v>
      </c>
      <c r="Z14" s="106">
        <v>5</v>
      </c>
      <c r="AA14" s="106">
        <v>21</v>
      </c>
      <c r="AB14" s="106">
        <v>0</v>
      </c>
      <c r="AC14" s="106">
        <v>0</v>
      </c>
      <c r="AD14" s="106">
        <v>0</v>
      </c>
      <c r="AE14" s="106">
        <v>0</v>
      </c>
      <c r="AF14" s="106">
        <v>2</v>
      </c>
      <c r="AG14" s="28"/>
      <c r="AH14" s="25"/>
      <c r="AI14" s="25"/>
      <c r="AJ14" s="244" t="str">
        <f t="shared" si="1"/>
        <v>強盗傷人</v>
      </c>
      <c r="AK14" s="244"/>
      <c r="AL14" s="244"/>
      <c r="AM14" s="16"/>
      <c r="AN14" s="24">
        <f>SUM(I14:S14,U14:AF14,'02'!H14:S14,'02'!U14:AF14,'03'!H14:T14,'03'!V14:AH14)-'01'!H14</f>
        <v>0</v>
      </c>
    </row>
    <row r="15" spans="1:40" s="3" customFormat="1" ht="12.6" customHeight="1">
      <c r="B15" s="25"/>
      <c r="C15" s="25"/>
      <c r="D15" s="25"/>
      <c r="E15" s="244" t="s">
        <v>169</v>
      </c>
      <c r="F15" s="244"/>
      <c r="G15" s="245"/>
      <c r="H15" s="81">
        <v>16</v>
      </c>
      <c r="I15" s="82">
        <v>2</v>
      </c>
      <c r="J15" s="82">
        <v>3</v>
      </c>
      <c r="K15" s="82">
        <v>8</v>
      </c>
      <c r="L15" s="82">
        <v>0</v>
      </c>
      <c r="M15" s="82">
        <v>2</v>
      </c>
      <c r="N15" s="82">
        <v>0</v>
      </c>
      <c r="O15" s="82">
        <v>0</v>
      </c>
      <c r="P15" s="82">
        <v>0</v>
      </c>
      <c r="Q15" s="82">
        <v>0</v>
      </c>
      <c r="R15" s="83">
        <v>0</v>
      </c>
      <c r="S15" s="83">
        <v>0</v>
      </c>
      <c r="T15" s="29"/>
      <c r="U15" s="105">
        <v>0</v>
      </c>
      <c r="V15" s="106">
        <v>0</v>
      </c>
      <c r="W15" s="106">
        <v>0</v>
      </c>
      <c r="X15" s="106">
        <v>0</v>
      </c>
      <c r="Y15" s="106">
        <v>0</v>
      </c>
      <c r="Z15" s="106">
        <v>0</v>
      </c>
      <c r="AA15" s="106">
        <v>0</v>
      </c>
      <c r="AB15" s="106">
        <v>0</v>
      </c>
      <c r="AC15" s="106">
        <v>0</v>
      </c>
      <c r="AD15" s="106">
        <v>0</v>
      </c>
      <c r="AE15" s="106">
        <v>0</v>
      </c>
      <c r="AF15" s="106">
        <v>0</v>
      </c>
      <c r="AG15" s="28"/>
      <c r="AH15" s="25"/>
      <c r="AI15" s="25"/>
      <c r="AJ15" s="244" t="str">
        <f t="shared" si="1"/>
        <v>強盗・不同意性交等</v>
      </c>
      <c r="AK15" s="244"/>
      <c r="AL15" s="244"/>
      <c r="AM15" s="16"/>
      <c r="AN15" s="24">
        <f>SUM(I15:S15,U15:AF15,'02'!H15:S15,'02'!U15:AF15,'03'!H15:T15,'03'!V15:AH15)-'01'!H15</f>
        <v>0</v>
      </c>
    </row>
    <row r="16" spans="1:40" s="3" customFormat="1" ht="12.6" customHeight="1">
      <c r="B16" s="25"/>
      <c r="C16" s="25"/>
      <c r="D16" s="25"/>
      <c r="E16" s="244" t="s">
        <v>5</v>
      </c>
      <c r="F16" s="244"/>
      <c r="G16" s="245"/>
      <c r="H16" s="81">
        <v>712</v>
      </c>
      <c r="I16" s="82">
        <v>50</v>
      </c>
      <c r="J16" s="82">
        <v>31</v>
      </c>
      <c r="K16" s="82">
        <v>26</v>
      </c>
      <c r="L16" s="82">
        <v>0</v>
      </c>
      <c r="M16" s="82">
        <v>5</v>
      </c>
      <c r="N16" s="82">
        <v>0</v>
      </c>
      <c r="O16" s="82">
        <v>127</v>
      </c>
      <c r="P16" s="82">
        <v>4</v>
      </c>
      <c r="Q16" s="82">
        <v>1</v>
      </c>
      <c r="R16" s="83">
        <v>1</v>
      </c>
      <c r="S16" s="83">
        <v>2</v>
      </c>
      <c r="T16" s="29"/>
      <c r="U16" s="105">
        <v>0</v>
      </c>
      <c r="V16" s="106">
        <v>0</v>
      </c>
      <c r="W16" s="106">
        <v>0</v>
      </c>
      <c r="X16" s="106">
        <v>0</v>
      </c>
      <c r="Y16" s="106">
        <v>0</v>
      </c>
      <c r="Z16" s="106">
        <v>1</v>
      </c>
      <c r="AA16" s="106">
        <v>9</v>
      </c>
      <c r="AB16" s="106">
        <v>0</v>
      </c>
      <c r="AC16" s="106">
        <v>0</v>
      </c>
      <c r="AD16" s="106">
        <v>0</v>
      </c>
      <c r="AE16" s="106">
        <v>1</v>
      </c>
      <c r="AF16" s="106">
        <v>0</v>
      </c>
      <c r="AG16" s="28"/>
      <c r="AH16" s="25"/>
      <c r="AI16" s="25"/>
      <c r="AJ16" s="244" t="str">
        <f t="shared" si="1"/>
        <v>強盗・準強盗</v>
      </c>
      <c r="AK16" s="244"/>
      <c r="AL16" s="244"/>
      <c r="AM16" s="16"/>
      <c r="AN16" s="24">
        <f>SUM(I16:S16,U16:AF16,'02'!H16:S16,'02'!U16:AF16,'03'!H16:T16,'03'!V16:AH16)-'01'!H16</f>
        <v>0</v>
      </c>
    </row>
    <row r="17" spans="2:40" s="3" customFormat="1" ht="12.6" customHeight="1">
      <c r="B17" s="25"/>
      <c r="C17" s="25"/>
      <c r="D17" s="244" t="s">
        <v>21</v>
      </c>
      <c r="E17" s="244"/>
      <c r="F17" s="244"/>
      <c r="G17" s="245"/>
      <c r="H17" s="81">
        <v>766</v>
      </c>
      <c r="I17" s="82">
        <v>309</v>
      </c>
      <c r="J17" s="82">
        <v>105</v>
      </c>
      <c r="K17" s="82">
        <v>135</v>
      </c>
      <c r="L17" s="82">
        <v>5</v>
      </c>
      <c r="M17" s="82">
        <v>4</v>
      </c>
      <c r="N17" s="82">
        <v>1</v>
      </c>
      <c r="O17" s="82">
        <v>14</v>
      </c>
      <c r="P17" s="82">
        <v>3</v>
      </c>
      <c r="Q17" s="82">
        <v>0</v>
      </c>
      <c r="R17" s="83">
        <v>0</v>
      </c>
      <c r="S17" s="83">
        <v>1</v>
      </c>
      <c r="T17" s="29"/>
      <c r="U17" s="105">
        <v>0</v>
      </c>
      <c r="V17" s="106">
        <v>0</v>
      </c>
      <c r="W17" s="106">
        <v>0</v>
      </c>
      <c r="X17" s="106">
        <v>0</v>
      </c>
      <c r="Y17" s="106">
        <v>0</v>
      </c>
      <c r="Z17" s="106">
        <v>9</v>
      </c>
      <c r="AA17" s="106">
        <v>9</v>
      </c>
      <c r="AB17" s="106">
        <v>0</v>
      </c>
      <c r="AC17" s="106">
        <v>0</v>
      </c>
      <c r="AD17" s="106">
        <v>0</v>
      </c>
      <c r="AE17" s="106">
        <v>0</v>
      </c>
      <c r="AF17" s="106">
        <v>8</v>
      </c>
      <c r="AG17" s="28"/>
      <c r="AH17" s="25"/>
      <c r="AI17" s="244" t="str">
        <f t="shared" ref="AI17:AI18" si="2">D17</f>
        <v>放火</v>
      </c>
      <c r="AJ17" s="244"/>
      <c r="AK17" s="244"/>
      <c r="AL17" s="244"/>
      <c r="AM17" s="16"/>
      <c r="AN17" s="24">
        <f>SUM(I17:S17,U17:AF17,'02'!H17:S17,'02'!U17:AF17,'03'!H17:T17,'03'!V17:AH17)-'01'!H17</f>
        <v>0</v>
      </c>
    </row>
    <row r="18" spans="2:40" s="3" customFormat="1" ht="12.6" customHeight="1">
      <c r="B18" s="25"/>
      <c r="C18" s="25"/>
      <c r="D18" s="244" t="s">
        <v>170</v>
      </c>
      <c r="E18" s="244"/>
      <c r="F18" s="244"/>
      <c r="G18" s="245"/>
      <c r="H18" s="81">
        <v>2711</v>
      </c>
      <c r="I18" s="82">
        <v>340</v>
      </c>
      <c r="J18" s="82">
        <v>448</v>
      </c>
      <c r="K18" s="82">
        <v>449</v>
      </c>
      <c r="L18" s="82">
        <v>30</v>
      </c>
      <c r="M18" s="82">
        <v>31</v>
      </c>
      <c r="N18" s="82">
        <v>1</v>
      </c>
      <c r="O18" s="82">
        <v>70</v>
      </c>
      <c r="P18" s="82">
        <v>11</v>
      </c>
      <c r="Q18" s="82">
        <v>0</v>
      </c>
      <c r="R18" s="83">
        <v>0</v>
      </c>
      <c r="S18" s="83">
        <v>3</v>
      </c>
      <c r="T18" s="29"/>
      <c r="U18" s="105">
        <v>0</v>
      </c>
      <c r="V18" s="106">
        <v>0</v>
      </c>
      <c r="W18" s="106">
        <v>0</v>
      </c>
      <c r="X18" s="106">
        <v>0</v>
      </c>
      <c r="Y18" s="106">
        <v>2</v>
      </c>
      <c r="Z18" s="106">
        <v>4</v>
      </c>
      <c r="AA18" s="106">
        <v>81</v>
      </c>
      <c r="AB18" s="106">
        <v>0</v>
      </c>
      <c r="AC18" s="106">
        <v>0</v>
      </c>
      <c r="AD18" s="106">
        <v>0</v>
      </c>
      <c r="AE18" s="106">
        <v>2</v>
      </c>
      <c r="AF18" s="106">
        <v>33</v>
      </c>
      <c r="AG18" s="28"/>
      <c r="AH18" s="25"/>
      <c r="AI18" s="244" t="str">
        <f t="shared" si="2"/>
        <v>不同意性交等</v>
      </c>
      <c r="AJ18" s="244"/>
      <c r="AK18" s="244"/>
      <c r="AL18" s="244"/>
      <c r="AM18" s="16"/>
      <c r="AN18" s="24">
        <f>SUM(I18:S18,U18:AF18,'02'!H18:S18,'02'!U18:AF18,'03'!H18:T18,'03'!V18:AH18)-'01'!H18</f>
        <v>0</v>
      </c>
    </row>
    <row r="19" spans="2:40" s="18" customFormat="1" ht="12.6" customHeight="1">
      <c r="B19" s="22"/>
      <c r="C19" s="246" t="s">
        <v>59</v>
      </c>
      <c r="D19" s="246"/>
      <c r="E19" s="246"/>
      <c r="F19" s="246"/>
      <c r="G19" s="247"/>
      <c r="H19" s="81">
        <v>58474</v>
      </c>
      <c r="I19" s="81">
        <v>9810</v>
      </c>
      <c r="J19" s="81">
        <v>5648</v>
      </c>
      <c r="K19" s="81">
        <v>6145</v>
      </c>
      <c r="L19" s="81">
        <v>1020</v>
      </c>
      <c r="M19" s="81">
        <v>774</v>
      </c>
      <c r="N19" s="81">
        <v>65</v>
      </c>
      <c r="O19" s="81">
        <v>12110</v>
      </c>
      <c r="P19" s="81">
        <v>2131</v>
      </c>
      <c r="Q19" s="81">
        <v>38</v>
      </c>
      <c r="R19" s="84">
        <v>62</v>
      </c>
      <c r="S19" s="84">
        <v>47</v>
      </c>
      <c r="T19" s="19"/>
      <c r="U19" s="107">
        <v>10</v>
      </c>
      <c r="V19" s="108">
        <v>11</v>
      </c>
      <c r="W19" s="108">
        <v>6</v>
      </c>
      <c r="X19" s="108">
        <v>22</v>
      </c>
      <c r="Y19" s="108">
        <v>28</v>
      </c>
      <c r="Z19" s="108">
        <v>116</v>
      </c>
      <c r="AA19" s="108">
        <v>1165</v>
      </c>
      <c r="AB19" s="108">
        <v>44</v>
      </c>
      <c r="AC19" s="108">
        <v>27</v>
      </c>
      <c r="AD19" s="108">
        <v>37</v>
      </c>
      <c r="AE19" s="108">
        <v>298</v>
      </c>
      <c r="AF19" s="108">
        <v>631</v>
      </c>
      <c r="AG19" s="21"/>
      <c r="AH19" s="246" t="str">
        <f>C19</f>
        <v>粗暴犯</v>
      </c>
      <c r="AI19" s="246"/>
      <c r="AJ19" s="246"/>
      <c r="AK19" s="246"/>
      <c r="AL19" s="246"/>
      <c r="AM19" s="23"/>
      <c r="AN19" s="24">
        <f>SUM(I19:S19,U19:AF19,'02'!H19:S19,'02'!U19:AF19,'03'!H19:T19,'03'!V19:AH19)-'01'!H19</f>
        <v>0</v>
      </c>
    </row>
    <row r="20" spans="2:40" s="3" customFormat="1" ht="12.6" customHeight="1">
      <c r="B20" s="25"/>
      <c r="C20" s="25"/>
      <c r="D20" s="244" t="s">
        <v>6</v>
      </c>
      <c r="E20" s="244"/>
      <c r="F20" s="244"/>
      <c r="G20" s="245"/>
      <c r="H20" s="81">
        <v>7</v>
      </c>
      <c r="I20" s="82">
        <v>0</v>
      </c>
      <c r="J20" s="82">
        <v>1</v>
      </c>
      <c r="K20" s="82">
        <v>1</v>
      </c>
      <c r="L20" s="82">
        <v>0</v>
      </c>
      <c r="M20" s="82">
        <v>0</v>
      </c>
      <c r="N20" s="82">
        <v>0</v>
      </c>
      <c r="O20" s="82">
        <v>3</v>
      </c>
      <c r="P20" s="82">
        <v>0</v>
      </c>
      <c r="Q20" s="82">
        <v>0</v>
      </c>
      <c r="R20" s="83">
        <v>0</v>
      </c>
      <c r="S20" s="83">
        <v>0</v>
      </c>
      <c r="T20" s="29"/>
      <c r="U20" s="105">
        <v>0</v>
      </c>
      <c r="V20" s="106">
        <v>0</v>
      </c>
      <c r="W20" s="106">
        <v>0</v>
      </c>
      <c r="X20" s="106">
        <v>0</v>
      </c>
      <c r="Y20" s="106">
        <v>0</v>
      </c>
      <c r="Z20" s="106">
        <v>0</v>
      </c>
      <c r="AA20" s="106">
        <v>0</v>
      </c>
      <c r="AB20" s="106">
        <v>0</v>
      </c>
      <c r="AC20" s="106">
        <v>0</v>
      </c>
      <c r="AD20" s="106">
        <v>0</v>
      </c>
      <c r="AE20" s="106">
        <v>0</v>
      </c>
      <c r="AF20" s="106">
        <v>0</v>
      </c>
      <c r="AG20" s="28"/>
      <c r="AH20" s="25"/>
      <c r="AI20" s="244" t="str">
        <f t="shared" ref="AI20:AI22" si="3">D20</f>
        <v>凶器準備集合</v>
      </c>
      <c r="AJ20" s="244"/>
      <c r="AK20" s="244"/>
      <c r="AL20" s="244"/>
      <c r="AM20" s="16"/>
      <c r="AN20" s="24">
        <f>SUM(I20:S20,U20:AF20,'02'!H20:S20,'02'!U20:AF20,'03'!H20:T20,'03'!V20:AH20)-'01'!H20</f>
        <v>0</v>
      </c>
    </row>
    <row r="21" spans="2:40" s="3" customFormat="1" ht="12.6" customHeight="1">
      <c r="B21" s="25"/>
      <c r="C21" s="25"/>
      <c r="D21" s="244" t="s">
        <v>22</v>
      </c>
      <c r="E21" s="244"/>
      <c r="F21" s="244"/>
      <c r="G21" s="245"/>
      <c r="H21" s="81">
        <v>30196</v>
      </c>
      <c r="I21" s="82">
        <v>5146</v>
      </c>
      <c r="J21" s="82">
        <v>2558</v>
      </c>
      <c r="K21" s="82">
        <v>3037</v>
      </c>
      <c r="L21" s="82">
        <v>398</v>
      </c>
      <c r="M21" s="82">
        <v>318</v>
      </c>
      <c r="N21" s="82">
        <v>36</v>
      </c>
      <c r="O21" s="82">
        <v>6497</v>
      </c>
      <c r="P21" s="82">
        <v>1467</v>
      </c>
      <c r="Q21" s="82">
        <v>21</v>
      </c>
      <c r="R21" s="83">
        <v>43</v>
      </c>
      <c r="S21" s="83">
        <v>22</v>
      </c>
      <c r="T21" s="29"/>
      <c r="U21" s="105">
        <v>8</v>
      </c>
      <c r="V21" s="106">
        <v>4</v>
      </c>
      <c r="W21" s="106">
        <v>1</v>
      </c>
      <c r="X21" s="106">
        <v>17</v>
      </c>
      <c r="Y21" s="106">
        <v>20</v>
      </c>
      <c r="Z21" s="106">
        <v>43</v>
      </c>
      <c r="AA21" s="106">
        <v>477</v>
      </c>
      <c r="AB21" s="106">
        <v>24</v>
      </c>
      <c r="AC21" s="106">
        <v>17</v>
      </c>
      <c r="AD21" s="106">
        <v>16</v>
      </c>
      <c r="AE21" s="106">
        <v>165</v>
      </c>
      <c r="AF21" s="106">
        <v>302</v>
      </c>
      <c r="AG21" s="28"/>
      <c r="AH21" s="25"/>
      <c r="AI21" s="244" t="str">
        <f t="shared" si="3"/>
        <v>暴行</v>
      </c>
      <c r="AJ21" s="244"/>
      <c r="AK21" s="244"/>
      <c r="AL21" s="244"/>
      <c r="AM21" s="16"/>
      <c r="AN21" s="24">
        <f>SUM(I21:S21,U21:AF21,'02'!H21:S21,'02'!U21:AF21,'03'!H21:T21,'03'!V21:AH21)-'01'!H21</f>
        <v>0</v>
      </c>
    </row>
    <row r="22" spans="2:40" s="3" customFormat="1" ht="12.6" customHeight="1">
      <c r="B22" s="25"/>
      <c r="C22" s="25"/>
      <c r="D22" s="244" t="s">
        <v>23</v>
      </c>
      <c r="E22" s="244"/>
      <c r="F22" s="244"/>
      <c r="G22" s="245"/>
      <c r="H22" s="81">
        <v>22169</v>
      </c>
      <c r="I22" s="82">
        <v>3274</v>
      </c>
      <c r="J22" s="82">
        <v>2266</v>
      </c>
      <c r="K22" s="82">
        <v>2277</v>
      </c>
      <c r="L22" s="82">
        <v>520</v>
      </c>
      <c r="M22" s="82">
        <v>363</v>
      </c>
      <c r="N22" s="82">
        <v>23</v>
      </c>
      <c r="O22" s="82">
        <v>4948</v>
      </c>
      <c r="P22" s="82">
        <v>615</v>
      </c>
      <c r="Q22" s="82">
        <v>17</v>
      </c>
      <c r="R22" s="83">
        <v>16</v>
      </c>
      <c r="S22" s="83">
        <v>15</v>
      </c>
      <c r="T22" s="29"/>
      <c r="U22" s="105">
        <v>2</v>
      </c>
      <c r="V22" s="106">
        <v>7</v>
      </c>
      <c r="W22" s="106">
        <v>3</v>
      </c>
      <c r="X22" s="106">
        <v>4</v>
      </c>
      <c r="Y22" s="106">
        <v>7</v>
      </c>
      <c r="Z22" s="106">
        <v>56</v>
      </c>
      <c r="AA22" s="106">
        <v>537</v>
      </c>
      <c r="AB22" s="106">
        <v>16</v>
      </c>
      <c r="AC22" s="106">
        <v>8</v>
      </c>
      <c r="AD22" s="106">
        <v>20</v>
      </c>
      <c r="AE22" s="106">
        <v>116</v>
      </c>
      <c r="AF22" s="106">
        <v>254</v>
      </c>
      <c r="AG22" s="28"/>
      <c r="AH22" s="25"/>
      <c r="AI22" s="244" t="str">
        <f t="shared" si="3"/>
        <v>傷害</v>
      </c>
      <c r="AJ22" s="244"/>
      <c r="AK22" s="244"/>
      <c r="AL22" s="244"/>
      <c r="AM22" s="16"/>
      <c r="AN22" s="24">
        <f>SUM(I22:S22,U22:AF22,'02'!H22:S22,'02'!U22:AF22,'03'!H22:T22,'03'!V22:AH22)-'01'!H22</f>
        <v>0</v>
      </c>
    </row>
    <row r="23" spans="2:40" s="3" customFormat="1" ht="12.6" customHeight="1">
      <c r="B23" s="25"/>
      <c r="C23" s="25"/>
      <c r="D23" s="25"/>
      <c r="E23" s="243" t="s">
        <v>24</v>
      </c>
      <c r="F23" s="243"/>
      <c r="G23" s="26" t="s">
        <v>7</v>
      </c>
      <c r="H23" s="81">
        <v>66</v>
      </c>
      <c r="I23" s="82">
        <v>22</v>
      </c>
      <c r="J23" s="82">
        <v>9</v>
      </c>
      <c r="K23" s="82">
        <v>14</v>
      </c>
      <c r="L23" s="82">
        <v>0</v>
      </c>
      <c r="M23" s="82">
        <v>0</v>
      </c>
      <c r="N23" s="82">
        <v>0</v>
      </c>
      <c r="O23" s="82">
        <v>7</v>
      </c>
      <c r="P23" s="82">
        <v>0</v>
      </c>
      <c r="Q23" s="82">
        <v>0</v>
      </c>
      <c r="R23" s="83">
        <v>0</v>
      </c>
      <c r="S23" s="83">
        <v>0</v>
      </c>
      <c r="T23" s="29"/>
      <c r="U23" s="105">
        <v>0</v>
      </c>
      <c r="V23" s="106">
        <v>0</v>
      </c>
      <c r="W23" s="106">
        <v>0</v>
      </c>
      <c r="X23" s="106">
        <v>0</v>
      </c>
      <c r="Y23" s="106">
        <v>0</v>
      </c>
      <c r="Z23" s="106">
        <v>0</v>
      </c>
      <c r="AA23" s="106">
        <v>0</v>
      </c>
      <c r="AB23" s="106">
        <v>0</v>
      </c>
      <c r="AC23" s="106">
        <v>0</v>
      </c>
      <c r="AD23" s="106">
        <v>0</v>
      </c>
      <c r="AE23" s="106">
        <v>1</v>
      </c>
      <c r="AF23" s="106">
        <v>2</v>
      </c>
      <c r="AG23" s="28"/>
      <c r="AH23" s="25"/>
      <c r="AI23" s="25"/>
      <c r="AJ23" s="243" t="str">
        <f>E23</f>
        <v>うち)</v>
      </c>
      <c r="AK23" s="243"/>
      <c r="AL23" s="25" t="str">
        <f>G23</f>
        <v>傷害致死</v>
      </c>
      <c r="AM23" s="16"/>
      <c r="AN23" s="24">
        <f>SUM(I23:S23,U23:AF23,'02'!H23:S23,'02'!U23:AF23,'03'!H23:T23,'03'!V23:AH23)-'01'!H23</f>
        <v>0</v>
      </c>
    </row>
    <row r="24" spans="2:40" s="3" customFormat="1" ht="12.6" customHeight="1">
      <c r="B24" s="25"/>
      <c r="C24" s="25"/>
      <c r="D24" s="244" t="s">
        <v>25</v>
      </c>
      <c r="E24" s="244"/>
      <c r="F24" s="244"/>
      <c r="G24" s="245"/>
      <c r="H24" s="81">
        <v>4535</v>
      </c>
      <c r="I24" s="82">
        <v>1195</v>
      </c>
      <c r="J24" s="82">
        <v>688</v>
      </c>
      <c r="K24" s="82">
        <v>694</v>
      </c>
      <c r="L24" s="82">
        <v>81</v>
      </c>
      <c r="M24" s="82">
        <v>40</v>
      </c>
      <c r="N24" s="82">
        <v>2</v>
      </c>
      <c r="O24" s="82">
        <v>428</v>
      </c>
      <c r="P24" s="82">
        <v>24</v>
      </c>
      <c r="Q24" s="82">
        <v>0</v>
      </c>
      <c r="R24" s="83">
        <v>3</v>
      </c>
      <c r="S24" s="83">
        <v>7</v>
      </c>
      <c r="T24" s="29"/>
      <c r="U24" s="105">
        <v>0</v>
      </c>
      <c r="V24" s="106">
        <v>0</v>
      </c>
      <c r="W24" s="106">
        <v>2</v>
      </c>
      <c r="X24" s="106">
        <v>1</v>
      </c>
      <c r="Y24" s="106">
        <v>0</v>
      </c>
      <c r="Z24" s="106">
        <v>10</v>
      </c>
      <c r="AA24" s="106">
        <v>48</v>
      </c>
      <c r="AB24" s="106">
        <v>1</v>
      </c>
      <c r="AC24" s="106">
        <v>2</v>
      </c>
      <c r="AD24" s="106">
        <v>1</v>
      </c>
      <c r="AE24" s="106">
        <v>11</v>
      </c>
      <c r="AF24" s="106">
        <v>67</v>
      </c>
      <c r="AG24" s="28"/>
      <c r="AH24" s="25"/>
      <c r="AI24" s="244" t="str">
        <f t="shared" ref="AI24:AI25" si="4">D24</f>
        <v>脅迫</v>
      </c>
      <c r="AJ24" s="244"/>
      <c r="AK24" s="244"/>
      <c r="AL24" s="244"/>
      <c r="AM24" s="16"/>
      <c r="AN24" s="24">
        <f>SUM(I24:S24,U24:AF24,'02'!H24:S24,'02'!U24:AF24,'03'!H24:T24,'03'!V24:AH24)-'01'!H24</f>
        <v>0</v>
      </c>
    </row>
    <row r="25" spans="2:40" s="3" customFormat="1" ht="12.6" customHeight="1">
      <c r="B25" s="25"/>
      <c r="C25" s="25"/>
      <c r="D25" s="244" t="s">
        <v>26</v>
      </c>
      <c r="E25" s="244"/>
      <c r="F25" s="244"/>
      <c r="G25" s="245"/>
      <c r="H25" s="81">
        <v>1567</v>
      </c>
      <c r="I25" s="82">
        <v>195</v>
      </c>
      <c r="J25" s="82">
        <v>135</v>
      </c>
      <c r="K25" s="82">
        <v>136</v>
      </c>
      <c r="L25" s="82">
        <v>21</v>
      </c>
      <c r="M25" s="82">
        <v>53</v>
      </c>
      <c r="N25" s="82">
        <v>4</v>
      </c>
      <c r="O25" s="82">
        <v>234</v>
      </c>
      <c r="P25" s="82">
        <v>25</v>
      </c>
      <c r="Q25" s="82">
        <v>0</v>
      </c>
      <c r="R25" s="83">
        <v>0</v>
      </c>
      <c r="S25" s="83">
        <v>3</v>
      </c>
      <c r="T25" s="29"/>
      <c r="U25" s="105">
        <v>0</v>
      </c>
      <c r="V25" s="106">
        <v>0</v>
      </c>
      <c r="W25" s="106">
        <v>0</v>
      </c>
      <c r="X25" s="106">
        <v>0</v>
      </c>
      <c r="Y25" s="106">
        <v>1</v>
      </c>
      <c r="Z25" s="106">
        <v>7</v>
      </c>
      <c r="AA25" s="106">
        <v>103</v>
      </c>
      <c r="AB25" s="106">
        <v>3</v>
      </c>
      <c r="AC25" s="106">
        <v>0</v>
      </c>
      <c r="AD25" s="106">
        <v>0</v>
      </c>
      <c r="AE25" s="106">
        <v>6</v>
      </c>
      <c r="AF25" s="106">
        <v>8</v>
      </c>
      <c r="AG25" s="28"/>
      <c r="AH25" s="25"/>
      <c r="AI25" s="244" t="str">
        <f t="shared" si="4"/>
        <v>恐喝</v>
      </c>
      <c r="AJ25" s="244"/>
      <c r="AK25" s="244"/>
      <c r="AL25" s="244"/>
      <c r="AM25" s="16"/>
      <c r="AN25" s="24">
        <f>SUM(I25:S25,U25:AF25,'02'!H25:S25,'02'!U25:AF25,'03'!H25:T25,'03'!V25:AH25)-'01'!H25</f>
        <v>0</v>
      </c>
    </row>
    <row r="26" spans="2:40" s="18" customFormat="1" ht="12.6" customHeight="1">
      <c r="B26" s="22"/>
      <c r="C26" s="246" t="s">
        <v>58</v>
      </c>
      <c r="D26" s="246"/>
      <c r="E26" s="246"/>
      <c r="F26" s="246"/>
      <c r="G26" s="247"/>
      <c r="H26" s="81">
        <v>483695</v>
      </c>
      <c r="I26" s="81">
        <v>47793</v>
      </c>
      <c r="J26" s="81">
        <v>43385</v>
      </c>
      <c r="K26" s="81">
        <v>40239</v>
      </c>
      <c r="L26" s="81">
        <v>7630</v>
      </c>
      <c r="M26" s="81">
        <v>10274</v>
      </c>
      <c r="N26" s="81">
        <v>29557</v>
      </c>
      <c r="O26" s="81">
        <v>30648</v>
      </c>
      <c r="P26" s="81">
        <v>19037</v>
      </c>
      <c r="Q26" s="81">
        <v>94</v>
      </c>
      <c r="R26" s="84">
        <v>304</v>
      </c>
      <c r="S26" s="84">
        <v>396</v>
      </c>
      <c r="T26" s="19"/>
      <c r="U26" s="107">
        <v>78</v>
      </c>
      <c r="V26" s="108">
        <v>87</v>
      </c>
      <c r="W26" s="108">
        <v>21</v>
      </c>
      <c r="X26" s="108">
        <v>158</v>
      </c>
      <c r="Y26" s="108">
        <v>190</v>
      </c>
      <c r="Z26" s="108">
        <v>5153</v>
      </c>
      <c r="AA26" s="108">
        <v>4693</v>
      </c>
      <c r="AB26" s="108">
        <v>178</v>
      </c>
      <c r="AC26" s="108">
        <v>125</v>
      </c>
      <c r="AD26" s="108">
        <v>569</v>
      </c>
      <c r="AE26" s="108">
        <v>3074</v>
      </c>
      <c r="AF26" s="108">
        <v>3020</v>
      </c>
      <c r="AG26" s="21"/>
      <c r="AH26" s="246" t="str">
        <f>C26</f>
        <v>窃盗犯</v>
      </c>
      <c r="AI26" s="246"/>
      <c r="AJ26" s="246"/>
      <c r="AK26" s="246"/>
      <c r="AL26" s="246"/>
      <c r="AM26" s="23"/>
      <c r="AN26" s="24">
        <f>SUM(I26:S26,U26:AF26,'02'!H26:S26,'02'!U26:AF26,'03'!H26:T26,'03'!V26:AH26)-'01'!H26</f>
        <v>0</v>
      </c>
    </row>
    <row r="27" spans="2:40" s="3" customFormat="1" ht="12.6" customHeight="1">
      <c r="B27" s="25"/>
      <c r="C27" s="25"/>
      <c r="D27" s="244" t="s">
        <v>27</v>
      </c>
      <c r="E27" s="244"/>
      <c r="F27" s="244"/>
      <c r="G27" s="245"/>
      <c r="H27" s="81">
        <v>44228</v>
      </c>
      <c r="I27" s="82">
        <v>13490</v>
      </c>
      <c r="J27" s="82">
        <v>1676</v>
      </c>
      <c r="K27" s="82">
        <v>3213</v>
      </c>
      <c r="L27" s="82">
        <v>588</v>
      </c>
      <c r="M27" s="82">
        <v>32</v>
      </c>
      <c r="N27" s="82">
        <v>0</v>
      </c>
      <c r="O27" s="82">
        <v>0</v>
      </c>
      <c r="P27" s="82">
        <v>5</v>
      </c>
      <c r="Q27" s="82">
        <v>2</v>
      </c>
      <c r="R27" s="83">
        <v>4</v>
      </c>
      <c r="S27" s="83">
        <v>5</v>
      </c>
      <c r="T27" s="29"/>
      <c r="U27" s="105">
        <v>1</v>
      </c>
      <c r="V27" s="106">
        <v>0</v>
      </c>
      <c r="W27" s="106">
        <v>0</v>
      </c>
      <c r="X27" s="106">
        <v>1</v>
      </c>
      <c r="Y27" s="106">
        <v>0</v>
      </c>
      <c r="Z27" s="106">
        <v>1700</v>
      </c>
      <c r="AA27" s="106">
        <v>8</v>
      </c>
      <c r="AB27" s="106">
        <v>2</v>
      </c>
      <c r="AC27" s="106">
        <v>2</v>
      </c>
      <c r="AD27" s="106">
        <v>19</v>
      </c>
      <c r="AE27" s="106">
        <v>86</v>
      </c>
      <c r="AF27" s="106">
        <v>357</v>
      </c>
      <c r="AG27" s="28"/>
      <c r="AH27" s="25"/>
      <c r="AI27" s="244" t="str">
        <f t="shared" ref="AI27:AI29" si="5">D27</f>
        <v>侵入盗</v>
      </c>
      <c r="AJ27" s="244"/>
      <c r="AK27" s="244"/>
      <c r="AL27" s="244"/>
      <c r="AM27" s="16"/>
      <c r="AN27" s="24">
        <f>SUM(I27:S27,U27:AF27,'02'!H27:S27,'02'!U27:AF27,'03'!H27:T27,'03'!V27:AH27)-'01'!H27</f>
        <v>0</v>
      </c>
    </row>
    <row r="28" spans="2:40" s="3" customFormat="1" ht="12.6" customHeight="1">
      <c r="B28" s="25"/>
      <c r="C28" s="25"/>
      <c r="D28" s="244" t="s">
        <v>28</v>
      </c>
      <c r="E28" s="244"/>
      <c r="F28" s="244"/>
      <c r="G28" s="245"/>
      <c r="H28" s="81">
        <v>179888</v>
      </c>
      <c r="I28" s="82">
        <v>14910</v>
      </c>
      <c r="J28" s="82">
        <v>31609</v>
      </c>
      <c r="K28" s="82">
        <v>25318</v>
      </c>
      <c r="L28" s="82">
        <v>3777</v>
      </c>
      <c r="M28" s="82">
        <v>3360</v>
      </c>
      <c r="N28" s="82">
        <v>27263</v>
      </c>
      <c r="O28" s="82">
        <v>19605</v>
      </c>
      <c r="P28" s="82">
        <v>16942</v>
      </c>
      <c r="Q28" s="82">
        <v>9</v>
      </c>
      <c r="R28" s="83">
        <v>22</v>
      </c>
      <c r="S28" s="83">
        <v>69</v>
      </c>
      <c r="T28" s="29"/>
      <c r="U28" s="105">
        <v>7</v>
      </c>
      <c r="V28" s="106">
        <v>29</v>
      </c>
      <c r="W28" s="106">
        <v>4</v>
      </c>
      <c r="X28" s="106">
        <v>10</v>
      </c>
      <c r="Y28" s="106">
        <v>12</v>
      </c>
      <c r="Z28" s="106">
        <v>125</v>
      </c>
      <c r="AA28" s="106">
        <v>1834</v>
      </c>
      <c r="AB28" s="106">
        <v>2</v>
      </c>
      <c r="AC28" s="106">
        <v>4</v>
      </c>
      <c r="AD28" s="106">
        <v>11</v>
      </c>
      <c r="AE28" s="106">
        <v>1075</v>
      </c>
      <c r="AF28" s="106">
        <v>831</v>
      </c>
      <c r="AG28" s="28"/>
      <c r="AH28" s="25"/>
      <c r="AI28" s="244" t="str">
        <f t="shared" si="5"/>
        <v>乗り物盗</v>
      </c>
      <c r="AJ28" s="244"/>
      <c r="AK28" s="244"/>
      <c r="AL28" s="244"/>
      <c r="AM28" s="16"/>
      <c r="AN28" s="24">
        <f>SUM(I28:S28,U28:AF28,'02'!H28:S28,'02'!U28:AF28,'03'!H28:T28,'03'!V28:AH28)-'01'!H28</f>
        <v>0</v>
      </c>
    </row>
    <row r="29" spans="2:40" s="3" customFormat="1" ht="12.6" customHeight="1">
      <c r="B29" s="25"/>
      <c r="C29" s="25"/>
      <c r="D29" s="244" t="s">
        <v>29</v>
      </c>
      <c r="E29" s="244"/>
      <c r="F29" s="244"/>
      <c r="G29" s="245"/>
      <c r="H29" s="81">
        <v>259579</v>
      </c>
      <c r="I29" s="82">
        <v>19393</v>
      </c>
      <c r="J29" s="82">
        <v>10100</v>
      </c>
      <c r="K29" s="82">
        <v>11708</v>
      </c>
      <c r="L29" s="82">
        <v>3265</v>
      </c>
      <c r="M29" s="82">
        <v>6882</v>
      </c>
      <c r="N29" s="82">
        <v>2294</v>
      </c>
      <c r="O29" s="82">
        <v>11043</v>
      </c>
      <c r="P29" s="82">
        <v>2090</v>
      </c>
      <c r="Q29" s="82">
        <v>83</v>
      </c>
      <c r="R29" s="83">
        <v>278</v>
      </c>
      <c r="S29" s="83">
        <v>322</v>
      </c>
      <c r="T29" s="29"/>
      <c r="U29" s="105">
        <v>70</v>
      </c>
      <c r="V29" s="106">
        <v>58</v>
      </c>
      <c r="W29" s="106">
        <v>17</v>
      </c>
      <c r="X29" s="106">
        <v>147</v>
      </c>
      <c r="Y29" s="106">
        <v>178</v>
      </c>
      <c r="Z29" s="106">
        <v>3328</v>
      </c>
      <c r="AA29" s="106">
        <v>2851</v>
      </c>
      <c r="AB29" s="106">
        <v>174</v>
      </c>
      <c r="AC29" s="106">
        <v>119</v>
      </c>
      <c r="AD29" s="106">
        <v>539</v>
      </c>
      <c r="AE29" s="106">
        <v>1913</v>
      </c>
      <c r="AF29" s="106">
        <v>1832</v>
      </c>
      <c r="AG29" s="28"/>
      <c r="AH29" s="25"/>
      <c r="AI29" s="244" t="str">
        <f t="shared" si="5"/>
        <v>非侵入盗</v>
      </c>
      <c r="AJ29" s="244"/>
      <c r="AK29" s="244"/>
      <c r="AL29" s="244"/>
      <c r="AM29" s="16"/>
      <c r="AN29" s="24">
        <f>SUM(I29:S29,U29:AF29,'02'!H29:S29,'02'!U29:AF29,'03'!H29:T29,'03'!V29:AH29)-'01'!H29</f>
        <v>0</v>
      </c>
    </row>
    <row r="30" spans="2:40" s="18" customFormat="1" ht="12.6" customHeight="1">
      <c r="B30" s="22"/>
      <c r="C30" s="246" t="s">
        <v>49</v>
      </c>
      <c r="D30" s="246"/>
      <c r="E30" s="246"/>
      <c r="F30" s="246"/>
      <c r="G30" s="247"/>
      <c r="H30" s="81">
        <v>50035</v>
      </c>
      <c r="I30" s="81">
        <v>20600</v>
      </c>
      <c r="J30" s="81">
        <v>7225</v>
      </c>
      <c r="K30" s="81">
        <v>3605</v>
      </c>
      <c r="L30" s="81">
        <v>114</v>
      </c>
      <c r="M30" s="81">
        <v>111</v>
      </c>
      <c r="N30" s="81">
        <v>18</v>
      </c>
      <c r="O30" s="81">
        <v>971</v>
      </c>
      <c r="P30" s="81">
        <v>222</v>
      </c>
      <c r="Q30" s="81">
        <v>9</v>
      </c>
      <c r="R30" s="84">
        <v>32</v>
      </c>
      <c r="S30" s="84">
        <v>4</v>
      </c>
      <c r="T30" s="19"/>
      <c r="U30" s="107">
        <v>3</v>
      </c>
      <c r="V30" s="108">
        <v>1</v>
      </c>
      <c r="W30" s="108">
        <v>0</v>
      </c>
      <c r="X30" s="108">
        <v>1</v>
      </c>
      <c r="Y30" s="108">
        <v>8</v>
      </c>
      <c r="Z30" s="108">
        <v>18</v>
      </c>
      <c r="AA30" s="108">
        <v>33</v>
      </c>
      <c r="AB30" s="108">
        <v>11</v>
      </c>
      <c r="AC30" s="108">
        <v>16</v>
      </c>
      <c r="AD30" s="108">
        <v>15</v>
      </c>
      <c r="AE30" s="108">
        <v>47</v>
      </c>
      <c r="AF30" s="108">
        <v>227</v>
      </c>
      <c r="AG30" s="21"/>
      <c r="AH30" s="246" t="str">
        <f>C30</f>
        <v>知能犯</v>
      </c>
      <c r="AI30" s="246"/>
      <c r="AJ30" s="246"/>
      <c r="AK30" s="246"/>
      <c r="AL30" s="246"/>
      <c r="AM30" s="23"/>
      <c r="AN30" s="24">
        <f>SUM(I30:S30,U30:AF30,'02'!H30:S30,'02'!U30:AF30,'03'!H30:T30,'03'!V30:AH30)-'01'!H30</f>
        <v>0</v>
      </c>
    </row>
    <row r="31" spans="2:40" s="3" customFormat="1" ht="12.6" customHeight="1">
      <c r="B31" s="25"/>
      <c r="C31" s="25"/>
      <c r="D31" s="244" t="s">
        <v>30</v>
      </c>
      <c r="E31" s="244"/>
      <c r="F31" s="244"/>
      <c r="G31" s="245"/>
      <c r="H31" s="81">
        <v>46011</v>
      </c>
      <c r="I31" s="82">
        <v>20390</v>
      </c>
      <c r="J31" s="82">
        <v>7092</v>
      </c>
      <c r="K31" s="82">
        <v>3443</v>
      </c>
      <c r="L31" s="82">
        <v>83</v>
      </c>
      <c r="M31" s="82">
        <v>92</v>
      </c>
      <c r="N31" s="82">
        <v>11</v>
      </c>
      <c r="O31" s="82">
        <v>825</v>
      </c>
      <c r="P31" s="82">
        <v>203</v>
      </c>
      <c r="Q31" s="82">
        <v>9</v>
      </c>
      <c r="R31" s="83">
        <v>15</v>
      </c>
      <c r="S31" s="83">
        <v>4</v>
      </c>
      <c r="T31" s="29"/>
      <c r="U31" s="105">
        <v>1</v>
      </c>
      <c r="V31" s="106">
        <v>1</v>
      </c>
      <c r="W31" s="106">
        <v>0</v>
      </c>
      <c r="X31" s="106">
        <v>0</v>
      </c>
      <c r="Y31" s="106">
        <v>8</v>
      </c>
      <c r="Z31" s="106">
        <v>15</v>
      </c>
      <c r="AA31" s="106">
        <v>29</v>
      </c>
      <c r="AB31" s="106">
        <v>9</v>
      </c>
      <c r="AC31" s="106">
        <v>12</v>
      </c>
      <c r="AD31" s="106">
        <v>10</v>
      </c>
      <c r="AE31" s="106">
        <v>43</v>
      </c>
      <c r="AF31" s="106">
        <v>170</v>
      </c>
      <c r="AG31" s="28"/>
      <c r="AH31" s="25"/>
      <c r="AI31" s="244" t="str">
        <f t="shared" ref="AI31:AI32" si="6">D31</f>
        <v>詐欺</v>
      </c>
      <c r="AJ31" s="244"/>
      <c r="AK31" s="244"/>
      <c r="AL31" s="244"/>
      <c r="AM31" s="16"/>
      <c r="AN31" s="24">
        <f>SUM(I31:S31,U31:AF31,'02'!H31:S31,'02'!U31:AF31,'03'!H31:T31,'03'!V31:AH31)-'01'!H31</f>
        <v>0</v>
      </c>
    </row>
    <row r="32" spans="2:40" s="3" customFormat="1" ht="12.6" customHeight="1">
      <c r="B32" s="25"/>
      <c r="C32" s="25"/>
      <c r="D32" s="244" t="s">
        <v>31</v>
      </c>
      <c r="E32" s="244"/>
      <c r="F32" s="244"/>
      <c r="G32" s="245"/>
      <c r="H32" s="81">
        <v>1916</v>
      </c>
      <c r="I32" s="82">
        <v>93</v>
      </c>
      <c r="J32" s="82">
        <v>65</v>
      </c>
      <c r="K32" s="82">
        <v>88</v>
      </c>
      <c r="L32" s="82">
        <v>18</v>
      </c>
      <c r="M32" s="82">
        <v>13</v>
      </c>
      <c r="N32" s="82">
        <v>7</v>
      </c>
      <c r="O32" s="82">
        <v>44</v>
      </c>
      <c r="P32" s="82">
        <v>6</v>
      </c>
      <c r="Q32" s="82">
        <v>0</v>
      </c>
      <c r="R32" s="83">
        <v>0</v>
      </c>
      <c r="S32" s="83">
        <v>0</v>
      </c>
      <c r="T32" s="29"/>
      <c r="U32" s="105">
        <v>0</v>
      </c>
      <c r="V32" s="106">
        <v>0</v>
      </c>
      <c r="W32" s="106">
        <v>0</v>
      </c>
      <c r="X32" s="106">
        <v>1</v>
      </c>
      <c r="Y32" s="106">
        <v>0</v>
      </c>
      <c r="Z32" s="106">
        <v>0</v>
      </c>
      <c r="AA32" s="106">
        <v>1</v>
      </c>
      <c r="AB32" s="106">
        <v>0</v>
      </c>
      <c r="AC32" s="106">
        <v>1</v>
      </c>
      <c r="AD32" s="106">
        <v>0</v>
      </c>
      <c r="AE32" s="106">
        <v>1</v>
      </c>
      <c r="AF32" s="106">
        <v>31</v>
      </c>
      <c r="AG32" s="28"/>
      <c r="AH32" s="25"/>
      <c r="AI32" s="244" t="str">
        <f t="shared" si="6"/>
        <v>横領</v>
      </c>
      <c r="AJ32" s="244"/>
      <c r="AK32" s="244"/>
      <c r="AL32" s="244"/>
      <c r="AM32" s="16"/>
      <c r="AN32" s="24">
        <f>SUM(I32:S32,U32:AF32,'02'!H32:S32,'02'!U32:AF32,'03'!H32:T32,'03'!V32:AH32)-'01'!H32</f>
        <v>0</v>
      </c>
    </row>
    <row r="33" spans="2:40" s="3" customFormat="1" ht="12.6" customHeight="1">
      <c r="B33" s="25"/>
      <c r="C33" s="25"/>
      <c r="D33" s="25"/>
      <c r="E33" s="244" t="s">
        <v>31</v>
      </c>
      <c r="F33" s="244"/>
      <c r="G33" s="245"/>
      <c r="H33" s="81">
        <v>896</v>
      </c>
      <c r="I33" s="82">
        <v>64</v>
      </c>
      <c r="J33" s="82">
        <v>40</v>
      </c>
      <c r="K33" s="82">
        <v>65</v>
      </c>
      <c r="L33" s="82">
        <v>3</v>
      </c>
      <c r="M33" s="82">
        <v>11</v>
      </c>
      <c r="N33" s="82">
        <v>7</v>
      </c>
      <c r="O33" s="82">
        <v>39</v>
      </c>
      <c r="P33" s="82">
        <v>4</v>
      </c>
      <c r="Q33" s="82">
        <v>0</v>
      </c>
      <c r="R33" s="83">
        <v>0</v>
      </c>
      <c r="S33" s="83">
        <v>0</v>
      </c>
      <c r="T33" s="29"/>
      <c r="U33" s="105">
        <v>0</v>
      </c>
      <c r="V33" s="106">
        <v>0</v>
      </c>
      <c r="W33" s="106">
        <v>0</v>
      </c>
      <c r="X33" s="106">
        <v>0</v>
      </c>
      <c r="Y33" s="106">
        <v>0</v>
      </c>
      <c r="Z33" s="106">
        <v>0</v>
      </c>
      <c r="AA33" s="106">
        <v>1</v>
      </c>
      <c r="AB33" s="106">
        <v>0</v>
      </c>
      <c r="AC33" s="106">
        <v>1</v>
      </c>
      <c r="AD33" s="106">
        <v>0</v>
      </c>
      <c r="AE33" s="106">
        <v>0</v>
      </c>
      <c r="AF33" s="106">
        <v>3</v>
      </c>
      <c r="AG33" s="28"/>
      <c r="AH33" s="25"/>
      <c r="AI33" s="25"/>
      <c r="AJ33" s="244" t="str">
        <f>E33</f>
        <v>横領</v>
      </c>
      <c r="AK33" s="244"/>
      <c r="AL33" s="244"/>
      <c r="AM33" s="16"/>
      <c r="AN33" s="24">
        <f>SUM(I33:S33,U33:AF33,'02'!H33:S33,'02'!U33:AF33,'03'!H33:T33,'03'!V33:AH33)-'01'!H33</f>
        <v>0</v>
      </c>
    </row>
    <row r="34" spans="2:40" s="3" customFormat="1" ht="12.6" customHeight="1">
      <c r="B34" s="25"/>
      <c r="C34" s="25"/>
      <c r="D34" s="25"/>
      <c r="E34" s="244" t="s">
        <v>32</v>
      </c>
      <c r="F34" s="244"/>
      <c r="G34" s="245"/>
      <c r="H34" s="81">
        <v>1020</v>
      </c>
      <c r="I34" s="82">
        <v>29</v>
      </c>
      <c r="J34" s="82">
        <v>25</v>
      </c>
      <c r="K34" s="82">
        <v>23</v>
      </c>
      <c r="L34" s="82">
        <v>15</v>
      </c>
      <c r="M34" s="82">
        <v>2</v>
      </c>
      <c r="N34" s="82">
        <v>0</v>
      </c>
      <c r="O34" s="82">
        <v>5</v>
      </c>
      <c r="P34" s="82">
        <v>2</v>
      </c>
      <c r="Q34" s="82">
        <v>0</v>
      </c>
      <c r="R34" s="83">
        <v>0</v>
      </c>
      <c r="S34" s="83">
        <v>0</v>
      </c>
      <c r="T34" s="29"/>
      <c r="U34" s="105">
        <v>0</v>
      </c>
      <c r="V34" s="106">
        <v>0</v>
      </c>
      <c r="W34" s="106">
        <v>0</v>
      </c>
      <c r="X34" s="106">
        <v>1</v>
      </c>
      <c r="Y34" s="106">
        <v>0</v>
      </c>
      <c r="Z34" s="106">
        <v>0</v>
      </c>
      <c r="AA34" s="106">
        <v>0</v>
      </c>
      <c r="AB34" s="106">
        <v>0</v>
      </c>
      <c r="AC34" s="106">
        <v>0</v>
      </c>
      <c r="AD34" s="106">
        <v>0</v>
      </c>
      <c r="AE34" s="106">
        <v>1</v>
      </c>
      <c r="AF34" s="106">
        <v>28</v>
      </c>
      <c r="AG34" s="28"/>
      <c r="AH34" s="25"/>
      <c r="AI34" s="25"/>
      <c r="AJ34" s="244" t="str">
        <f>E34</f>
        <v>業務上横領</v>
      </c>
      <c r="AK34" s="244"/>
      <c r="AL34" s="244"/>
      <c r="AM34" s="16"/>
      <c r="AN34" s="24">
        <f>SUM(I34:S34,U34:AF34,'02'!H34:S34,'02'!U34:AF34,'03'!H34:T34,'03'!V34:AH34)-'01'!H34</f>
        <v>0</v>
      </c>
    </row>
    <row r="35" spans="2:40" s="3" customFormat="1" ht="12.6" customHeight="1">
      <c r="B35" s="25"/>
      <c r="C35" s="25"/>
      <c r="D35" s="244" t="s">
        <v>33</v>
      </c>
      <c r="E35" s="244"/>
      <c r="F35" s="244"/>
      <c r="G35" s="245"/>
      <c r="H35" s="81">
        <v>1903</v>
      </c>
      <c r="I35" s="82">
        <v>111</v>
      </c>
      <c r="J35" s="82">
        <v>65</v>
      </c>
      <c r="K35" s="82">
        <v>73</v>
      </c>
      <c r="L35" s="82">
        <v>8</v>
      </c>
      <c r="M35" s="82">
        <v>6</v>
      </c>
      <c r="N35" s="82">
        <v>0</v>
      </c>
      <c r="O35" s="82">
        <v>93</v>
      </c>
      <c r="P35" s="82">
        <v>9</v>
      </c>
      <c r="Q35" s="82">
        <v>0</v>
      </c>
      <c r="R35" s="83">
        <v>17</v>
      </c>
      <c r="S35" s="83">
        <v>0</v>
      </c>
      <c r="T35" s="29"/>
      <c r="U35" s="105">
        <v>2</v>
      </c>
      <c r="V35" s="106">
        <v>0</v>
      </c>
      <c r="W35" s="106">
        <v>0</v>
      </c>
      <c r="X35" s="106">
        <v>0</v>
      </c>
      <c r="Y35" s="106">
        <v>0</v>
      </c>
      <c r="Z35" s="106">
        <v>2</v>
      </c>
      <c r="AA35" s="106">
        <v>1</v>
      </c>
      <c r="AB35" s="106">
        <v>2</v>
      </c>
      <c r="AC35" s="106">
        <v>3</v>
      </c>
      <c r="AD35" s="106">
        <v>5</v>
      </c>
      <c r="AE35" s="106">
        <v>3</v>
      </c>
      <c r="AF35" s="106">
        <v>18</v>
      </c>
      <c r="AG35" s="28"/>
      <c r="AH35" s="25"/>
      <c r="AI35" s="244" t="str">
        <f t="shared" ref="AI35" si="7">D35</f>
        <v>偽造</v>
      </c>
      <c r="AJ35" s="244"/>
      <c r="AK35" s="244"/>
      <c r="AL35" s="244"/>
      <c r="AM35" s="16"/>
      <c r="AN35" s="24">
        <f>SUM(I35:S35,U35:AF35,'02'!H35:S35,'02'!U35:AF35,'03'!H35:T35,'03'!V35:AH35)-'01'!H35</f>
        <v>0</v>
      </c>
    </row>
    <row r="36" spans="2:40" s="3" customFormat="1" ht="12.6" customHeight="1">
      <c r="B36" s="25"/>
      <c r="C36" s="25"/>
      <c r="D36" s="25"/>
      <c r="E36" s="244" t="s">
        <v>52</v>
      </c>
      <c r="F36" s="251"/>
      <c r="G36" s="252"/>
      <c r="H36" s="81">
        <v>227</v>
      </c>
      <c r="I36" s="82">
        <v>6</v>
      </c>
      <c r="J36" s="82">
        <v>2</v>
      </c>
      <c r="K36" s="82">
        <v>3</v>
      </c>
      <c r="L36" s="82">
        <v>0</v>
      </c>
      <c r="M36" s="82">
        <v>0</v>
      </c>
      <c r="N36" s="82">
        <v>0</v>
      </c>
      <c r="O36" s="82">
        <v>3</v>
      </c>
      <c r="P36" s="82">
        <v>4</v>
      </c>
      <c r="Q36" s="82">
        <v>0</v>
      </c>
      <c r="R36" s="83">
        <v>13</v>
      </c>
      <c r="S36" s="83">
        <v>0</v>
      </c>
      <c r="T36" s="29"/>
      <c r="U36" s="105">
        <v>0</v>
      </c>
      <c r="V36" s="106">
        <v>0</v>
      </c>
      <c r="W36" s="106">
        <v>0</v>
      </c>
      <c r="X36" s="106">
        <v>0</v>
      </c>
      <c r="Y36" s="106">
        <v>0</v>
      </c>
      <c r="Z36" s="106">
        <v>1</v>
      </c>
      <c r="AA36" s="106">
        <v>0</v>
      </c>
      <c r="AB36" s="106">
        <v>2</v>
      </c>
      <c r="AC36" s="106">
        <v>0</v>
      </c>
      <c r="AD36" s="106">
        <v>0</v>
      </c>
      <c r="AE36" s="106">
        <v>0</v>
      </c>
      <c r="AF36" s="106">
        <v>2</v>
      </c>
      <c r="AG36" s="28"/>
      <c r="AH36" s="25"/>
      <c r="AI36" s="25"/>
      <c r="AJ36" s="251" t="str">
        <f t="shared" ref="AJ36:AJ40" si="8">E36</f>
        <v>通貨偽造</v>
      </c>
      <c r="AK36" s="251"/>
      <c r="AL36" s="251"/>
      <c r="AM36" s="16"/>
      <c r="AN36" s="24">
        <f>SUM(I36:S36,U36:AF36,'02'!H36:S36,'02'!U36:AF36,'03'!H36:T36,'03'!V36:AH36)-'01'!H36</f>
        <v>0</v>
      </c>
    </row>
    <row r="37" spans="2:40" s="3" customFormat="1" ht="12.6" customHeight="1">
      <c r="B37" s="25"/>
      <c r="C37" s="25"/>
      <c r="D37" s="25"/>
      <c r="E37" s="244" t="s">
        <v>8</v>
      </c>
      <c r="F37" s="244"/>
      <c r="G37" s="245"/>
      <c r="H37" s="81">
        <v>1556</v>
      </c>
      <c r="I37" s="82">
        <v>101</v>
      </c>
      <c r="J37" s="82">
        <v>62</v>
      </c>
      <c r="K37" s="82">
        <v>67</v>
      </c>
      <c r="L37" s="82">
        <v>5</v>
      </c>
      <c r="M37" s="82">
        <v>6</v>
      </c>
      <c r="N37" s="82">
        <v>0</v>
      </c>
      <c r="O37" s="82">
        <v>82</v>
      </c>
      <c r="P37" s="82">
        <v>4</v>
      </c>
      <c r="Q37" s="82">
        <v>0</v>
      </c>
      <c r="R37" s="83">
        <v>1</v>
      </c>
      <c r="S37" s="83">
        <v>0</v>
      </c>
      <c r="T37" s="29"/>
      <c r="U37" s="105">
        <v>0</v>
      </c>
      <c r="V37" s="106">
        <v>0</v>
      </c>
      <c r="W37" s="106">
        <v>0</v>
      </c>
      <c r="X37" s="106">
        <v>0</v>
      </c>
      <c r="Y37" s="106">
        <v>0</v>
      </c>
      <c r="Z37" s="106">
        <v>1</v>
      </c>
      <c r="AA37" s="106">
        <v>1</v>
      </c>
      <c r="AB37" s="106">
        <v>0</v>
      </c>
      <c r="AC37" s="106">
        <v>3</v>
      </c>
      <c r="AD37" s="106">
        <v>5</v>
      </c>
      <c r="AE37" s="106">
        <v>2</v>
      </c>
      <c r="AF37" s="106">
        <v>16</v>
      </c>
      <c r="AG37" s="28"/>
      <c r="AH37" s="25"/>
      <c r="AI37" s="25"/>
      <c r="AJ37" s="244" t="str">
        <f t="shared" si="8"/>
        <v>文書偽造</v>
      </c>
      <c r="AK37" s="244"/>
      <c r="AL37" s="244"/>
      <c r="AM37" s="16"/>
      <c r="AN37" s="24">
        <f>SUM(I37:S37,U37:AF37,'02'!H37:S37,'02'!U37:AF37,'03'!H37:T37,'03'!V37:AH37)-'01'!H37</f>
        <v>0</v>
      </c>
    </row>
    <row r="38" spans="2:40" s="3" customFormat="1" ht="12.6" customHeight="1">
      <c r="B38" s="25"/>
      <c r="C38" s="25"/>
      <c r="D38" s="25"/>
      <c r="E38" s="244" t="s">
        <v>112</v>
      </c>
      <c r="F38" s="244"/>
      <c r="G38" s="245"/>
      <c r="H38" s="81">
        <v>17</v>
      </c>
      <c r="I38" s="82">
        <v>1</v>
      </c>
      <c r="J38" s="82">
        <v>0</v>
      </c>
      <c r="K38" s="82">
        <v>1</v>
      </c>
      <c r="L38" s="82">
        <v>0</v>
      </c>
      <c r="M38" s="82">
        <v>0</v>
      </c>
      <c r="N38" s="82">
        <v>0</v>
      </c>
      <c r="O38" s="82">
        <v>0</v>
      </c>
      <c r="P38" s="82">
        <v>0</v>
      </c>
      <c r="Q38" s="82">
        <v>0</v>
      </c>
      <c r="R38" s="83">
        <v>0</v>
      </c>
      <c r="S38" s="83">
        <v>0</v>
      </c>
      <c r="T38" s="29"/>
      <c r="U38" s="105">
        <v>0</v>
      </c>
      <c r="V38" s="106">
        <v>0</v>
      </c>
      <c r="W38" s="106">
        <v>0</v>
      </c>
      <c r="X38" s="106">
        <v>0</v>
      </c>
      <c r="Y38" s="106">
        <v>0</v>
      </c>
      <c r="Z38" s="106">
        <v>0</v>
      </c>
      <c r="AA38" s="106">
        <v>0</v>
      </c>
      <c r="AB38" s="106">
        <v>0</v>
      </c>
      <c r="AC38" s="106">
        <v>0</v>
      </c>
      <c r="AD38" s="106">
        <v>0</v>
      </c>
      <c r="AE38" s="106">
        <v>0</v>
      </c>
      <c r="AF38" s="106">
        <v>0</v>
      </c>
      <c r="AG38" s="28"/>
      <c r="AH38" s="25"/>
      <c r="AI38" s="25"/>
      <c r="AJ38" s="244" t="str">
        <f t="shared" si="8"/>
        <v>支払用カード偽造</v>
      </c>
      <c r="AK38" s="244"/>
      <c r="AL38" s="244"/>
      <c r="AM38" s="16"/>
      <c r="AN38" s="24">
        <f>SUM(I38:S38,U38:AF38,'02'!H38:S38,'02'!U38:AF38,'03'!H38:T38,'03'!V38:AH38)-'01'!H38</f>
        <v>0</v>
      </c>
    </row>
    <row r="39" spans="2:40" s="3" customFormat="1" ht="12.6" customHeight="1">
      <c r="B39" s="25"/>
      <c r="C39" s="25"/>
      <c r="D39" s="25"/>
      <c r="E39" s="244" t="s">
        <v>9</v>
      </c>
      <c r="F39" s="244"/>
      <c r="G39" s="245"/>
      <c r="H39" s="81">
        <v>53</v>
      </c>
      <c r="I39" s="82">
        <v>1</v>
      </c>
      <c r="J39" s="82">
        <v>0</v>
      </c>
      <c r="K39" s="82">
        <v>0</v>
      </c>
      <c r="L39" s="82">
        <v>0</v>
      </c>
      <c r="M39" s="82">
        <v>0</v>
      </c>
      <c r="N39" s="82">
        <v>0</v>
      </c>
      <c r="O39" s="82">
        <v>0</v>
      </c>
      <c r="P39" s="82">
        <v>1</v>
      </c>
      <c r="Q39" s="82">
        <v>0</v>
      </c>
      <c r="R39" s="83">
        <v>3</v>
      </c>
      <c r="S39" s="83">
        <v>0</v>
      </c>
      <c r="T39" s="29"/>
      <c r="U39" s="105">
        <v>2</v>
      </c>
      <c r="V39" s="106">
        <v>0</v>
      </c>
      <c r="W39" s="106">
        <v>0</v>
      </c>
      <c r="X39" s="106">
        <v>0</v>
      </c>
      <c r="Y39" s="106">
        <v>0</v>
      </c>
      <c r="Z39" s="106">
        <v>0</v>
      </c>
      <c r="AA39" s="106">
        <v>0</v>
      </c>
      <c r="AB39" s="106">
        <v>0</v>
      </c>
      <c r="AC39" s="106">
        <v>0</v>
      </c>
      <c r="AD39" s="106">
        <v>0</v>
      </c>
      <c r="AE39" s="106">
        <v>1</v>
      </c>
      <c r="AF39" s="106">
        <v>0</v>
      </c>
      <c r="AG39" s="28"/>
      <c r="AH39" s="25"/>
      <c r="AI39" s="25"/>
      <c r="AJ39" s="244" t="str">
        <f t="shared" si="8"/>
        <v>有価証券偽造</v>
      </c>
      <c r="AK39" s="244"/>
      <c r="AL39" s="244"/>
      <c r="AM39" s="16"/>
      <c r="AN39" s="24">
        <f>SUM(I39:S39,U39:AF39,'02'!H39:S39,'02'!U39:AF39,'03'!H39:T39,'03'!V39:AH39)-'01'!H39</f>
        <v>0</v>
      </c>
    </row>
    <row r="40" spans="2:40" s="3" customFormat="1" ht="12.6" customHeight="1">
      <c r="B40" s="25"/>
      <c r="C40" s="25"/>
      <c r="D40" s="25"/>
      <c r="E40" s="256" t="s">
        <v>34</v>
      </c>
      <c r="F40" s="256"/>
      <c r="G40" s="259"/>
      <c r="H40" s="85">
        <v>50</v>
      </c>
      <c r="I40" s="86">
        <v>2</v>
      </c>
      <c r="J40" s="86">
        <v>1</v>
      </c>
      <c r="K40" s="86">
        <v>2</v>
      </c>
      <c r="L40" s="86">
        <v>3</v>
      </c>
      <c r="M40" s="86">
        <v>0</v>
      </c>
      <c r="N40" s="86">
        <v>0</v>
      </c>
      <c r="O40" s="86">
        <v>8</v>
      </c>
      <c r="P40" s="86">
        <v>0</v>
      </c>
      <c r="Q40" s="86">
        <v>0</v>
      </c>
      <c r="R40" s="86">
        <v>0</v>
      </c>
      <c r="S40" s="86">
        <v>0</v>
      </c>
      <c r="T40" s="29"/>
      <c r="U40" s="109">
        <v>0</v>
      </c>
      <c r="V40" s="86">
        <v>0</v>
      </c>
      <c r="W40" s="86">
        <v>0</v>
      </c>
      <c r="X40" s="86">
        <v>0</v>
      </c>
      <c r="Y40" s="86">
        <v>0</v>
      </c>
      <c r="Z40" s="86">
        <v>0</v>
      </c>
      <c r="AA40" s="91">
        <v>0</v>
      </c>
      <c r="AB40" s="86">
        <v>0</v>
      </c>
      <c r="AC40" s="86">
        <v>0</v>
      </c>
      <c r="AD40" s="86">
        <v>0</v>
      </c>
      <c r="AE40" s="86">
        <v>0</v>
      </c>
      <c r="AF40" s="110">
        <v>0</v>
      </c>
      <c r="AG40" s="28"/>
      <c r="AH40" s="25"/>
      <c r="AI40" s="25"/>
      <c r="AJ40" s="256" t="str">
        <f t="shared" si="8"/>
        <v>印章偽造</v>
      </c>
      <c r="AK40" s="256"/>
      <c r="AL40" s="256"/>
      <c r="AM40" s="16"/>
      <c r="AN40" s="24">
        <f>SUM(I40:S40,U40:AF40,'02'!H40:S40,'02'!U40:AF40,'03'!H40:T40,'03'!V40:AH40)-'01'!H40</f>
        <v>0</v>
      </c>
    </row>
    <row r="41" spans="2:40" s="3" customFormat="1" ht="12.6" customHeight="1">
      <c r="B41" s="25"/>
      <c r="C41" s="25"/>
      <c r="D41" s="244" t="s">
        <v>35</v>
      </c>
      <c r="E41" s="244"/>
      <c r="F41" s="244"/>
      <c r="G41" s="245"/>
      <c r="H41" s="87">
        <v>103</v>
      </c>
      <c r="I41" s="88">
        <v>3</v>
      </c>
      <c r="J41" s="88">
        <v>2</v>
      </c>
      <c r="K41" s="88">
        <v>0</v>
      </c>
      <c r="L41" s="88">
        <v>4</v>
      </c>
      <c r="M41" s="88">
        <v>0</v>
      </c>
      <c r="N41" s="88">
        <v>0</v>
      </c>
      <c r="O41" s="88">
        <v>9</v>
      </c>
      <c r="P41" s="88">
        <v>1</v>
      </c>
      <c r="Q41" s="88">
        <v>0</v>
      </c>
      <c r="R41" s="89">
        <v>0</v>
      </c>
      <c r="S41" s="89">
        <v>0</v>
      </c>
      <c r="T41" s="29"/>
      <c r="U41" s="111">
        <v>0</v>
      </c>
      <c r="V41" s="112">
        <v>0</v>
      </c>
      <c r="W41" s="112">
        <v>0</v>
      </c>
      <c r="X41" s="112">
        <v>0</v>
      </c>
      <c r="Y41" s="112">
        <v>0</v>
      </c>
      <c r="Z41" s="112">
        <v>1</v>
      </c>
      <c r="AA41" s="112">
        <v>2</v>
      </c>
      <c r="AB41" s="112">
        <v>0</v>
      </c>
      <c r="AC41" s="112">
        <v>0</v>
      </c>
      <c r="AD41" s="112">
        <v>0</v>
      </c>
      <c r="AE41" s="112">
        <v>0</v>
      </c>
      <c r="AF41" s="112">
        <v>3</v>
      </c>
      <c r="AG41" s="28"/>
      <c r="AH41" s="25"/>
      <c r="AI41" s="244" t="str">
        <f t="shared" ref="AI41" si="9">D41</f>
        <v>汚職</v>
      </c>
      <c r="AJ41" s="244"/>
      <c r="AK41" s="244"/>
      <c r="AL41" s="244"/>
      <c r="AM41" s="16"/>
      <c r="AN41" s="24">
        <f>SUM(I41:S41,U41:AF41,'02'!H41:S41,'02'!U41:AF41,'03'!H41:T41,'03'!V41:AH41)-'01'!H41</f>
        <v>0</v>
      </c>
    </row>
    <row r="42" spans="2:40" s="3" customFormat="1" ht="12.6" customHeight="1">
      <c r="B42" s="25"/>
      <c r="C42" s="25"/>
      <c r="D42" s="25"/>
      <c r="E42" s="243" t="s">
        <v>24</v>
      </c>
      <c r="F42" s="243"/>
      <c r="G42" s="26" t="s">
        <v>10</v>
      </c>
      <c r="H42" s="87">
        <v>42</v>
      </c>
      <c r="I42" s="88">
        <v>2</v>
      </c>
      <c r="J42" s="88">
        <v>1</v>
      </c>
      <c r="K42" s="88">
        <v>0</v>
      </c>
      <c r="L42" s="88">
        <v>1</v>
      </c>
      <c r="M42" s="88">
        <v>0</v>
      </c>
      <c r="N42" s="88">
        <v>0</v>
      </c>
      <c r="O42" s="88">
        <v>1</v>
      </c>
      <c r="P42" s="88">
        <v>0</v>
      </c>
      <c r="Q42" s="88">
        <v>0</v>
      </c>
      <c r="R42" s="89">
        <v>0</v>
      </c>
      <c r="S42" s="89">
        <v>0</v>
      </c>
      <c r="T42" s="29"/>
      <c r="U42" s="111">
        <v>0</v>
      </c>
      <c r="V42" s="112">
        <v>0</v>
      </c>
      <c r="W42" s="112">
        <v>0</v>
      </c>
      <c r="X42" s="112">
        <v>0</v>
      </c>
      <c r="Y42" s="112">
        <v>0</v>
      </c>
      <c r="Z42" s="112">
        <v>0</v>
      </c>
      <c r="AA42" s="112">
        <v>2</v>
      </c>
      <c r="AB42" s="112">
        <v>0</v>
      </c>
      <c r="AC42" s="112">
        <v>0</v>
      </c>
      <c r="AD42" s="112">
        <v>0</v>
      </c>
      <c r="AE42" s="112">
        <v>0</v>
      </c>
      <c r="AF42" s="112">
        <v>2</v>
      </c>
      <c r="AG42" s="28"/>
      <c r="AH42" s="25"/>
      <c r="AI42" s="25"/>
      <c r="AJ42" s="243" t="str">
        <f>E42</f>
        <v>うち)</v>
      </c>
      <c r="AK42" s="243"/>
      <c r="AL42" s="25" t="str">
        <f>G42</f>
        <v>賄賂</v>
      </c>
      <c r="AM42" s="16"/>
      <c r="AN42" s="24">
        <f>SUM(I42:S42,U42:AF42,'02'!H42:S42,'02'!U42:AF42,'03'!H42:T42,'03'!V42:AH42)-'01'!H42</f>
        <v>0</v>
      </c>
    </row>
    <row r="43" spans="2:40" s="3" customFormat="1" ht="12.6" customHeight="1">
      <c r="B43" s="25"/>
      <c r="C43" s="25"/>
      <c r="D43" s="244" t="s">
        <v>18</v>
      </c>
      <c r="E43" s="244"/>
      <c r="F43" s="244"/>
      <c r="G43" s="245"/>
      <c r="H43" s="87">
        <v>0</v>
      </c>
      <c r="I43" s="88">
        <v>0</v>
      </c>
      <c r="J43" s="88">
        <v>0</v>
      </c>
      <c r="K43" s="88">
        <v>0</v>
      </c>
      <c r="L43" s="88">
        <v>0</v>
      </c>
      <c r="M43" s="88">
        <v>0</v>
      </c>
      <c r="N43" s="88">
        <v>0</v>
      </c>
      <c r="O43" s="88">
        <v>0</v>
      </c>
      <c r="P43" s="88">
        <v>0</v>
      </c>
      <c r="Q43" s="88">
        <v>0</v>
      </c>
      <c r="R43" s="89">
        <v>0</v>
      </c>
      <c r="S43" s="89">
        <v>0</v>
      </c>
      <c r="T43" s="29"/>
      <c r="U43" s="111">
        <v>0</v>
      </c>
      <c r="V43" s="112">
        <v>0</v>
      </c>
      <c r="W43" s="112">
        <v>0</v>
      </c>
      <c r="X43" s="112">
        <v>0</v>
      </c>
      <c r="Y43" s="112">
        <v>0</v>
      </c>
      <c r="Z43" s="112">
        <v>0</v>
      </c>
      <c r="AA43" s="112">
        <v>0</v>
      </c>
      <c r="AB43" s="112">
        <v>0</v>
      </c>
      <c r="AC43" s="112">
        <v>0</v>
      </c>
      <c r="AD43" s="112">
        <v>0</v>
      </c>
      <c r="AE43" s="112">
        <v>0</v>
      </c>
      <c r="AF43" s="112">
        <v>0</v>
      </c>
      <c r="AG43" s="28"/>
      <c r="AH43" s="25"/>
      <c r="AI43" s="244" t="str">
        <f t="shared" ref="AI43" si="10">D43</f>
        <v>あっせん利得処罰法</v>
      </c>
      <c r="AJ43" s="244"/>
      <c r="AK43" s="244"/>
      <c r="AL43" s="244"/>
      <c r="AM43" s="16"/>
      <c r="AN43" s="24">
        <f>SUM(I43:S43,U43:AF43,'02'!H43:S43,'02'!U43:AF43,'03'!H43:T43,'03'!V43:AH43)-'01'!H43</f>
        <v>0</v>
      </c>
    </row>
    <row r="44" spans="2:40" s="3" customFormat="1" ht="12.6" customHeight="1">
      <c r="B44" s="25"/>
      <c r="C44" s="25"/>
      <c r="D44" s="244" t="s">
        <v>36</v>
      </c>
      <c r="E44" s="244"/>
      <c r="F44" s="244"/>
      <c r="G44" s="245"/>
      <c r="H44" s="87">
        <v>102</v>
      </c>
      <c r="I44" s="88">
        <v>3</v>
      </c>
      <c r="J44" s="88">
        <v>1</v>
      </c>
      <c r="K44" s="88">
        <v>1</v>
      </c>
      <c r="L44" s="88">
        <v>1</v>
      </c>
      <c r="M44" s="88">
        <v>0</v>
      </c>
      <c r="N44" s="88">
        <v>0</v>
      </c>
      <c r="O44" s="88">
        <v>0</v>
      </c>
      <c r="P44" s="88">
        <v>3</v>
      </c>
      <c r="Q44" s="88">
        <v>0</v>
      </c>
      <c r="R44" s="89">
        <v>0</v>
      </c>
      <c r="S44" s="89">
        <v>0</v>
      </c>
      <c r="T44" s="29"/>
      <c r="U44" s="111">
        <v>0</v>
      </c>
      <c r="V44" s="112">
        <v>0</v>
      </c>
      <c r="W44" s="112">
        <v>0</v>
      </c>
      <c r="X44" s="112">
        <v>0</v>
      </c>
      <c r="Y44" s="112">
        <v>0</v>
      </c>
      <c r="Z44" s="112">
        <v>0</v>
      </c>
      <c r="AA44" s="112">
        <v>0</v>
      </c>
      <c r="AB44" s="112">
        <v>0</v>
      </c>
      <c r="AC44" s="112">
        <v>0</v>
      </c>
      <c r="AD44" s="112">
        <v>0</v>
      </c>
      <c r="AE44" s="112">
        <v>0</v>
      </c>
      <c r="AF44" s="112">
        <v>5</v>
      </c>
      <c r="AG44" s="28"/>
      <c r="AH44" s="25"/>
      <c r="AI44" s="244" t="str">
        <f t="shared" ref="AI44" si="11">D44</f>
        <v>背任</v>
      </c>
      <c r="AJ44" s="244"/>
      <c r="AK44" s="244"/>
      <c r="AL44" s="244"/>
      <c r="AM44" s="16"/>
      <c r="AN44" s="24">
        <f>SUM(I44:S44,U44:AF44,'02'!H44:S44,'02'!U44:AF44,'03'!H44:T44,'03'!V44:AH44)-'01'!H44</f>
        <v>0</v>
      </c>
    </row>
    <row r="45" spans="2:40" s="18" customFormat="1" ht="12.6" customHeight="1">
      <c r="B45" s="22"/>
      <c r="C45" s="246" t="s">
        <v>60</v>
      </c>
      <c r="D45" s="246"/>
      <c r="E45" s="246"/>
      <c r="F45" s="246"/>
      <c r="G45" s="247"/>
      <c r="H45" s="87">
        <v>11774</v>
      </c>
      <c r="I45" s="87">
        <v>871</v>
      </c>
      <c r="J45" s="87">
        <v>811</v>
      </c>
      <c r="K45" s="87">
        <v>655</v>
      </c>
      <c r="L45" s="87">
        <v>313</v>
      </c>
      <c r="M45" s="87">
        <v>137</v>
      </c>
      <c r="N45" s="87">
        <v>28</v>
      </c>
      <c r="O45" s="87">
        <v>2754</v>
      </c>
      <c r="P45" s="87">
        <v>662</v>
      </c>
      <c r="Q45" s="87">
        <v>27</v>
      </c>
      <c r="R45" s="90">
        <v>7</v>
      </c>
      <c r="S45" s="90">
        <v>10</v>
      </c>
      <c r="T45" s="19"/>
      <c r="U45" s="113">
        <v>4</v>
      </c>
      <c r="V45" s="114">
        <v>0</v>
      </c>
      <c r="W45" s="114">
        <v>0</v>
      </c>
      <c r="X45" s="114">
        <v>0</v>
      </c>
      <c r="Y45" s="114">
        <v>12</v>
      </c>
      <c r="Z45" s="114">
        <v>27</v>
      </c>
      <c r="AA45" s="114">
        <v>421</v>
      </c>
      <c r="AB45" s="114">
        <v>36</v>
      </c>
      <c r="AC45" s="114">
        <v>4</v>
      </c>
      <c r="AD45" s="114">
        <v>4</v>
      </c>
      <c r="AE45" s="114">
        <v>93</v>
      </c>
      <c r="AF45" s="114">
        <v>217</v>
      </c>
      <c r="AG45" s="21"/>
      <c r="AH45" s="246" t="str">
        <f>C45</f>
        <v>風俗犯</v>
      </c>
      <c r="AI45" s="246"/>
      <c r="AJ45" s="246"/>
      <c r="AK45" s="246"/>
      <c r="AL45" s="246"/>
      <c r="AM45" s="23"/>
      <c r="AN45" s="24">
        <f>SUM(I45:S45,U45:AF45,'02'!H45:S45,'02'!U45:AF45,'03'!H45:T45,'03'!V45:AH45)-'01'!H45</f>
        <v>0</v>
      </c>
    </row>
    <row r="46" spans="2:40" s="3" customFormat="1" ht="12.6" customHeight="1">
      <c r="B46" s="25"/>
      <c r="C46" s="25"/>
      <c r="D46" s="244" t="s">
        <v>37</v>
      </c>
      <c r="E46" s="244"/>
      <c r="F46" s="244"/>
      <c r="G46" s="245"/>
      <c r="H46" s="87">
        <v>141</v>
      </c>
      <c r="I46" s="88">
        <v>11</v>
      </c>
      <c r="J46" s="88">
        <v>20</v>
      </c>
      <c r="K46" s="88">
        <v>6</v>
      </c>
      <c r="L46" s="88">
        <v>0</v>
      </c>
      <c r="M46" s="88">
        <v>0</v>
      </c>
      <c r="N46" s="88">
        <v>0</v>
      </c>
      <c r="O46" s="88">
        <v>0</v>
      </c>
      <c r="P46" s="88">
        <v>0</v>
      </c>
      <c r="Q46" s="88">
        <v>0</v>
      </c>
      <c r="R46" s="89">
        <v>0</v>
      </c>
      <c r="S46" s="89">
        <v>0</v>
      </c>
      <c r="T46" s="29"/>
      <c r="U46" s="111">
        <v>0</v>
      </c>
      <c r="V46" s="112">
        <v>0</v>
      </c>
      <c r="W46" s="112">
        <v>0</v>
      </c>
      <c r="X46" s="112">
        <v>0</v>
      </c>
      <c r="Y46" s="112">
        <v>0</v>
      </c>
      <c r="Z46" s="112">
        <v>0</v>
      </c>
      <c r="AA46" s="112">
        <v>0</v>
      </c>
      <c r="AB46" s="112">
        <v>0</v>
      </c>
      <c r="AC46" s="112">
        <v>0</v>
      </c>
      <c r="AD46" s="112">
        <v>2</v>
      </c>
      <c r="AE46" s="112">
        <v>0</v>
      </c>
      <c r="AF46" s="112">
        <v>0</v>
      </c>
      <c r="AG46" s="28"/>
      <c r="AH46" s="25"/>
      <c r="AI46" s="244" t="str">
        <f t="shared" ref="AI46" si="12">D46</f>
        <v>賭博</v>
      </c>
      <c r="AJ46" s="244"/>
      <c r="AK46" s="244"/>
      <c r="AL46" s="244"/>
      <c r="AM46" s="16"/>
      <c r="AN46" s="24">
        <f>SUM(I46:S46,U46:AF46,'02'!H46:S46,'02'!U46:AF46,'03'!H46:T46,'03'!V46:AH46)-'01'!H46</f>
        <v>0</v>
      </c>
    </row>
    <row r="47" spans="2:40" s="3" customFormat="1" ht="12.6" customHeight="1">
      <c r="B47" s="25"/>
      <c r="C47" s="25"/>
      <c r="D47" s="244" t="s">
        <v>38</v>
      </c>
      <c r="E47" s="244"/>
      <c r="F47" s="244"/>
      <c r="G47" s="245"/>
      <c r="H47" s="92">
        <v>9095</v>
      </c>
      <c r="I47" s="93">
        <v>685</v>
      </c>
      <c r="J47" s="93">
        <v>711</v>
      </c>
      <c r="K47" s="93">
        <v>564</v>
      </c>
      <c r="L47" s="93">
        <v>182</v>
      </c>
      <c r="M47" s="93">
        <v>136</v>
      </c>
      <c r="N47" s="93">
        <v>24</v>
      </c>
      <c r="O47" s="93">
        <v>2680</v>
      </c>
      <c r="P47" s="93">
        <v>181</v>
      </c>
      <c r="Q47" s="93">
        <v>15</v>
      </c>
      <c r="R47" s="94">
        <v>4</v>
      </c>
      <c r="S47" s="94">
        <v>9</v>
      </c>
      <c r="T47" s="29"/>
      <c r="U47" s="116">
        <v>0</v>
      </c>
      <c r="V47" s="117">
        <v>0</v>
      </c>
      <c r="W47" s="117">
        <v>0</v>
      </c>
      <c r="X47" s="117">
        <v>0</v>
      </c>
      <c r="Y47" s="117">
        <v>4</v>
      </c>
      <c r="Z47" s="117">
        <v>21</v>
      </c>
      <c r="AA47" s="117">
        <v>396</v>
      </c>
      <c r="AB47" s="117">
        <v>12</v>
      </c>
      <c r="AC47" s="117">
        <v>3</v>
      </c>
      <c r="AD47" s="117">
        <v>0</v>
      </c>
      <c r="AE47" s="117">
        <v>65</v>
      </c>
      <c r="AF47" s="117">
        <v>199</v>
      </c>
      <c r="AG47" s="28"/>
      <c r="AH47" s="25"/>
      <c r="AI47" s="244" t="str">
        <f t="shared" ref="AI47" si="13">D47</f>
        <v>わいせつ</v>
      </c>
      <c r="AJ47" s="244"/>
      <c r="AK47" s="244"/>
      <c r="AL47" s="244"/>
      <c r="AM47" s="16"/>
      <c r="AN47" s="24">
        <f>SUM(I47:S47,U47:AF47,'02'!H47:S47,'02'!U47:AF47,'03'!H47:T47,'03'!V47:AH47)-'01'!H47</f>
        <v>0</v>
      </c>
    </row>
    <row r="48" spans="2:40" s="3" customFormat="1" ht="12.6" customHeight="1">
      <c r="B48" s="9"/>
      <c r="C48" s="9"/>
      <c r="D48" s="9"/>
      <c r="E48" s="243" t="s">
        <v>39</v>
      </c>
      <c r="F48" s="243"/>
      <c r="G48" s="26" t="s">
        <v>171</v>
      </c>
      <c r="H48" s="92">
        <v>6096</v>
      </c>
      <c r="I48" s="93">
        <v>500</v>
      </c>
      <c r="J48" s="93">
        <v>508</v>
      </c>
      <c r="K48" s="93">
        <v>447</v>
      </c>
      <c r="L48" s="93">
        <v>166</v>
      </c>
      <c r="M48" s="93">
        <v>75</v>
      </c>
      <c r="N48" s="93">
        <v>15</v>
      </c>
      <c r="O48" s="93">
        <v>1626</v>
      </c>
      <c r="P48" s="93">
        <v>137</v>
      </c>
      <c r="Q48" s="93">
        <v>12</v>
      </c>
      <c r="R48" s="94">
        <v>3</v>
      </c>
      <c r="S48" s="94">
        <v>7</v>
      </c>
      <c r="T48" s="29"/>
      <c r="U48" s="116">
        <v>0</v>
      </c>
      <c r="V48" s="117">
        <v>0</v>
      </c>
      <c r="W48" s="117">
        <v>0</v>
      </c>
      <c r="X48" s="117">
        <v>0</v>
      </c>
      <c r="Y48" s="117">
        <v>3</v>
      </c>
      <c r="Z48" s="117">
        <v>14</v>
      </c>
      <c r="AA48" s="117">
        <v>199</v>
      </c>
      <c r="AB48" s="117">
        <v>5</v>
      </c>
      <c r="AC48" s="117">
        <v>2</v>
      </c>
      <c r="AD48" s="117">
        <v>0</v>
      </c>
      <c r="AE48" s="117">
        <v>50</v>
      </c>
      <c r="AF48" s="117">
        <v>195</v>
      </c>
      <c r="AG48" s="30"/>
      <c r="AH48" s="9"/>
      <c r="AI48" s="9"/>
      <c r="AJ48" s="243" t="str">
        <f>E48</f>
        <v>うち)</v>
      </c>
      <c r="AK48" s="243"/>
      <c r="AL48" s="25" t="str">
        <f>G48</f>
        <v>不同意わいせつ</v>
      </c>
      <c r="AM48" s="16"/>
      <c r="AN48" s="24">
        <f>SUM(I48:S48,U48:AF48,'02'!H48:S48,'02'!U48:AF48,'03'!H48:T48,'03'!V48:AH48)-'01'!H48</f>
        <v>0</v>
      </c>
    </row>
    <row r="49" spans="1:41" s="3" customFormat="1" ht="12.6" customHeight="1">
      <c r="B49" s="237"/>
      <c r="C49" s="237"/>
      <c r="D49" s="237"/>
      <c r="E49" s="248" t="s">
        <v>24</v>
      </c>
      <c r="F49" s="248"/>
      <c r="G49" s="236" t="s">
        <v>11</v>
      </c>
      <c r="H49" s="92">
        <v>2326</v>
      </c>
      <c r="I49" s="93">
        <v>32</v>
      </c>
      <c r="J49" s="93">
        <v>117</v>
      </c>
      <c r="K49" s="93">
        <v>62</v>
      </c>
      <c r="L49" s="93">
        <v>11</v>
      </c>
      <c r="M49" s="93">
        <v>57</v>
      </c>
      <c r="N49" s="93">
        <v>9</v>
      </c>
      <c r="O49" s="93">
        <v>1038</v>
      </c>
      <c r="P49" s="93">
        <v>43</v>
      </c>
      <c r="Q49" s="93">
        <v>3</v>
      </c>
      <c r="R49" s="94">
        <v>1</v>
      </c>
      <c r="S49" s="94">
        <v>2</v>
      </c>
      <c r="T49" s="29"/>
      <c r="U49" s="116">
        <v>0</v>
      </c>
      <c r="V49" s="117">
        <v>0</v>
      </c>
      <c r="W49" s="117">
        <v>0</v>
      </c>
      <c r="X49" s="117">
        <v>0</v>
      </c>
      <c r="Y49" s="117">
        <v>1</v>
      </c>
      <c r="Z49" s="117">
        <v>7</v>
      </c>
      <c r="AA49" s="117">
        <v>194</v>
      </c>
      <c r="AB49" s="117">
        <v>6</v>
      </c>
      <c r="AC49" s="117">
        <v>1</v>
      </c>
      <c r="AD49" s="117">
        <v>0</v>
      </c>
      <c r="AE49" s="117">
        <v>15</v>
      </c>
      <c r="AF49" s="117">
        <v>3</v>
      </c>
      <c r="AG49" s="30"/>
      <c r="AH49" s="237"/>
      <c r="AI49" s="237"/>
      <c r="AJ49" s="248" t="str">
        <f>E49</f>
        <v>うち)</v>
      </c>
      <c r="AK49" s="248"/>
      <c r="AL49" s="235" t="str">
        <f>G49</f>
        <v>公然わいせつ</v>
      </c>
      <c r="AM49" s="16"/>
      <c r="AN49" s="24">
        <f>SUM(I49:S49,U49:AF49,'02'!H48:S48,'02'!U48:AF48,'03'!H48:T48,'03'!V48:AH48)-'01'!H49</f>
        <v>1408</v>
      </c>
    </row>
    <row r="50" spans="1:41" s="3" customFormat="1" ht="12.6" customHeight="1">
      <c r="B50" s="9"/>
      <c r="C50" s="9"/>
      <c r="D50" s="9"/>
      <c r="E50" s="248" t="s">
        <v>40</v>
      </c>
      <c r="F50" s="248"/>
      <c r="G50" s="26" t="s">
        <v>173</v>
      </c>
      <c r="H50" s="92">
        <v>45</v>
      </c>
      <c r="I50" s="93">
        <v>19</v>
      </c>
      <c r="J50" s="93">
        <v>8</v>
      </c>
      <c r="K50" s="93">
        <v>1</v>
      </c>
      <c r="L50" s="93">
        <v>0</v>
      </c>
      <c r="M50" s="93">
        <v>0</v>
      </c>
      <c r="N50" s="93">
        <v>0</v>
      </c>
      <c r="O50" s="93">
        <v>3</v>
      </c>
      <c r="P50" s="93">
        <v>1</v>
      </c>
      <c r="Q50" s="93">
        <v>0</v>
      </c>
      <c r="R50" s="94">
        <v>0</v>
      </c>
      <c r="S50" s="94">
        <v>0</v>
      </c>
      <c r="T50" s="29"/>
      <c r="U50" s="116">
        <v>0</v>
      </c>
      <c r="V50" s="117">
        <v>0</v>
      </c>
      <c r="W50" s="117">
        <v>0</v>
      </c>
      <c r="X50" s="117">
        <v>0</v>
      </c>
      <c r="Y50" s="117">
        <v>0</v>
      </c>
      <c r="Z50" s="117">
        <v>0</v>
      </c>
      <c r="AA50" s="117">
        <v>0</v>
      </c>
      <c r="AB50" s="117">
        <v>1</v>
      </c>
      <c r="AC50" s="117">
        <v>0</v>
      </c>
      <c r="AD50" s="117">
        <v>0</v>
      </c>
      <c r="AE50" s="117">
        <v>0</v>
      </c>
      <c r="AF50" s="117">
        <v>0</v>
      </c>
      <c r="AG50" s="30"/>
      <c r="AH50" s="9"/>
      <c r="AI50" s="9"/>
      <c r="AJ50" s="248" t="str">
        <f>E50</f>
        <v>うち)</v>
      </c>
      <c r="AK50" s="248"/>
      <c r="AL50" s="25" t="str">
        <f>G50</f>
        <v>面会要求等</v>
      </c>
      <c r="AM50" s="16"/>
      <c r="AN50" s="24">
        <f>SUM(I50:S50,U50:AF50,'02'!H50:S50,'02'!U50:AF50,'03'!H49:T49,'03'!V49:AH49)-'01'!H50</f>
        <v>276</v>
      </c>
    </row>
    <row r="51" spans="1:41" s="3" customFormat="1" ht="12.6" customHeight="1">
      <c r="B51" s="235"/>
      <c r="C51" s="235"/>
      <c r="D51" s="244" t="s">
        <v>172</v>
      </c>
      <c r="E51" s="244"/>
      <c r="F51" s="244"/>
      <c r="G51" s="245"/>
      <c r="H51" s="92">
        <v>2538</v>
      </c>
      <c r="I51" s="93">
        <v>175</v>
      </c>
      <c r="J51" s="93">
        <v>80</v>
      </c>
      <c r="K51" s="93">
        <v>85</v>
      </c>
      <c r="L51" s="93">
        <v>131</v>
      </c>
      <c r="M51" s="93">
        <v>1</v>
      </c>
      <c r="N51" s="93">
        <v>4</v>
      </c>
      <c r="O51" s="93">
        <v>74</v>
      </c>
      <c r="P51" s="93">
        <v>481</v>
      </c>
      <c r="Q51" s="93">
        <v>12</v>
      </c>
      <c r="R51" s="94">
        <v>3</v>
      </c>
      <c r="S51" s="94">
        <v>1</v>
      </c>
      <c r="T51" s="29"/>
      <c r="U51" s="116">
        <v>4</v>
      </c>
      <c r="V51" s="117">
        <v>0</v>
      </c>
      <c r="W51" s="117">
        <v>0</v>
      </c>
      <c r="X51" s="117">
        <v>0</v>
      </c>
      <c r="Y51" s="117">
        <v>8</v>
      </c>
      <c r="Z51" s="117">
        <v>6</v>
      </c>
      <c r="AA51" s="117">
        <v>25</v>
      </c>
      <c r="AB51" s="117">
        <v>24</v>
      </c>
      <c r="AC51" s="117">
        <v>1</v>
      </c>
      <c r="AD51" s="117">
        <v>2</v>
      </c>
      <c r="AE51" s="117">
        <v>28</v>
      </c>
      <c r="AF51" s="117">
        <v>18</v>
      </c>
      <c r="AG51" s="28"/>
      <c r="AH51" s="235"/>
      <c r="AI51" s="244" t="str">
        <f t="shared" ref="AI51" si="14">D51</f>
        <v>性的姿態撮影等処罰法</v>
      </c>
      <c r="AJ51" s="244"/>
      <c r="AK51" s="244"/>
      <c r="AL51" s="244"/>
      <c r="AM51" s="16"/>
      <c r="AN51" s="24">
        <f>SUM(I51:S51,U51:AF51,'02'!H51:S51,'02'!U51:AF51,'03'!H52:T52,'03'!V52:AH52)-'01'!H51</f>
        <v>16414</v>
      </c>
    </row>
    <row r="52" spans="1:41" s="18" customFormat="1" ht="12.6" customHeight="1">
      <c r="B52" s="31"/>
      <c r="C52" s="246" t="s">
        <v>50</v>
      </c>
      <c r="D52" s="246"/>
      <c r="E52" s="246"/>
      <c r="F52" s="246"/>
      <c r="G52" s="247"/>
      <c r="H52" s="92">
        <v>93623</v>
      </c>
      <c r="I52" s="92">
        <v>15767</v>
      </c>
      <c r="J52" s="92">
        <v>10652</v>
      </c>
      <c r="K52" s="92">
        <v>9324</v>
      </c>
      <c r="L52" s="92">
        <v>2138</v>
      </c>
      <c r="M52" s="92">
        <v>6451</v>
      </c>
      <c r="N52" s="92">
        <v>1798</v>
      </c>
      <c r="O52" s="92">
        <v>9388</v>
      </c>
      <c r="P52" s="92">
        <v>2180</v>
      </c>
      <c r="Q52" s="92">
        <v>186</v>
      </c>
      <c r="R52" s="95">
        <v>85</v>
      </c>
      <c r="S52" s="95">
        <v>109</v>
      </c>
      <c r="T52" s="32"/>
      <c r="U52" s="118">
        <v>6</v>
      </c>
      <c r="V52" s="119">
        <v>18</v>
      </c>
      <c r="W52" s="119">
        <v>4</v>
      </c>
      <c r="X52" s="119">
        <v>26</v>
      </c>
      <c r="Y52" s="119">
        <v>44</v>
      </c>
      <c r="Z52" s="119">
        <v>519</v>
      </c>
      <c r="AA52" s="119">
        <v>1952</v>
      </c>
      <c r="AB52" s="119">
        <v>53</v>
      </c>
      <c r="AC52" s="119">
        <v>88</v>
      </c>
      <c r="AD52" s="119">
        <v>68</v>
      </c>
      <c r="AE52" s="119">
        <v>614</v>
      </c>
      <c r="AF52" s="119">
        <v>912</v>
      </c>
      <c r="AG52" s="33"/>
      <c r="AH52" s="246" t="str">
        <f>C52</f>
        <v>その他の刑法犯</v>
      </c>
      <c r="AI52" s="246"/>
      <c r="AJ52" s="246"/>
      <c r="AK52" s="246"/>
      <c r="AL52" s="246"/>
      <c r="AM52" s="23"/>
      <c r="AN52" s="24">
        <f>SUM(I52:S52,U52:AF52,'02'!H52:S52,'02'!U52:AF52,'03'!H52:T52,'03'!V52:AH52)-'01'!H52</f>
        <v>0</v>
      </c>
    </row>
    <row r="53" spans="1:41" s="3" customFormat="1" ht="12.6" customHeight="1">
      <c r="A53" s="2"/>
      <c r="B53" s="9"/>
      <c r="C53" s="9"/>
      <c r="D53" s="243" t="s">
        <v>41</v>
      </c>
      <c r="E53" s="243"/>
      <c r="F53" s="244" t="s">
        <v>42</v>
      </c>
      <c r="G53" s="245"/>
      <c r="H53" s="92">
        <v>13879</v>
      </c>
      <c r="I53" s="93">
        <v>56</v>
      </c>
      <c r="J53" s="93">
        <v>581</v>
      </c>
      <c r="K53" s="93">
        <v>526</v>
      </c>
      <c r="L53" s="93">
        <v>179</v>
      </c>
      <c r="M53" s="93">
        <v>168</v>
      </c>
      <c r="N53" s="93">
        <v>551</v>
      </c>
      <c r="O53" s="93">
        <v>3531</v>
      </c>
      <c r="P53" s="93">
        <v>715</v>
      </c>
      <c r="Q53" s="93">
        <v>6</v>
      </c>
      <c r="R53" s="94">
        <v>31</v>
      </c>
      <c r="S53" s="94">
        <v>13</v>
      </c>
      <c r="T53" s="29"/>
      <c r="U53" s="116">
        <v>2</v>
      </c>
      <c r="V53" s="117">
        <v>6</v>
      </c>
      <c r="W53" s="117">
        <v>1</v>
      </c>
      <c r="X53" s="117">
        <v>17</v>
      </c>
      <c r="Y53" s="117">
        <v>18</v>
      </c>
      <c r="Z53" s="117">
        <v>21</v>
      </c>
      <c r="AA53" s="117">
        <v>421</v>
      </c>
      <c r="AB53" s="117">
        <v>5</v>
      </c>
      <c r="AC53" s="117">
        <v>34</v>
      </c>
      <c r="AD53" s="117">
        <v>23</v>
      </c>
      <c r="AE53" s="117">
        <v>113</v>
      </c>
      <c r="AF53" s="117">
        <v>69</v>
      </c>
      <c r="AG53" s="30"/>
      <c r="AH53" s="9"/>
      <c r="AI53" s="243" t="str">
        <f>D53</f>
        <v>うち)</v>
      </c>
      <c r="AJ53" s="243"/>
      <c r="AK53" s="244" t="str">
        <f>F53</f>
        <v>占有離脱物横領</v>
      </c>
      <c r="AL53" s="244"/>
      <c r="AM53" s="16"/>
      <c r="AN53" s="24">
        <f>SUM(I53:S53,U53:AF53,'02'!H53:S53,'02'!U53:AF53,'03'!H53:T53,'03'!V53:AH53)-'01'!H53</f>
        <v>0</v>
      </c>
    </row>
    <row r="54" spans="1:41" ht="12.6" customHeight="1">
      <c r="B54" s="9"/>
      <c r="C54" s="9"/>
      <c r="D54" s="243" t="s">
        <v>41</v>
      </c>
      <c r="E54" s="243"/>
      <c r="F54" s="244" t="s">
        <v>43</v>
      </c>
      <c r="G54" s="245"/>
      <c r="H54" s="92">
        <v>2217</v>
      </c>
      <c r="I54" s="93">
        <v>156</v>
      </c>
      <c r="J54" s="93">
        <v>118</v>
      </c>
      <c r="K54" s="93">
        <v>112</v>
      </c>
      <c r="L54" s="93">
        <v>12</v>
      </c>
      <c r="M54" s="93">
        <v>37</v>
      </c>
      <c r="N54" s="93">
        <v>1</v>
      </c>
      <c r="O54" s="93">
        <v>830</v>
      </c>
      <c r="P54" s="93">
        <v>48</v>
      </c>
      <c r="Q54" s="93">
        <v>0</v>
      </c>
      <c r="R54" s="94">
        <v>6</v>
      </c>
      <c r="S54" s="94">
        <v>0</v>
      </c>
      <c r="T54" s="29"/>
      <c r="U54" s="116">
        <v>1</v>
      </c>
      <c r="V54" s="117">
        <v>0</v>
      </c>
      <c r="W54" s="117">
        <v>0</v>
      </c>
      <c r="X54" s="117">
        <v>0</v>
      </c>
      <c r="Y54" s="117">
        <v>0</v>
      </c>
      <c r="Z54" s="117">
        <v>4</v>
      </c>
      <c r="AA54" s="117">
        <v>12</v>
      </c>
      <c r="AB54" s="117">
        <v>4</v>
      </c>
      <c r="AC54" s="117">
        <v>3</v>
      </c>
      <c r="AD54" s="117">
        <v>0</v>
      </c>
      <c r="AE54" s="117">
        <v>2</v>
      </c>
      <c r="AF54" s="117">
        <v>32</v>
      </c>
      <c r="AG54" s="30"/>
      <c r="AH54" s="9"/>
      <c r="AI54" s="243" t="str">
        <f t="shared" ref="AI54:AI59" si="15">D54</f>
        <v>うち)</v>
      </c>
      <c r="AJ54" s="243"/>
      <c r="AK54" s="244" t="str">
        <f t="shared" ref="AK54:AK59" si="16">F54</f>
        <v>公務執行妨害</v>
      </c>
      <c r="AL54" s="244"/>
      <c r="AM54" s="34"/>
      <c r="AN54" s="24">
        <f>SUM(I54:S54,U54:AF54,'02'!H54:S54,'02'!U54:AF54,'03'!H54:T54,'03'!V54:AH54)-'01'!H54</f>
        <v>0</v>
      </c>
    </row>
    <row r="55" spans="1:41" ht="12.6" customHeight="1">
      <c r="B55" s="9"/>
      <c r="C55" s="9"/>
      <c r="D55" s="243" t="s">
        <v>41</v>
      </c>
      <c r="E55" s="243"/>
      <c r="F55" s="244" t="s">
        <v>12</v>
      </c>
      <c r="G55" s="245"/>
      <c r="H55" s="92">
        <v>10627</v>
      </c>
      <c r="I55" s="93">
        <v>4001</v>
      </c>
      <c r="J55" s="93">
        <v>1035</v>
      </c>
      <c r="K55" s="93">
        <v>1450</v>
      </c>
      <c r="L55" s="93">
        <v>558</v>
      </c>
      <c r="M55" s="93">
        <v>24</v>
      </c>
      <c r="N55" s="93">
        <v>6</v>
      </c>
      <c r="O55" s="93">
        <v>0</v>
      </c>
      <c r="P55" s="93">
        <v>51</v>
      </c>
      <c r="Q55" s="93">
        <v>6</v>
      </c>
      <c r="R55" s="94">
        <v>10</v>
      </c>
      <c r="S55" s="94">
        <v>3</v>
      </c>
      <c r="T55" s="29"/>
      <c r="U55" s="116">
        <v>0</v>
      </c>
      <c r="V55" s="117">
        <v>0</v>
      </c>
      <c r="W55" s="117">
        <v>0</v>
      </c>
      <c r="X55" s="117">
        <v>1</v>
      </c>
      <c r="Y55" s="117">
        <v>1</v>
      </c>
      <c r="Z55" s="117">
        <v>157</v>
      </c>
      <c r="AA55" s="117">
        <v>36</v>
      </c>
      <c r="AB55" s="117">
        <v>2</v>
      </c>
      <c r="AC55" s="117">
        <v>2</v>
      </c>
      <c r="AD55" s="117">
        <v>7</v>
      </c>
      <c r="AE55" s="117">
        <v>74</v>
      </c>
      <c r="AF55" s="117">
        <v>82</v>
      </c>
      <c r="AG55" s="30"/>
      <c r="AH55" s="9"/>
      <c r="AI55" s="243" t="str">
        <f t="shared" si="15"/>
        <v>うち)</v>
      </c>
      <c r="AJ55" s="243"/>
      <c r="AK55" s="244" t="str">
        <f t="shared" si="16"/>
        <v>住居侵入</v>
      </c>
      <c r="AL55" s="244"/>
      <c r="AM55" s="35"/>
      <c r="AN55" s="24">
        <f>SUM(I55:S55,U55:AF55,'02'!H55:S55,'02'!U55:AF55,'03'!H55:T55,'03'!V55:AH55)-'01'!H55</f>
        <v>0</v>
      </c>
    </row>
    <row r="56" spans="1:41" ht="12.6" customHeight="1">
      <c r="B56" s="9"/>
      <c r="C56" s="9"/>
      <c r="D56" s="243" t="s">
        <v>44</v>
      </c>
      <c r="E56" s="243"/>
      <c r="F56" s="244" t="s">
        <v>45</v>
      </c>
      <c r="G56" s="245"/>
      <c r="H56" s="92">
        <v>282</v>
      </c>
      <c r="I56" s="93">
        <v>20</v>
      </c>
      <c r="J56" s="93">
        <v>40</v>
      </c>
      <c r="K56" s="93">
        <v>28</v>
      </c>
      <c r="L56" s="93">
        <v>7</v>
      </c>
      <c r="M56" s="93">
        <v>10</v>
      </c>
      <c r="N56" s="93">
        <v>0</v>
      </c>
      <c r="O56" s="93">
        <v>39</v>
      </c>
      <c r="P56" s="93">
        <v>3</v>
      </c>
      <c r="Q56" s="93">
        <v>0</v>
      </c>
      <c r="R56" s="94">
        <v>0</v>
      </c>
      <c r="S56" s="94">
        <v>0</v>
      </c>
      <c r="T56" s="29"/>
      <c r="U56" s="116">
        <v>0</v>
      </c>
      <c r="V56" s="117">
        <v>0</v>
      </c>
      <c r="W56" s="117">
        <v>0</v>
      </c>
      <c r="X56" s="117">
        <v>0</v>
      </c>
      <c r="Y56" s="117">
        <v>0</v>
      </c>
      <c r="Z56" s="117">
        <v>1</v>
      </c>
      <c r="AA56" s="117">
        <v>7</v>
      </c>
      <c r="AB56" s="117">
        <v>0</v>
      </c>
      <c r="AC56" s="117">
        <v>0</v>
      </c>
      <c r="AD56" s="117">
        <v>0</v>
      </c>
      <c r="AE56" s="117">
        <v>1</v>
      </c>
      <c r="AF56" s="117">
        <v>5</v>
      </c>
      <c r="AG56" s="30"/>
      <c r="AH56" s="9"/>
      <c r="AI56" s="243" t="str">
        <f t="shared" si="15"/>
        <v>うち)</v>
      </c>
      <c r="AJ56" s="243"/>
      <c r="AK56" s="244" t="str">
        <f t="shared" si="16"/>
        <v>逮捕監禁</v>
      </c>
      <c r="AL56" s="244"/>
      <c r="AM56" s="35"/>
      <c r="AN56" s="24">
        <f>SUM(I56:S56,U56:AF56,'02'!H56:S56,'02'!U56:AF56,'03'!H56:T56,'03'!V56:AH56)-'01'!H56</f>
        <v>0</v>
      </c>
    </row>
    <row r="57" spans="1:41" ht="12.6" customHeight="1">
      <c r="B57" s="9"/>
      <c r="C57" s="9"/>
      <c r="D57" s="243" t="s">
        <v>44</v>
      </c>
      <c r="E57" s="243"/>
      <c r="F57" s="255" t="s">
        <v>111</v>
      </c>
      <c r="G57" s="258"/>
      <c r="H57" s="92">
        <v>526</v>
      </c>
      <c r="I57" s="93">
        <v>71</v>
      </c>
      <c r="J57" s="93">
        <v>69</v>
      </c>
      <c r="K57" s="93">
        <v>46</v>
      </c>
      <c r="L57" s="93">
        <v>18</v>
      </c>
      <c r="M57" s="93">
        <v>9</v>
      </c>
      <c r="N57" s="93">
        <v>1</v>
      </c>
      <c r="O57" s="93">
        <v>123</v>
      </c>
      <c r="P57" s="93">
        <v>50</v>
      </c>
      <c r="Q57" s="93">
        <v>0</v>
      </c>
      <c r="R57" s="94">
        <v>1</v>
      </c>
      <c r="S57" s="94">
        <v>0</v>
      </c>
      <c r="T57" s="29"/>
      <c r="U57" s="116">
        <v>0</v>
      </c>
      <c r="V57" s="117">
        <v>0</v>
      </c>
      <c r="W57" s="117">
        <v>0</v>
      </c>
      <c r="X57" s="117">
        <v>0</v>
      </c>
      <c r="Y57" s="117">
        <v>1</v>
      </c>
      <c r="Z57" s="117">
        <v>1</v>
      </c>
      <c r="AA57" s="117">
        <v>16</v>
      </c>
      <c r="AB57" s="117">
        <v>1</v>
      </c>
      <c r="AC57" s="117">
        <v>0</v>
      </c>
      <c r="AD57" s="117">
        <v>0</v>
      </c>
      <c r="AE57" s="117">
        <v>2</v>
      </c>
      <c r="AF57" s="117">
        <v>0</v>
      </c>
      <c r="AG57" s="30"/>
      <c r="AH57" s="9"/>
      <c r="AI57" s="243" t="str">
        <f t="shared" si="15"/>
        <v>うち)</v>
      </c>
      <c r="AJ57" s="243"/>
      <c r="AK57" s="255" t="str">
        <f t="shared" si="16"/>
        <v>略取誘拐・人身売買</v>
      </c>
      <c r="AL57" s="255"/>
      <c r="AM57" s="35"/>
      <c r="AN57" s="24">
        <f>SUM(I57:S57,U57:AF57,'02'!H57:S57,'02'!U57:AF57,'03'!H57:T57,'03'!V57:AH57)-'01'!H57</f>
        <v>0</v>
      </c>
    </row>
    <row r="58" spans="1:41" ht="12.6" customHeight="1">
      <c r="B58" s="9"/>
      <c r="C58" s="9"/>
      <c r="D58" s="243" t="s">
        <v>44</v>
      </c>
      <c r="E58" s="243"/>
      <c r="F58" s="244" t="s">
        <v>13</v>
      </c>
      <c r="G58" s="245"/>
      <c r="H58" s="92">
        <v>974</v>
      </c>
      <c r="I58" s="93">
        <v>39</v>
      </c>
      <c r="J58" s="93">
        <v>75</v>
      </c>
      <c r="K58" s="93">
        <v>64</v>
      </c>
      <c r="L58" s="93">
        <v>12</v>
      </c>
      <c r="M58" s="93">
        <v>50</v>
      </c>
      <c r="N58" s="93">
        <v>26</v>
      </c>
      <c r="O58" s="93">
        <v>280</v>
      </c>
      <c r="P58" s="93">
        <v>21</v>
      </c>
      <c r="Q58" s="93">
        <v>1</v>
      </c>
      <c r="R58" s="94">
        <v>0</v>
      </c>
      <c r="S58" s="94">
        <v>0</v>
      </c>
      <c r="T58" s="29"/>
      <c r="U58" s="116">
        <v>0</v>
      </c>
      <c r="V58" s="117">
        <v>2</v>
      </c>
      <c r="W58" s="117">
        <v>0</v>
      </c>
      <c r="X58" s="117">
        <v>2</v>
      </c>
      <c r="Y58" s="117">
        <v>0</v>
      </c>
      <c r="Z58" s="117">
        <v>0</v>
      </c>
      <c r="AA58" s="117">
        <v>53</v>
      </c>
      <c r="AB58" s="117">
        <v>1</v>
      </c>
      <c r="AC58" s="117">
        <v>2</v>
      </c>
      <c r="AD58" s="117">
        <v>0</v>
      </c>
      <c r="AE58" s="117">
        <v>1</v>
      </c>
      <c r="AF58" s="117">
        <v>3</v>
      </c>
      <c r="AG58" s="30"/>
      <c r="AH58" s="9"/>
      <c r="AI58" s="243" t="str">
        <f t="shared" si="15"/>
        <v>うち)</v>
      </c>
      <c r="AJ58" s="243"/>
      <c r="AK58" s="244" t="str">
        <f t="shared" si="16"/>
        <v>盗品等</v>
      </c>
      <c r="AL58" s="244"/>
      <c r="AM58" s="35"/>
      <c r="AN58" s="24">
        <f>SUM(I58:S58,U58:AF58,'02'!H58:S58,'02'!U58:AF58,'03'!H58:T58,'03'!V58:AH58)-'01'!H58</f>
        <v>0</v>
      </c>
    </row>
    <row r="59" spans="1:41" ht="12.6" customHeight="1" thickBot="1">
      <c r="B59" s="36"/>
      <c r="C59" s="36"/>
      <c r="D59" s="253" t="s">
        <v>39</v>
      </c>
      <c r="E59" s="253"/>
      <c r="F59" s="254" t="s">
        <v>14</v>
      </c>
      <c r="G59" s="257"/>
      <c r="H59" s="96">
        <v>56957</v>
      </c>
      <c r="I59" s="97">
        <v>10557</v>
      </c>
      <c r="J59" s="97">
        <v>8014</v>
      </c>
      <c r="K59" s="97">
        <v>6593</v>
      </c>
      <c r="L59" s="97">
        <v>1146</v>
      </c>
      <c r="M59" s="97">
        <v>6070</v>
      </c>
      <c r="N59" s="97">
        <v>1201</v>
      </c>
      <c r="O59" s="97">
        <v>4065</v>
      </c>
      <c r="P59" s="97">
        <v>992</v>
      </c>
      <c r="Q59" s="97">
        <v>88</v>
      </c>
      <c r="R59" s="98">
        <v>24</v>
      </c>
      <c r="S59" s="98">
        <v>88</v>
      </c>
      <c r="T59" s="29"/>
      <c r="U59" s="120">
        <v>3</v>
      </c>
      <c r="V59" s="121">
        <v>10</v>
      </c>
      <c r="W59" s="121">
        <v>2</v>
      </c>
      <c r="X59" s="121">
        <v>6</v>
      </c>
      <c r="Y59" s="121">
        <v>18</v>
      </c>
      <c r="Z59" s="121">
        <v>301</v>
      </c>
      <c r="AA59" s="121">
        <v>1266</v>
      </c>
      <c r="AB59" s="121">
        <v>33</v>
      </c>
      <c r="AC59" s="121">
        <v>44</v>
      </c>
      <c r="AD59" s="121">
        <v>31</v>
      </c>
      <c r="AE59" s="121">
        <v>364</v>
      </c>
      <c r="AF59" s="121">
        <v>558</v>
      </c>
      <c r="AG59" s="37"/>
      <c r="AH59" s="36"/>
      <c r="AI59" s="253" t="str">
        <f t="shared" si="15"/>
        <v>うち)</v>
      </c>
      <c r="AJ59" s="253"/>
      <c r="AK59" s="254" t="str">
        <f t="shared" si="16"/>
        <v>器物損壊等</v>
      </c>
      <c r="AL59" s="254"/>
      <c r="AM59" s="35"/>
      <c r="AN59" s="24">
        <f>SUM(I59:S59,U59:AF59,'02'!H59:S59,'02'!U59:AF59,'03'!H59:T59,'03'!V59:AH59)-'01'!H59</f>
        <v>0</v>
      </c>
      <c r="AO59" s="35"/>
    </row>
    <row r="60" spans="1:41">
      <c r="B60" s="38" t="s">
        <v>141</v>
      </c>
      <c r="C60" s="38"/>
      <c r="D60" s="38"/>
      <c r="E60" s="38"/>
      <c r="F60" s="38"/>
      <c r="G60" s="38"/>
      <c r="H60" s="38"/>
      <c r="I60" s="38"/>
      <c r="J60" s="38"/>
      <c r="K60" s="38"/>
      <c r="L60" s="38"/>
      <c r="M60" s="38"/>
      <c r="N60" s="38"/>
      <c r="O60" s="38"/>
      <c r="P60" s="39"/>
      <c r="Q60" s="39"/>
      <c r="R60" s="39"/>
      <c r="S60" s="39"/>
      <c r="T60" s="40"/>
      <c r="U60" s="41" t="s">
        <v>132</v>
      </c>
      <c r="V60" s="41"/>
      <c r="W60" s="41"/>
      <c r="X60" s="41"/>
      <c r="Y60" s="41"/>
      <c r="Z60" s="41"/>
      <c r="AA60" s="41"/>
      <c r="AB60" s="41"/>
      <c r="AC60" s="41"/>
      <c r="AD60" s="41"/>
      <c r="AE60" s="41"/>
      <c r="AF60" s="41"/>
      <c r="AG60" s="41"/>
      <c r="AH60" s="41"/>
      <c r="AI60" s="41"/>
      <c r="AJ60" s="41"/>
      <c r="AK60" s="41"/>
      <c r="AL60" s="41"/>
      <c r="AM60" s="40"/>
      <c r="AN60" s="35"/>
    </row>
    <row r="61" spans="1:41">
      <c r="B61" s="42" t="s">
        <v>142</v>
      </c>
      <c r="C61" s="42"/>
      <c r="D61" s="42"/>
      <c r="E61" s="42"/>
      <c r="F61" s="42"/>
      <c r="G61" s="42"/>
      <c r="H61" s="42"/>
      <c r="I61" s="42"/>
      <c r="J61" s="42"/>
      <c r="K61" s="42"/>
      <c r="L61" s="42"/>
      <c r="M61" s="42"/>
      <c r="N61" s="42"/>
      <c r="O61" s="42"/>
      <c r="P61" s="35"/>
      <c r="Q61" s="35"/>
      <c r="R61" s="35"/>
      <c r="S61" s="35"/>
      <c r="T61" s="40"/>
      <c r="U61" s="41" t="s">
        <v>101</v>
      </c>
      <c r="V61" s="41"/>
      <c r="W61" s="41"/>
      <c r="X61" s="41"/>
      <c r="Y61" s="41"/>
      <c r="Z61" s="41"/>
      <c r="AA61" s="41"/>
      <c r="AB61" s="41"/>
      <c r="AC61" s="41"/>
      <c r="AD61" s="41"/>
      <c r="AE61" s="41"/>
      <c r="AF61" s="41"/>
      <c r="AG61" s="41"/>
      <c r="AH61" s="41"/>
      <c r="AI61" s="41"/>
      <c r="AJ61" s="41"/>
      <c r="AK61" s="41"/>
      <c r="AL61" s="41"/>
      <c r="AM61" s="40"/>
      <c r="AN61" s="35"/>
    </row>
    <row r="62" spans="1:41">
      <c r="B62" s="42" t="s">
        <v>140</v>
      </c>
      <c r="C62" s="42"/>
      <c r="D62" s="42"/>
      <c r="E62" s="42"/>
      <c r="F62" s="42"/>
      <c r="G62" s="42"/>
      <c r="H62" s="42"/>
      <c r="I62" s="42"/>
      <c r="J62" s="42"/>
      <c r="K62" s="42"/>
      <c r="L62" s="42"/>
      <c r="M62" s="42"/>
      <c r="N62" s="42"/>
      <c r="O62" s="42"/>
      <c r="P62" s="35"/>
      <c r="Q62" s="35"/>
      <c r="R62" s="35"/>
      <c r="S62" s="35"/>
      <c r="T62" s="40"/>
      <c r="U62" s="41" t="s">
        <v>99</v>
      </c>
      <c r="V62" s="41"/>
      <c r="W62" s="41"/>
      <c r="X62" s="41"/>
      <c r="Y62" s="41"/>
      <c r="Z62" s="41"/>
      <c r="AA62" s="41"/>
      <c r="AB62" s="41"/>
      <c r="AC62" s="41"/>
      <c r="AD62" s="41"/>
      <c r="AE62" s="41"/>
      <c r="AF62" s="41"/>
      <c r="AG62" s="41"/>
      <c r="AH62" s="41"/>
      <c r="AI62" s="41"/>
      <c r="AJ62" s="41"/>
      <c r="AK62" s="41"/>
      <c r="AL62" s="41"/>
      <c r="AN62" s="35"/>
    </row>
    <row r="63" spans="1:41">
      <c r="B63" s="40"/>
      <c r="C63" s="1"/>
      <c r="D63" s="1"/>
      <c r="E63" s="1"/>
      <c r="F63" s="1"/>
      <c r="G63" s="1"/>
      <c r="H63" s="1"/>
      <c r="I63" s="1"/>
      <c r="J63" s="1"/>
      <c r="K63" s="1"/>
      <c r="L63" s="1"/>
      <c r="M63" s="1"/>
      <c r="N63" s="1"/>
      <c r="O63" s="1"/>
      <c r="P63" s="1"/>
      <c r="Q63" s="1"/>
      <c r="R63" s="1"/>
      <c r="S63" s="1"/>
      <c r="T63" s="1"/>
      <c r="U63" s="41" t="s">
        <v>100</v>
      </c>
      <c r="V63" s="41"/>
      <c r="W63" s="41"/>
      <c r="X63" s="41"/>
      <c r="Y63" s="41"/>
      <c r="Z63" s="41"/>
      <c r="AA63" s="41"/>
      <c r="AB63" s="41"/>
      <c r="AC63" s="41"/>
      <c r="AD63" s="41"/>
      <c r="AE63" s="41"/>
      <c r="AF63" s="41"/>
      <c r="AG63" s="41"/>
      <c r="AH63" s="41"/>
      <c r="AI63" s="41"/>
      <c r="AJ63" s="41"/>
      <c r="AK63" s="41"/>
      <c r="AL63" s="41"/>
      <c r="AN63" s="35"/>
    </row>
    <row r="64" spans="1:41">
      <c r="B64" s="40"/>
      <c r="C64" s="41"/>
      <c r="D64" s="41"/>
      <c r="E64" s="41"/>
      <c r="F64" s="41"/>
      <c r="G64" s="41"/>
      <c r="H64" s="41"/>
      <c r="I64" s="41"/>
      <c r="J64" s="41"/>
      <c r="K64" s="41"/>
      <c r="L64" s="41"/>
      <c r="M64" s="41"/>
      <c r="N64" s="41"/>
      <c r="O64" s="41"/>
      <c r="P64" s="41"/>
      <c r="Q64" s="41"/>
      <c r="R64" s="41"/>
      <c r="S64" s="41"/>
      <c r="T64" s="41"/>
      <c r="U64" s="1" t="s">
        <v>133</v>
      </c>
      <c r="V64" s="1"/>
      <c r="W64" s="1"/>
      <c r="X64" s="1"/>
      <c r="Y64" s="1"/>
      <c r="Z64" s="1"/>
      <c r="AA64" s="1"/>
      <c r="AB64" s="1"/>
      <c r="AC64" s="1"/>
      <c r="AD64" s="1"/>
      <c r="AE64" s="1"/>
      <c r="AF64" s="1"/>
      <c r="AG64" s="1"/>
      <c r="AH64" s="1"/>
      <c r="AI64" s="1"/>
      <c r="AJ64" s="1"/>
      <c r="AK64" s="1"/>
      <c r="AL64" s="1"/>
    </row>
    <row r="65" spans="2:38">
      <c r="B65" s="40"/>
      <c r="C65" s="40"/>
      <c r="D65" s="40"/>
      <c r="E65" s="40"/>
      <c r="F65" s="40"/>
      <c r="G65" s="40"/>
      <c r="H65" s="40"/>
      <c r="I65" s="40"/>
      <c r="J65" s="40"/>
      <c r="K65" s="40"/>
      <c r="L65" s="40"/>
      <c r="M65" s="40"/>
      <c r="N65" s="40"/>
      <c r="O65" s="40"/>
      <c r="P65" s="40"/>
      <c r="Q65" s="40"/>
      <c r="R65" s="40"/>
      <c r="S65" s="40"/>
      <c r="T65" s="40"/>
      <c r="U65" s="1"/>
      <c r="V65" s="1"/>
      <c r="W65" s="1"/>
      <c r="X65" s="1"/>
      <c r="Y65" s="1"/>
      <c r="Z65" s="1"/>
      <c r="AA65" s="1"/>
      <c r="AB65" s="1"/>
      <c r="AC65" s="1"/>
      <c r="AD65" s="1"/>
      <c r="AE65" s="1"/>
      <c r="AF65" s="1"/>
      <c r="AG65" s="1"/>
      <c r="AH65" s="1"/>
      <c r="AI65" s="1"/>
      <c r="AJ65" s="1"/>
      <c r="AK65" s="1"/>
      <c r="AL65" s="1"/>
    </row>
    <row r="66" spans="2:38">
      <c r="B66" s="35"/>
      <c r="C66" s="35"/>
      <c r="D66" s="35"/>
      <c r="E66" s="35"/>
      <c r="F66" s="35"/>
      <c r="G66" s="35"/>
      <c r="H66" s="35"/>
      <c r="I66" s="35"/>
      <c r="J66" s="35"/>
      <c r="K66" s="35"/>
      <c r="L66" s="35"/>
      <c r="M66" s="35"/>
      <c r="N66" s="35"/>
      <c r="O66" s="35"/>
      <c r="P66" s="35"/>
      <c r="Q66" s="35"/>
      <c r="R66" s="35"/>
      <c r="S66" s="35"/>
      <c r="T66" s="40"/>
      <c r="U66" s="41"/>
      <c r="V66" s="41"/>
      <c r="W66" s="41"/>
      <c r="X66" s="41"/>
      <c r="Y66" s="41"/>
      <c r="Z66" s="41"/>
      <c r="AA66" s="41"/>
      <c r="AB66" s="41"/>
      <c r="AC66" s="41"/>
      <c r="AD66" s="41"/>
      <c r="AE66" s="41"/>
      <c r="AF66" s="41"/>
      <c r="AG66" s="41"/>
      <c r="AH66" s="41"/>
      <c r="AI66" s="41"/>
      <c r="AJ66" s="41"/>
      <c r="AK66" s="41"/>
      <c r="AL66" s="41"/>
    </row>
    <row r="67" spans="2:38" ht="12">
      <c r="G67" s="43" t="s">
        <v>102</v>
      </c>
      <c r="H67" s="43"/>
    </row>
    <row r="68" spans="2:38" ht="12">
      <c r="G68" s="43" t="s">
        <v>103</v>
      </c>
      <c r="H68" s="44">
        <f t="shared" ref="H68:S68" si="17">SUM(H6,H19,H26,H30,H45,H52)-H5</f>
        <v>0</v>
      </c>
      <c r="I68" s="44">
        <f t="shared" si="17"/>
        <v>0</v>
      </c>
      <c r="J68" s="44">
        <f t="shared" si="17"/>
        <v>0</v>
      </c>
      <c r="K68" s="44">
        <f t="shared" si="17"/>
        <v>0</v>
      </c>
      <c r="L68" s="44">
        <f t="shared" si="17"/>
        <v>0</v>
      </c>
      <c r="M68" s="44">
        <f t="shared" si="17"/>
        <v>0</v>
      </c>
      <c r="N68" s="44">
        <f t="shared" si="17"/>
        <v>0</v>
      </c>
      <c r="O68" s="44">
        <f t="shared" si="17"/>
        <v>0</v>
      </c>
      <c r="P68" s="44">
        <f t="shared" si="17"/>
        <v>0</v>
      </c>
      <c r="Q68" s="44">
        <f t="shared" si="17"/>
        <v>0</v>
      </c>
      <c r="R68" s="44">
        <f t="shared" si="17"/>
        <v>0</v>
      </c>
      <c r="S68" s="44">
        <f t="shared" si="17"/>
        <v>0</v>
      </c>
      <c r="U68" s="44">
        <f t="shared" ref="U68:AF68" si="18">SUM(U6,U19,U26,U30,U45,U52)-U5</f>
        <v>0</v>
      </c>
      <c r="V68" s="44">
        <f t="shared" si="18"/>
        <v>0</v>
      </c>
      <c r="W68" s="44">
        <f t="shared" si="18"/>
        <v>0</v>
      </c>
      <c r="X68" s="44">
        <f t="shared" si="18"/>
        <v>0</v>
      </c>
      <c r="Y68" s="44">
        <f t="shared" si="18"/>
        <v>0</v>
      </c>
      <c r="Z68" s="44">
        <f t="shared" si="18"/>
        <v>0</v>
      </c>
      <c r="AA68" s="44">
        <f t="shared" si="18"/>
        <v>0</v>
      </c>
      <c r="AB68" s="44">
        <f t="shared" si="18"/>
        <v>0</v>
      </c>
      <c r="AC68" s="44">
        <f t="shared" si="18"/>
        <v>0</v>
      </c>
      <c r="AD68" s="44">
        <f t="shared" si="18"/>
        <v>0</v>
      </c>
      <c r="AE68" s="44">
        <f t="shared" si="18"/>
        <v>0</v>
      </c>
      <c r="AF68" s="44">
        <f t="shared" si="18"/>
        <v>0</v>
      </c>
      <c r="AG68" s="40"/>
      <c r="AH68" s="40"/>
      <c r="AI68" s="40"/>
      <c r="AJ68" s="40"/>
      <c r="AK68" s="40"/>
      <c r="AL68" s="40"/>
    </row>
    <row r="69" spans="2:38" ht="12">
      <c r="G69" s="43" t="s">
        <v>104</v>
      </c>
      <c r="H69" s="44">
        <f t="shared" ref="H69:S69" si="19">SUM(H7,H12,H17,H18)-H6</f>
        <v>0</v>
      </c>
      <c r="I69" s="44">
        <f t="shared" si="19"/>
        <v>0</v>
      </c>
      <c r="J69" s="44">
        <f t="shared" si="19"/>
        <v>0</v>
      </c>
      <c r="K69" s="44">
        <f t="shared" si="19"/>
        <v>0</v>
      </c>
      <c r="L69" s="44">
        <f t="shared" si="19"/>
        <v>0</v>
      </c>
      <c r="M69" s="44">
        <f t="shared" si="19"/>
        <v>0</v>
      </c>
      <c r="N69" s="44">
        <f t="shared" si="19"/>
        <v>0</v>
      </c>
      <c r="O69" s="44">
        <f t="shared" si="19"/>
        <v>0</v>
      </c>
      <c r="P69" s="44">
        <f t="shared" si="19"/>
        <v>0</v>
      </c>
      <c r="Q69" s="44">
        <f t="shared" si="19"/>
        <v>0</v>
      </c>
      <c r="R69" s="44">
        <f t="shared" si="19"/>
        <v>0</v>
      </c>
      <c r="S69" s="44">
        <f t="shared" si="19"/>
        <v>0</v>
      </c>
      <c r="U69" s="44">
        <f t="shared" ref="U69:AF69" si="20">SUM(U7,U12,U17,U18)-U6</f>
        <v>0</v>
      </c>
      <c r="V69" s="44">
        <f t="shared" si="20"/>
        <v>0</v>
      </c>
      <c r="W69" s="44">
        <f t="shared" si="20"/>
        <v>0</v>
      </c>
      <c r="X69" s="44">
        <f t="shared" si="20"/>
        <v>0</v>
      </c>
      <c r="Y69" s="44">
        <f t="shared" si="20"/>
        <v>0</v>
      </c>
      <c r="Z69" s="44">
        <f t="shared" si="20"/>
        <v>0</v>
      </c>
      <c r="AA69" s="44">
        <f t="shared" si="20"/>
        <v>0</v>
      </c>
      <c r="AB69" s="44">
        <f t="shared" si="20"/>
        <v>0</v>
      </c>
      <c r="AC69" s="44">
        <f t="shared" si="20"/>
        <v>0</v>
      </c>
      <c r="AD69" s="44">
        <f t="shared" si="20"/>
        <v>0</v>
      </c>
      <c r="AE69" s="44">
        <f t="shared" si="20"/>
        <v>0</v>
      </c>
      <c r="AF69" s="44">
        <f t="shared" si="20"/>
        <v>0</v>
      </c>
      <c r="AG69" s="1"/>
      <c r="AH69" s="1"/>
      <c r="AI69" s="1"/>
      <c r="AJ69" s="1"/>
      <c r="AK69" s="1"/>
      <c r="AL69" s="1"/>
    </row>
    <row r="70" spans="2:38" ht="12">
      <c r="G70" s="43" t="s">
        <v>0</v>
      </c>
      <c r="H70" s="44">
        <f t="shared" ref="H70:S70" si="21">SUM(H8:H11)-H7</f>
        <v>0</v>
      </c>
      <c r="I70" s="44">
        <f t="shared" si="21"/>
        <v>0</v>
      </c>
      <c r="J70" s="44">
        <f t="shared" si="21"/>
        <v>0</v>
      </c>
      <c r="K70" s="44">
        <f t="shared" si="21"/>
        <v>0</v>
      </c>
      <c r="L70" s="44">
        <f t="shared" si="21"/>
        <v>0</v>
      </c>
      <c r="M70" s="44">
        <f t="shared" si="21"/>
        <v>0</v>
      </c>
      <c r="N70" s="44">
        <f t="shared" si="21"/>
        <v>0</v>
      </c>
      <c r="O70" s="44">
        <f t="shared" si="21"/>
        <v>0</v>
      </c>
      <c r="P70" s="44">
        <f t="shared" si="21"/>
        <v>0</v>
      </c>
      <c r="Q70" s="44">
        <f t="shared" si="21"/>
        <v>0</v>
      </c>
      <c r="R70" s="44">
        <f t="shared" si="21"/>
        <v>0</v>
      </c>
      <c r="S70" s="44">
        <f t="shared" si="21"/>
        <v>0</v>
      </c>
      <c r="U70" s="44">
        <f t="shared" ref="U70:AF70" si="22">SUM(U8:U11)-U7</f>
        <v>0</v>
      </c>
      <c r="V70" s="44">
        <f t="shared" si="22"/>
        <v>0</v>
      </c>
      <c r="W70" s="44">
        <f t="shared" si="22"/>
        <v>0</v>
      </c>
      <c r="X70" s="44">
        <f t="shared" si="22"/>
        <v>0</v>
      </c>
      <c r="Y70" s="44">
        <f t="shared" si="22"/>
        <v>0</v>
      </c>
      <c r="Z70" s="44">
        <f t="shared" si="22"/>
        <v>0</v>
      </c>
      <c r="AA70" s="44">
        <f t="shared" si="22"/>
        <v>0</v>
      </c>
      <c r="AB70" s="44">
        <f t="shared" si="22"/>
        <v>0</v>
      </c>
      <c r="AC70" s="44">
        <f t="shared" si="22"/>
        <v>0</v>
      </c>
      <c r="AD70" s="44">
        <f t="shared" si="22"/>
        <v>0</v>
      </c>
      <c r="AE70" s="44">
        <f t="shared" si="22"/>
        <v>0</v>
      </c>
      <c r="AF70" s="44">
        <f t="shared" si="22"/>
        <v>0</v>
      </c>
      <c r="AG70" s="1"/>
      <c r="AH70" s="1"/>
      <c r="AI70" s="1"/>
      <c r="AJ70" s="1"/>
      <c r="AK70" s="1"/>
      <c r="AL70" s="1"/>
    </row>
    <row r="71" spans="2:38" ht="12">
      <c r="G71" s="43" t="s">
        <v>105</v>
      </c>
      <c r="H71" s="44">
        <f t="shared" ref="H71:S71" si="23">SUM(H13:H16)-H12</f>
        <v>0</v>
      </c>
      <c r="I71" s="44">
        <f t="shared" si="23"/>
        <v>0</v>
      </c>
      <c r="J71" s="44">
        <f t="shared" si="23"/>
        <v>0</v>
      </c>
      <c r="K71" s="44">
        <f t="shared" si="23"/>
        <v>0</v>
      </c>
      <c r="L71" s="44">
        <f t="shared" si="23"/>
        <v>0</v>
      </c>
      <c r="M71" s="44">
        <f t="shared" si="23"/>
        <v>0</v>
      </c>
      <c r="N71" s="44">
        <f t="shared" si="23"/>
        <v>0</v>
      </c>
      <c r="O71" s="44">
        <f t="shared" si="23"/>
        <v>0</v>
      </c>
      <c r="P71" s="44">
        <f t="shared" si="23"/>
        <v>0</v>
      </c>
      <c r="Q71" s="44">
        <f t="shared" si="23"/>
        <v>0</v>
      </c>
      <c r="R71" s="44">
        <f t="shared" si="23"/>
        <v>0</v>
      </c>
      <c r="S71" s="44">
        <f t="shared" si="23"/>
        <v>0</v>
      </c>
      <c r="U71" s="44">
        <f t="shared" ref="U71:AF71" si="24">SUM(U13:U16)-U12</f>
        <v>0</v>
      </c>
      <c r="V71" s="44">
        <f t="shared" si="24"/>
        <v>0</v>
      </c>
      <c r="W71" s="44">
        <f t="shared" si="24"/>
        <v>0</v>
      </c>
      <c r="X71" s="44">
        <f t="shared" si="24"/>
        <v>0</v>
      </c>
      <c r="Y71" s="44">
        <f t="shared" si="24"/>
        <v>0</v>
      </c>
      <c r="Z71" s="44">
        <f t="shared" si="24"/>
        <v>0</v>
      </c>
      <c r="AA71" s="44">
        <f t="shared" si="24"/>
        <v>0</v>
      </c>
      <c r="AB71" s="44">
        <f t="shared" si="24"/>
        <v>0</v>
      </c>
      <c r="AC71" s="44">
        <f t="shared" si="24"/>
        <v>0</v>
      </c>
      <c r="AD71" s="44">
        <f t="shared" si="24"/>
        <v>0</v>
      </c>
      <c r="AE71" s="44">
        <f t="shared" si="24"/>
        <v>0</v>
      </c>
      <c r="AF71" s="44">
        <f t="shared" si="24"/>
        <v>0</v>
      </c>
      <c r="AG71" s="41"/>
      <c r="AH71" s="41"/>
      <c r="AI71" s="41"/>
      <c r="AJ71" s="41"/>
      <c r="AK71" s="41"/>
      <c r="AL71" s="41"/>
    </row>
    <row r="72" spans="2:38" ht="12">
      <c r="G72" s="43" t="s">
        <v>106</v>
      </c>
      <c r="H72" s="44">
        <f t="shared" ref="H72:S72" si="25">SUM(H20:H22,H24:H25)-H19</f>
        <v>0</v>
      </c>
      <c r="I72" s="44">
        <f t="shared" si="25"/>
        <v>0</v>
      </c>
      <c r="J72" s="44">
        <f t="shared" si="25"/>
        <v>0</v>
      </c>
      <c r="K72" s="44">
        <f t="shared" si="25"/>
        <v>0</v>
      </c>
      <c r="L72" s="44">
        <f t="shared" si="25"/>
        <v>0</v>
      </c>
      <c r="M72" s="44">
        <f t="shared" si="25"/>
        <v>0</v>
      </c>
      <c r="N72" s="44">
        <f t="shared" si="25"/>
        <v>0</v>
      </c>
      <c r="O72" s="44">
        <f t="shared" si="25"/>
        <v>0</v>
      </c>
      <c r="P72" s="44">
        <f t="shared" si="25"/>
        <v>0</v>
      </c>
      <c r="Q72" s="44">
        <f t="shared" si="25"/>
        <v>0</v>
      </c>
      <c r="R72" s="44">
        <f t="shared" si="25"/>
        <v>0</v>
      </c>
      <c r="S72" s="44">
        <f t="shared" si="25"/>
        <v>0</v>
      </c>
      <c r="U72" s="44">
        <f t="shared" ref="U72:AF72" si="26">SUM(U20:U22,U24:U25)-U19</f>
        <v>0</v>
      </c>
      <c r="V72" s="44">
        <f t="shared" si="26"/>
        <v>0</v>
      </c>
      <c r="W72" s="44">
        <f t="shared" si="26"/>
        <v>0</v>
      </c>
      <c r="X72" s="44">
        <f t="shared" si="26"/>
        <v>0</v>
      </c>
      <c r="Y72" s="44">
        <f t="shared" si="26"/>
        <v>0</v>
      </c>
      <c r="Z72" s="44">
        <f t="shared" si="26"/>
        <v>0</v>
      </c>
      <c r="AA72" s="44">
        <f t="shared" si="26"/>
        <v>0</v>
      </c>
      <c r="AB72" s="44">
        <f t="shared" si="26"/>
        <v>0</v>
      </c>
      <c r="AC72" s="44">
        <f t="shared" si="26"/>
        <v>0</v>
      </c>
      <c r="AD72" s="44">
        <f t="shared" si="26"/>
        <v>0</v>
      </c>
      <c r="AE72" s="44">
        <f t="shared" si="26"/>
        <v>0</v>
      </c>
      <c r="AF72" s="44">
        <f t="shared" si="26"/>
        <v>0</v>
      </c>
      <c r="AG72" s="41"/>
      <c r="AH72" s="41"/>
      <c r="AI72" s="41"/>
      <c r="AJ72" s="41"/>
      <c r="AK72" s="41"/>
      <c r="AL72" s="41"/>
    </row>
    <row r="73" spans="2:38" ht="12">
      <c r="G73" s="43" t="s">
        <v>107</v>
      </c>
      <c r="H73" s="44">
        <f t="shared" ref="H73:S73" si="27">SUM(H27:H29)-H26</f>
        <v>0</v>
      </c>
      <c r="I73" s="44">
        <f t="shared" si="27"/>
        <v>0</v>
      </c>
      <c r="J73" s="44">
        <f t="shared" si="27"/>
        <v>0</v>
      </c>
      <c r="K73" s="44">
        <f t="shared" si="27"/>
        <v>0</v>
      </c>
      <c r="L73" s="44">
        <f t="shared" si="27"/>
        <v>0</v>
      </c>
      <c r="M73" s="44">
        <f t="shared" si="27"/>
        <v>0</v>
      </c>
      <c r="N73" s="44">
        <f t="shared" si="27"/>
        <v>0</v>
      </c>
      <c r="O73" s="44">
        <f t="shared" si="27"/>
        <v>0</v>
      </c>
      <c r="P73" s="44">
        <f t="shared" si="27"/>
        <v>0</v>
      </c>
      <c r="Q73" s="44">
        <f t="shared" si="27"/>
        <v>0</v>
      </c>
      <c r="R73" s="44">
        <f t="shared" si="27"/>
        <v>0</v>
      </c>
      <c r="S73" s="44">
        <f t="shared" si="27"/>
        <v>0</v>
      </c>
      <c r="U73" s="44">
        <f t="shared" ref="U73:AF73" si="28">SUM(U27:U29)-U26</f>
        <v>0</v>
      </c>
      <c r="V73" s="44">
        <f t="shared" si="28"/>
        <v>0</v>
      </c>
      <c r="W73" s="44">
        <f t="shared" si="28"/>
        <v>0</v>
      </c>
      <c r="X73" s="44">
        <f t="shared" si="28"/>
        <v>0</v>
      </c>
      <c r="Y73" s="44">
        <f t="shared" si="28"/>
        <v>0</v>
      </c>
      <c r="Z73" s="44">
        <f t="shared" si="28"/>
        <v>0</v>
      </c>
      <c r="AA73" s="44">
        <f t="shared" si="28"/>
        <v>0</v>
      </c>
      <c r="AB73" s="44">
        <f t="shared" si="28"/>
        <v>0</v>
      </c>
      <c r="AC73" s="44">
        <f t="shared" si="28"/>
        <v>0</v>
      </c>
      <c r="AD73" s="44">
        <f t="shared" si="28"/>
        <v>0</v>
      </c>
      <c r="AE73" s="44">
        <f t="shared" si="28"/>
        <v>0</v>
      </c>
      <c r="AF73" s="44">
        <f t="shared" si="28"/>
        <v>0</v>
      </c>
      <c r="AG73" s="41"/>
      <c r="AH73" s="41"/>
      <c r="AI73" s="41"/>
      <c r="AJ73" s="41"/>
      <c r="AK73" s="41"/>
      <c r="AL73" s="41"/>
    </row>
    <row r="74" spans="2:38" ht="12">
      <c r="G74" s="43" t="s">
        <v>108</v>
      </c>
      <c r="H74" s="44">
        <f t="shared" ref="H74:S74" si="29">SUM(H31:H32,H35,H41,H43,H44)-H30</f>
        <v>0</v>
      </c>
      <c r="I74" s="44">
        <f t="shared" si="29"/>
        <v>0</v>
      </c>
      <c r="J74" s="44">
        <f t="shared" si="29"/>
        <v>0</v>
      </c>
      <c r="K74" s="44">
        <f t="shared" si="29"/>
        <v>0</v>
      </c>
      <c r="L74" s="44">
        <f t="shared" si="29"/>
        <v>0</v>
      </c>
      <c r="M74" s="44">
        <f t="shared" si="29"/>
        <v>0</v>
      </c>
      <c r="N74" s="44">
        <f t="shared" si="29"/>
        <v>0</v>
      </c>
      <c r="O74" s="44">
        <f t="shared" si="29"/>
        <v>0</v>
      </c>
      <c r="P74" s="44">
        <f t="shared" si="29"/>
        <v>0</v>
      </c>
      <c r="Q74" s="44">
        <f t="shared" si="29"/>
        <v>0</v>
      </c>
      <c r="R74" s="44">
        <f t="shared" si="29"/>
        <v>0</v>
      </c>
      <c r="S74" s="44">
        <f t="shared" si="29"/>
        <v>0</v>
      </c>
      <c r="U74" s="44">
        <f t="shared" ref="U74:AF74" si="30">SUM(U31:U32,U35,U41,U43,U44)-U30</f>
        <v>0</v>
      </c>
      <c r="V74" s="44">
        <f t="shared" si="30"/>
        <v>0</v>
      </c>
      <c r="W74" s="44">
        <f t="shared" si="30"/>
        <v>0</v>
      </c>
      <c r="X74" s="44">
        <f t="shared" si="30"/>
        <v>0</v>
      </c>
      <c r="Y74" s="44">
        <f t="shared" si="30"/>
        <v>0</v>
      </c>
      <c r="Z74" s="44">
        <f t="shared" si="30"/>
        <v>0</v>
      </c>
      <c r="AA74" s="44">
        <f t="shared" si="30"/>
        <v>0</v>
      </c>
      <c r="AB74" s="44">
        <f t="shared" si="30"/>
        <v>0</v>
      </c>
      <c r="AC74" s="44">
        <f t="shared" si="30"/>
        <v>0</v>
      </c>
      <c r="AD74" s="44">
        <f t="shared" si="30"/>
        <v>0</v>
      </c>
      <c r="AE74" s="44">
        <f t="shared" si="30"/>
        <v>0</v>
      </c>
      <c r="AF74" s="44">
        <f t="shared" si="30"/>
        <v>0</v>
      </c>
      <c r="AG74" s="41"/>
      <c r="AH74" s="41"/>
      <c r="AI74" s="41"/>
      <c r="AJ74" s="41"/>
      <c r="AK74" s="41"/>
      <c r="AL74" s="41"/>
    </row>
    <row r="75" spans="2:38" ht="12">
      <c r="G75" s="43" t="s">
        <v>109</v>
      </c>
      <c r="H75" s="44">
        <f t="shared" ref="H75:S75" si="31">SUM(H33:H34)-H32</f>
        <v>0</v>
      </c>
      <c r="I75" s="44">
        <f t="shared" si="31"/>
        <v>0</v>
      </c>
      <c r="J75" s="44">
        <f t="shared" si="31"/>
        <v>0</v>
      </c>
      <c r="K75" s="44">
        <f t="shared" si="31"/>
        <v>0</v>
      </c>
      <c r="L75" s="44">
        <f t="shared" si="31"/>
        <v>0</v>
      </c>
      <c r="M75" s="44">
        <f t="shared" si="31"/>
        <v>0</v>
      </c>
      <c r="N75" s="44">
        <f t="shared" si="31"/>
        <v>0</v>
      </c>
      <c r="O75" s="44">
        <f t="shared" si="31"/>
        <v>0</v>
      </c>
      <c r="P75" s="44">
        <f t="shared" si="31"/>
        <v>0</v>
      </c>
      <c r="Q75" s="44">
        <f t="shared" si="31"/>
        <v>0</v>
      </c>
      <c r="R75" s="44">
        <f t="shared" si="31"/>
        <v>0</v>
      </c>
      <c r="S75" s="44">
        <f t="shared" si="31"/>
        <v>0</v>
      </c>
      <c r="T75" s="45"/>
      <c r="U75" s="44">
        <f t="shared" ref="U75:AF75" si="32">SUM(U33:U34)-U32</f>
        <v>0</v>
      </c>
      <c r="V75" s="44">
        <f t="shared" si="32"/>
        <v>0</v>
      </c>
      <c r="W75" s="44">
        <f t="shared" si="32"/>
        <v>0</v>
      </c>
      <c r="X75" s="44">
        <f t="shared" si="32"/>
        <v>0</v>
      </c>
      <c r="Y75" s="44">
        <f t="shared" si="32"/>
        <v>0</v>
      </c>
      <c r="Z75" s="44">
        <f t="shared" si="32"/>
        <v>0</v>
      </c>
      <c r="AA75" s="44">
        <f t="shared" si="32"/>
        <v>0</v>
      </c>
      <c r="AB75" s="44">
        <f t="shared" si="32"/>
        <v>0</v>
      </c>
      <c r="AC75" s="44">
        <f t="shared" si="32"/>
        <v>0</v>
      </c>
      <c r="AD75" s="44">
        <f t="shared" si="32"/>
        <v>0</v>
      </c>
      <c r="AE75" s="44">
        <f t="shared" si="32"/>
        <v>0</v>
      </c>
      <c r="AF75" s="44">
        <f t="shared" si="32"/>
        <v>0</v>
      </c>
      <c r="AG75" s="41"/>
      <c r="AH75" s="41"/>
      <c r="AI75" s="41"/>
      <c r="AJ75" s="41"/>
      <c r="AK75" s="41"/>
      <c r="AL75" s="41"/>
    </row>
    <row r="76" spans="2:38" ht="12">
      <c r="G76" s="43" t="s">
        <v>110</v>
      </c>
      <c r="H76" s="44">
        <f t="shared" ref="H76:S76" si="33">SUM(H36:H40)-H35</f>
        <v>0</v>
      </c>
      <c r="I76" s="44">
        <f t="shared" si="33"/>
        <v>0</v>
      </c>
      <c r="J76" s="44">
        <f t="shared" si="33"/>
        <v>0</v>
      </c>
      <c r="K76" s="44">
        <f t="shared" si="33"/>
        <v>0</v>
      </c>
      <c r="L76" s="44">
        <f t="shared" si="33"/>
        <v>0</v>
      </c>
      <c r="M76" s="44">
        <f t="shared" si="33"/>
        <v>0</v>
      </c>
      <c r="N76" s="44">
        <f t="shared" si="33"/>
        <v>0</v>
      </c>
      <c r="O76" s="44">
        <f t="shared" si="33"/>
        <v>0</v>
      </c>
      <c r="P76" s="44">
        <f t="shared" si="33"/>
        <v>0</v>
      </c>
      <c r="Q76" s="44">
        <f t="shared" si="33"/>
        <v>0</v>
      </c>
      <c r="R76" s="44">
        <f t="shared" si="33"/>
        <v>0</v>
      </c>
      <c r="S76" s="44">
        <f t="shared" si="33"/>
        <v>0</v>
      </c>
      <c r="T76" s="45"/>
      <c r="U76" s="44">
        <f t="shared" ref="U76:AF76" si="34">SUM(U36:U40)-U35</f>
        <v>0</v>
      </c>
      <c r="V76" s="44">
        <f t="shared" si="34"/>
        <v>0</v>
      </c>
      <c r="W76" s="44">
        <f t="shared" si="34"/>
        <v>0</v>
      </c>
      <c r="X76" s="44">
        <f t="shared" si="34"/>
        <v>0</v>
      </c>
      <c r="Y76" s="44">
        <f t="shared" si="34"/>
        <v>0</v>
      </c>
      <c r="Z76" s="44">
        <f t="shared" si="34"/>
        <v>0</v>
      </c>
      <c r="AA76" s="44">
        <f t="shared" si="34"/>
        <v>0</v>
      </c>
      <c r="AB76" s="44">
        <f t="shared" si="34"/>
        <v>0</v>
      </c>
      <c r="AC76" s="44">
        <f t="shared" si="34"/>
        <v>0</v>
      </c>
      <c r="AD76" s="44">
        <f t="shared" si="34"/>
        <v>0</v>
      </c>
      <c r="AE76" s="44">
        <f t="shared" si="34"/>
        <v>0</v>
      </c>
      <c r="AF76" s="44">
        <f t="shared" si="34"/>
        <v>0</v>
      </c>
      <c r="AG76" s="40"/>
      <c r="AH76" s="40"/>
      <c r="AI76" s="40"/>
      <c r="AJ76" s="40"/>
      <c r="AK76" s="40"/>
      <c r="AL76" s="40"/>
    </row>
    <row r="77" spans="2:38">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row>
    <row r="78" spans="2:38">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row>
    <row r="79" spans="2:38">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row>
    <row r="80" spans="2:38">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row>
    <row r="81" spans="8:32">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row>
    <row r="82" spans="8:32">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row>
    <row r="83" spans="8:32">
      <c r="U83" s="45"/>
      <c r="V83" s="45"/>
      <c r="W83" s="45"/>
      <c r="X83" s="45"/>
      <c r="Y83" s="45"/>
      <c r="Z83" s="45"/>
      <c r="AA83" s="45"/>
      <c r="AB83" s="45"/>
      <c r="AC83" s="45"/>
      <c r="AD83" s="45"/>
      <c r="AE83" s="45"/>
      <c r="AF83" s="45"/>
    </row>
    <row r="197" spans="20:20">
      <c r="T197" s="46"/>
    </row>
  </sheetData>
  <mergeCells count="128">
    <mergeCell ref="AG4:AL4"/>
    <mergeCell ref="AH19:AL19"/>
    <mergeCell ref="AJ15:AL15"/>
    <mergeCell ref="AI17:AL17"/>
    <mergeCell ref="AJ16:AL16"/>
    <mergeCell ref="AI18:AL18"/>
    <mergeCell ref="AJ13:AL13"/>
    <mergeCell ref="AJ14:AL14"/>
    <mergeCell ref="AJ11:AL11"/>
    <mergeCell ref="AI12:AL12"/>
    <mergeCell ref="AI24:AL24"/>
    <mergeCell ref="AJ23:AK23"/>
    <mergeCell ref="AI25:AL25"/>
    <mergeCell ref="B5:G5"/>
    <mergeCell ref="C6:G6"/>
    <mergeCell ref="D7:G7"/>
    <mergeCell ref="AJ10:AL10"/>
    <mergeCell ref="AG5:AL5"/>
    <mergeCell ref="AH6:AL6"/>
    <mergeCell ref="AI7:AL7"/>
    <mergeCell ref="E8:G8"/>
    <mergeCell ref="E13:G13"/>
    <mergeCell ref="AJ8:AL8"/>
    <mergeCell ref="AJ9:AL9"/>
    <mergeCell ref="E10:G10"/>
    <mergeCell ref="E11:G11"/>
    <mergeCell ref="D12:G12"/>
    <mergeCell ref="D21:G21"/>
    <mergeCell ref="D22:G22"/>
    <mergeCell ref="D17:G17"/>
    <mergeCell ref="D18:G18"/>
    <mergeCell ref="D59:E59"/>
    <mergeCell ref="F59:G59"/>
    <mergeCell ref="D56:E56"/>
    <mergeCell ref="F56:G56"/>
    <mergeCell ref="D57:E57"/>
    <mergeCell ref="F57:G57"/>
    <mergeCell ref="C19:G19"/>
    <mergeCell ref="D29:G29"/>
    <mergeCell ref="D41:G41"/>
    <mergeCell ref="E33:G33"/>
    <mergeCell ref="E34:G34"/>
    <mergeCell ref="D35:G35"/>
    <mergeCell ref="D31:G31"/>
    <mergeCell ref="D25:G25"/>
    <mergeCell ref="D27:G27"/>
    <mergeCell ref="C30:G30"/>
    <mergeCell ref="E37:G37"/>
    <mergeCell ref="E38:G38"/>
    <mergeCell ref="E39:G39"/>
    <mergeCell ref="E40:G40"/>
    <mergeCell ref="D32:G32"/>
    <mergeCell ref="AI59:AJ59"/>
    <mergeCell ref="AK59:AL59"/>
    <mergeCell ref="AI56:AJ56"/>
    <mergeCell ref="AK56:AL56"/>
    <mergeCell ref="AI57:AJ57"/>
    <mergeCell ref="AK57:AL57"/>
    <mergeCell ref="AH52:AL52"/>
    <mergeCell ref="AJ42:AK42"/>
    <mergeCell ref="AI44:AL44"/>
    <mergeCell ref="AH45:AL45"/>
    <mergeCell ref="AJ48:AK48"/>
    <mergeCell ref="AI47:AL47"/>
    <mergeCell ref="AI46:AL46"/>
    <mergeCell ref="AI43:AL43"/>
    <mergeCell ref="AJ49:AK49"/>
    <mergeCell ref="AI58:AJ58"/>
    <mergeCell ref="AK58:AL58"/>
    <mergeCell ref="D20:G20"/>
    <mergeCell ref="D43:G43"/>
    <mergeCell ref="D44:G44"/>
    <mergeCell ref="E42:F42"/>
    <mergeCell ref="D51:G51"/>
    <mergeCell ref="AI51:AL51"/>
    <mergeCell ref="E49:F49"/>
    <mergeCell ref="E36:G36"/>
    <mergeCell ref="AJ50:AK50"/>
    <mergeCell ref="AJ38:AL38"/>
    <mergeCell ref="AJ39:AL39"/>
    <mergeCell ref="AJ40:AL40"/>
    <mergeCell ref="AI27:AL27"/>
    <mergeCell ref="AI28:AL28"/>
    <mergeCell ref="AI29:AL29"/>
    <mergeCell ref="AH30:AL30"/>
    <mergeCell ref="AH26:AL26"/>
    <mergeCell ref="AI41:AL41"/>
    <mergeCell ref="AI35:AL35"/>
    <mergeCell ref="AJ36:AL36"/>
    <mergeCell ref="AJ37:AL37"/>
    <mergeCell ref="AI20:AL20"/>
    <mergeCell ref="AI21:AL21"/>
    <mergeCell ref="AI22:AL22"/>
    <mergeCell ref="AK54:AL54"/>
    <mergeCell ref="AI55:AJ55"/>
    <mergeCell ref="AK55:AL55"/>
    <mergeCell ref="AI53:AJ53"/>
    <mergeCell ref="AK53:AL53"/>
    <mergeCell ref="D28:G28"/>
    <mergeCell ref="AI31:AL31"/>
    <mergeCell ref="AJ33:AL33"/>
    <mergeCell ref="AI32:AL32"/>
    <mergeCell ref="AJ34:AL34"/>
    <mergeCell ref="AI54:AJ54"/>
    <mergeCell ref="H2:Q2"/>
    <mergeCell ref="W2:AF2"/>
    <mergeCell ref="D58:E58"/>
    <mergeCell ref="F58:G58"/>
    <mergeCell ref="C52:G52"/>
    <mergeCell ref="D54:E54"/>
    <mergeCell ref="F54:G54"/>
    <mergeCell ref="D55:E55"/>
    <mergeCell ref="F55:G55"/>
    <mergeCell ref="D53:E53"/>
    <mergeCell ref="F53:G53"/>
    <mergeCell ref="D47:G47"/>
    <mergeCell ref="E48:F48"/>
    <mergeCell ref="E50:F50"/>
    <mergeCell ref="C45:G45"/>
    <mergeCell ref="D46:G46"/>
    <mergeCell ref="B4:G4"/>
    <mergeCell ref="C26:G26"/>
    <mergeCell ref="E14:G14"/>
    <mergeCell ref="E15:G15"/>
    <mergeCell ref="E16:G16"/>
    <mergeCell ref="E9:G9"/>
    <mergeCell ref="E23:F23"/>
    <mergeCell ref="D24:G24"/>
  </mergeCells>
  <phoneticPr fontId="1"/>
  <printOptions horizontalCentered="1" gridLinesSet="0"/>
  <pageMargins left="0.39370078740157483" right="0.39370078740157483" top="0.59055118110236227" bottom="0.39370078740157483" header="0.31496062992125984" footer="0.31496062992125984"/>
  <pageSetup paperSize="9" scale="9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82"/>
  <sheetViews>
    <sheetView view="pageBreakPreview" topLeftCell="B1" zoomScaleNormal="100" zoomScaleSheetLayoutView="100" workbookViewId="0">
      <pane xSplit="6" ySplit="4" topLeftCell="H5" activePane="bottomRight" state="frozen"/>
      <selection activeCell="G3" sqref="G3"/>
      <selection pane="topRight" activeCell="G3" sqref="G3"/>
      <selection pane="bottomLeft" activeCell="G3" sqref="G3"/>
      <selection pane="bottomRight" activeCell="B4" sqref="B4:G4"/>
    </sheetView>
  </sheetViews>
  <sheetFormatPr defaultColWidth="9.28515625" defaultRowHeight="9.6"/>
  <cols>
    <col min="1" max="6" width="2.85546875" style="2" customWidth="1"/>
    <col min="7" max="7" width="18.28515625" style="2" customWidth="1"/>
    <col min="8" max="19" width="8" style="2" customWidth="1"/>
    <col min="20" max="20" width="3.85546875" style="2" customWidth="1"/>
    <col min="21" max="32" width="8" style="2" customWidth="1"/>
    <col min="33" max="37" width="2.85546875" style="2" customWidth="1"/>
    <col min="38" max="38" width="18.28515625" style="2" customWidth="1"/>
    <col min="39" max="16384" width="9.28515625" style="2"/>
  </cols>
  <sheetData>
    <row r="1" spans="1:38" s="3" customFormat="1">
      <c r="A1" s="2"/>
      <c r="B1" s="2" t="s">
        <v>136</v>
      </c>
      <c r="C1" s="2"/>
      <c r="D1" s="2"/>
      <c r="E1" s="2"/>
      <c r="F1" s="2"/>
      <c r="G1" s="2"/>
      <c r="U1" s="3" t="s">
        <v>137</v>
      </c>
      <c r="AG1" s="2"/>
      <c r="AH1" s="2"/>
      <c r="AI1" s="2"/>
      <c r="AJ1" s="2"/>
      <c r="AK1" s="2"/>
      <c r="AL1" s="2"/>
    </row>
    <row r="2" spans="1:38" s="4" customFormat="1" ht="14.4">
      <c r="H2" s="242" t="s">
        <v>63</v>
      </c>
      <c r="I2" s="242"/>
      <c r="J2" s="242"/>
      <c r="K2" s="242"/>
      <c r="L2" s="242"/>
      <c r="M2" s="242"/>
      <c r="N2" s="242"/>
      <c r="O2" s="242"/>
      <c r="P2" s="242"/>
      <c r="Q2" s="242"/>
      <c r="R2" s="242"/>
      <c r="V2" s="242" t="s">
        <v>65</v>
      </c>
      <c r="W2" s="242"/>
      <c r="X2" s="242"/>
      <c r="Y2" s="242"/>
      <c r="Z2" s="242"/>
      <c r="AA2" s="242"/>
      <c r="AB2" s="242"/>
      <c r="AC2" s="242"/>
      <c r="AD2" s="242"/>
      <c r="AE2" s="242"/>
      <c r="AF2" s="242"/>
    </row>
    <row r="3" spans="1:38" s="3" customFormat="1" ht="10.199999999999999" thickBot="1">
      <c r="A3" s="2"/>
      <c r="B3" s="2"/>
      <c r="C3" s="2"/>
      <c r="D3" s="2"/>
      <c r="E3" s="2"/>
      <c r="F3" s="2"/>
      <c r="G3" s="2"/>
      <c r="H3" s="9"/>
      <c r="I3" s="9"/>
      <c r="J3" s="9"/>
      <c r="K3" s="9"/>
      <c r="L3" s="9"/>
      <c r="M3" s="9"/>
      <c r="N3" s="9"/>
      <c r="O3" s="9"/>
      <c r="P3" s="9"/>
      <c r="Q3" s="9"/>
      <c r="R3" s="9"/>
      <c r="S3" s="9"/>
      <c r="W3" s="9"/>
      <c r="X3" s="9"/>
      <c r="Y3" s="9"/>
      <c r="Z3" s="9"/>
      <c r="AA3" s="9"/>
      <c r="AB3" s="9"/>
      <c r="AC3" s="9"/>
      <c r="AD3" s="9"/>
      <c r="AE3" s="9"/>
      <c r="AF3" s="9"/>
      <c r="AG3" s="2"/>
      <c r="AH3" s="2"/>
      <c r="AI3" s="2"/>
      <c r="AJ3" s="2"/>
      <c r="AK3" s="2"/>
      <c r="AL3" s="2"/>
    </row>
    <row r="4" spans="1:38" s="3" customFormat="1" ht="54" customHeight="1">
      <c r="B4" s="249" t="s">
        <v>15</v>
      </c>
      <c r="C4" s="249"/>
      <c r="D4" s="249"/>
      <c r="E4" s="249"/>
      <c r="F4" s="249"/>
      <c r="G4" s="250"/>
      <c r="H4" s="11" t="s">
        <v>146</v>
      </c>
      <c r="I4" s="11" t="s">
        <v>80</v>
      </c>
      <c r="J4" s="11" t="s">
        <v>81</v>
      </c>
      <c r="K4" s="11" t="s">
        <v>116</v>
      </c>
      <c r="L4" s="11" t="s">
        <v>82</v>
      </c>
      <c r="M4" s="11" t="s">
        <v>147</v>
      </c>
      <c r="N4" s="12" t="s">
        <v>117</v>
      </c>
      <c r="O4" s="11" t="s">
        <v>167</v>
      </c>
      <c r="P4" s="11" t="s">
        <v>155</v>
      </c>
      <c r="Q4" s="47" t="s">
        <v>83</v>
      </c>
      <c r="R4" s="12" t="s">
        <v>118</v>
      </c>
      <c r="S4" s="47" t="s">
        <v>84</v>
      </c>
      <c r="T4" s="14"/>
      <c r="U4" s="48" t="s">
        <v>53</v>
      </c>
      <c r="V4" s="12" t="s">
        <v>85</v>
      </c>
      <c r="W4" s="12" t="s">
        <v>148</v>
      </c>
      <c r="X4" s="12" t="s">
        <v>168</v>
      </c>
      <c r="Y4" s="12" t="s">
        <v>119</v>
      </c>
      <c r="Z4" s="11" t="s">
        <v>121</v>
      </c>
      <c r="AA4" s="11" t="s">
        <v>143</v>
      </c>
      <c r="AB4" s="12" t="s">
        <v>144</v>
      </c>
      <c r="AC4" s="11" t="s">
        <v>120</v>
      </c>
      <c r="AD4" s="11" t="s">
        <v>160</v>
      </c>
      <c r="AE4" s="11" t="s">
        <v>122</v>
      </c>
      <c r="AF4" s="11" t="s">
        <v>174</v>
      </c>
      <c r="AG4" s="263" t="s">
        <v>16</v>
      </c>
      <c r="AH4" s="264"/>
      <c r="AI4" s="264"/>
      <c r="AJ4" s="264"/>
      <c r="AK4" s="264"/>
      <c r="AL4" s="264"/>
    </row>
    <row r="5" spans="1:38" s="18" customFormat="1" ht="15" customHeight="1">
      <c r="B5" s="279" t="str">
        <f>'01'!B5:G5</f>
        <v>刑法犯総数(交通業過を除く)</v>
      </c>
      <c r="C5" s="279"/>
      <c r="D5" s="279"/>
      <c r="E5" s="279"/>
      <c r="F5" s="279"/>
      <c r="G5" s="280"/>
      <c r="H5" s="122">
        <v>2603</v>
      </c>
      <c r="I5" s="123">
        <v>3567</v>
      </c>
      <c r="J5" s="123">
        <v>2387</v>
      </c>
      <c r="K5" s="123">
        <v>2002</v>
      </c>
      <c r="L5" s="123">
        <v>426</v>
      </c>
      <c r="M5" s="123">
        <v>89705</v>
      </c>
      <c r="N5" s="123">
        <v>34865</v>
      </c>
      <c r="O5" s="123">
        <v>16437</v>
      </c>
      <c r="P5" s="123">
        <v>96</v>
      </c>
      <c r="Q5" s="124">
        <v>3079</v>
      </c>
      <c r="R5" s="125">
        <v>1148</v>
      </c>
      <c r="S5" s="126">
        <v>171</v>
      </c>
      <c r="T5" s="19"/>
      <c r="U5" s="174">
        <v>2981</v>
      </c>
      <c r="V5" s="125">
        <v>16642</v>
      </c>
      <c r="W5" s="125">
        <v>11140</v>
      </c>
      <c r="X5" s="125">
        <v>76</v>
      </c>
      <c r="Y5" s="125">
        <v>2031</v>
      </c>
      <c r="Z5" s="125">
        <v>746</v>
      </c>
      <c r="AA5" s="125">
        <v>837</v>
      </c>
      <c r="AB5" s="125">
        <v>421</v>
      </c>
      <c r="AC5" s="125">
        <v>34</v>
      </c>
      <c r="AD5" s="125">
        <v>1775</v>
      </c>
      <c r="AE5" s="125">
        <v>78</v>
      </c>
      <c r="AF5" s="125">
        <v>1620</v>
      </c>
      <c r="AG5" s="278" t="str">
        <f>'01'!AG5:AL5</f>
        <v>刑法犯総数(交通業過を除く)</v>
      </c>
      <c r="AH5" s="268"/>
      <c r="AI5" s="268"/>
      <c r="AJ5" s="268"/>
      <c r="AK5" s="268"/>
      <c r="AL5" s="268"/>
    </row>
    <row r="6" spans="1:38" s="18" customFormat="1" ht="15" customHeight="1">
      <c r="B6" s="50"/>
      <c r="C6" s="268" t="str">
        <f>'01'!C6:G6</f>
        <v>凶悪犯</v>
      </c>
      <c r="D6" s="268"/>
      <c r="E6" s="268"/>
      <c r="F6" s="268"/>
      <c r="G6" s="269"/>
      <c r="H6" s="127">
        <v>44</v>
      </c>
      <c r="I6" s="128">
        <v>248</v>
      </c>
      <c r="J6" s="128">
        <v>9</v>
      </c>
      <c r="K6" s="128">
        <v>7</v>
      </c>
      <c r="L6" s="128">
        <v>1</v>
      </c>
      <c r="M6" s="128">
        <v>231</v>
      </c>
      <c r="N6" s="128">
        <v>265</v>
      </c>
      <c r="O6" s="128">
        <v>31</v>
      </c>
      <c r="P6" s="128">
        <v>5</v>
      </c>
      <c r="Q6" s="129">
        <v>6</v>
      </c>
      <c r="R6" s="130">
        <v>3</v>
      </c>
      <c r="S6" s="131">
        <v>12</v>
      </c>
      <c r="T6" s="19"/>
      <c r="U6" s="175">
        <v>7</v>
      </c>
      <c r="V6" s="130">
        <v>79</v>
      </c>
      <c r="W6" s="130">
        <v>28</v>
      </c>
      <c r="X6" s="130">
        <v>1</v>
      </c>
      <c r="Y6" s="130">
        <v>0</v>
      </c>
      <c r="Z6" s="130">
        <v>31</v>
      </c>
      <c r="AA6" s="130">
        <v>8</v>
      </c>
      <c r="AB6" s="130">
        <v>4</v>
      </c>
      <c r="AC6" s="130">
        <v>3</v>
      </c>
      <c r="AD6" s="130">
        <v>468</v>
      </c>
      <c r="AE6" s="130">
        <v>6</v>
      </c>
      <c r="AF6" s="130">
        <v>70</v>
      </c>
      <c r="AG6" s="49"/>
      <c r="AH6" s="268" t="str">
        <f>'01'!AH6:AL6</f>
        <v>凶悪犯</v>
      </c>
      <c r="AI6" s="268"/>
      <c r="AJ6" s="268"/>
      <c r="AK6" s="268"/>
      <c r="AL6" s="268"/>
    </row>
    <row r="7" spans="1:38" s="3" customFormat="1" ht="12.6" customHeight="1">
      <c r="B7" s="51"/>
      <c r="C7" s="51"/>
      <c r="D7" s="266" t="str">
        <f>'01'!D7:G7</f>
        <v>殺人</v>
      </c>
      <c r="E7" s="266"/>
      <c r="F7" s="266"/>
      <c r="G7" s="267"/>
      <c r="H7" s="132">
        <v>10</v>
      </c>
      <c r="I7" s="133">
        <v>9</v>
      </c>
      <c r="J7" s="133">
        <v>1</v>
      </c>
      <c r="K7" s="133">
        <v>1</v>
      </c>
      <c r="L7" s="133">
        <v>0</v>
      </c>
      <c r="M7" s="133">
        <v>8</v>
      </c>
      <c r="N7" s="133">
        <v>13</v>
      </c>
      <c r="O7" s="133">
        <v>4</v>
      </c>
      <c r="P7" s="133">
        <v>0</v>
      </c>
      <c r="Q7" s="134">
        <v>0</v>
      </c>
      <c r="R7" s="135">
        <v>1</v>
      </c>
      <c r="S7" s="136">
        <v>0</v>
      </c>
      <c r="T7" s="67"/>
      <c r="U7" s="176">
        <v>0</v>
      </c>
      <c r="V7" s="135">
        <v>1</v>
      </c>
      <c r="W7" s="135">
        <v>6</v>
      </c>
      <c r="X7" s="135">
        <v>0</v>
      </c>
      <c r="Y7" s="135">
        <v>0</v>
      </c>
      <c r="Z7" s="135">
        <v>2</v>
      </c>
      <c r="AA7" s="135">
        <v>0</v>
      </c>
      <c r="AB7" s="135">
        <v>0</v>
      </c>
      <c r="AC7" s="135">
        <v>0</v>
      </c>
      <c r="AD7" s="135">
        <v>6</v>
      </c>
      <c r="AE7" s="135">
        <v>0</v>
      </c>
      <c r="AF7" s="135">
        <v>6</v>
      </c>
      <c r="AG7" s="53"/>
      <c r="AH7" s="51"/>
      <c r="AI7" s="266" t="str">
        <f>'01'!AI7:AL7</f>
        <v>殺人</v>
      </c>
      <c r="AJ7" s="266"/>
      <c r="AK7" s="266"/>
      <c r="AL7" s="266"/>
    </row>
    <row r="8" spans="1:38" s="3" customFormat="1" ht="12.6" customHeight="1">
      <c r="B8" s="51"/>
      <c r="C8" s="51"/>
      <c r="D8" s="51"/>
      <c r="E8" s="266" t="str">
        <f>'01'!E8:G8</f>
        <v>殺人</v>
      </c>
      <c r="F8" s="266"/>
      <c r="G8" s="267"/>
      <c r="H8" s="132">
        <v>10</v>
      </c>
      <c r="I8" s="133">
        <v>7</v>
      </c>
      <c r="J8" s="133">
        <v>1</v>
      </c>
      <c r="K8" s="133">
        <v>1</v>
      </c>
      <c r="L8" s="133">
        <v>0</v>
      </c>
      <c r="M8" s="133">
        <v>6</v>
      </c>
      <c r="N8" s="133">
        <v>12</v>
      </c>
      <c r="O8" s="133">
        <v>4</v>
      </c>
      <c r="P8" s="133">
        <v>0</v>
      </c>
      <c r="Q8" s="134">
        <v>0</v>
      </c>
      <c r="R8" s="135">
        <v>1</v>
      </c>
      <c r="S8" s="136">
        <v>0</v>
      </c>
      <c r="T8" s="66"/>
      <c r="U8" s="176">
        <v>0</v>
      </c>
      <c r="V8" s="135">
        <v>1</v>
      </c>
      <c r="W8" s="135">
        <v>5</v>
      </c>
      <c r="X8" s="135">
        <v>0</v>
      </c>
      <c r="Y8" s="135">
        <v>0</v>
      </c>
      <c r="Z8" s="135">
        <v>2</v>
      </c>
      <c r="AA8" s="135">
        <v>0</v>
      </c>
      <c r="AB8" s="135">
        <v>0</v>
      </c>
      <c r="AC8" s="135">
        <v>0</v>
      </c>
      <c r="AD8" s="135">
        <v>6</v>
      </c>
      <c r="AE8" s="135">
        <v>0</v>
      </c>
      <c r="AF8" s="135">
        <v>4</v>
      </c>
      <c r="AG8" s="53"/>
      <c r="AH8" s="51"/>
      <c r="AI8" s="51"/>
      <c r="AJ8" s="266" t="str">
        <f>'01'!AJ8:AL8</f>
        <v>殺人</v>
      </c>
      <c r="AK8" s="266"/>
      <c r="AL8" s="266"/>
    </row>
    <row r="9" spans="1:38" s="3" customFormat="1" ht="12.6" customHeight="1">
      <c r="B9" s="51"/>
      <c r="C9" s="51"/>
      <c r="D9" s="51"/>
      <c r="E9" s="266" t="str">
        <f>'01'!E9:G9</f>
        <v>嬰児殺</v>
      </c>
      <c r="F9" s="266"/>
      <c r="G9" s="267"/>
      <c r="H9" s="132">
        <v>0</v>
      </c>
      <c r="I9" s="133">
        <v>1</v>
      </c>
      <c r="J9" s="133">
        <v>0</v>
      </c>
      <c r="K9" s="133">
        <v>0</v>
      </c>
      <c r="L9" s="133">
        <v>0</v>
      </c>
      <c r="M9" s="133">
        <v>0</v>
      </c>
      <c r="N9" s="133">
        <v>0</v>
      </c>
      <c r="O9" s="133">
        <v>0</v>
      </c>
      <c r="P9" s="133">
        <v>0</v>
      </c>
      <c r="Q9" s="134">
        <v>0</v>
      </c>
      <c r="R9" s="135">
        <v>0</v>
      </c>
      <c r="S9" s="136">
        <v>0</v>
      </c>
      <c r="T9" s="66"/>
      <c r="U9" s="176">
        <v>0</v>
      </c>
      <c r="V9" s="135">
        <v>0</v>
      </c>
      <c r="W9" s="135">
        <v>0</v>
      </c>
      <c r="X9" s="135">
        <v>0</v>
      </c>
      <c r="Y9" s="135">
        <v>0</v>
      </c>
      <c r="Z9" s="135">
        <v>0</v>
      </c>
      <c r="AA9" s="135">
        <v>0</v>
      </c>
      <c r="AB9" s="135">
        <v>0</v>
      </c>
      <c r="AC9" s="135">
        <v>0</v>
      </c>
      <c r="AD9" s="135">
        <v>0</v>
      </c>
      <c r="AE9" s="135">
        <v>0</v>
      </c>
      <c r="AF9" s="135">
        <v>0</v>
      </c>
      <c r="AG9" s="53"/>
      <c r="AH9" s="51"/>
      <c r="AI9" s="51"/>
      <c r="AJ9" s="266" t="str">
        <f>'01'!AJ9:AL9</f>
        <v>嬰児殺</v>
      </c>
      <c r="AK9" s="266"/>
      <c r="AL9" s="266"/>
    </row>
    <row r="10" spans="1:38" s="3" customFormat="1" ht="12.6" customHeight="1">
      <c r="B10" s="51"/>
      <c r="C10" s="51"/>
      <c r="D10" s="51"/>
      <c r="E10" s="266" t="str">
        <f>'01'!E10:G10</f>
        <v>殺人予備</v>
      </c>
      <c r="F10" s="266"/>
      <c r="G10" s="267"/>
      <c r="H10" s="137">
        <v>0</v>
      </c>
      <c r="I10" s="138">
        <v>0</v>
      </c>
      <c r="J10" s="138">
        <v>0</v>
      </c>
      <c r="K10" s="138">
        <v>0</v>
      </c>
      <c r="L10" s="138">
        <v>0</v>
      </c>
      <c r="M10" s="138">
        <v>1</v>
      </c>
      <c r="N10" s="138">
        <v>1</v>
      </c>
      <c r="O10" s="138">
        <v>0</v>
      </c>
      <c r="P10" s="138">
        <v>0</v>
      </c>
      <c r="Q10" s="139">
        <v>0</v>
      </c>
      <c r="R10" s="140">
        <v>0</v>
      </c>
      <c r="S10" s="141">
        <v>0</v>
      </c>
      <c r="T10" s="66"/>
      <c r="U10" s="177">
        <v>0</v>
      </c>
      <c r="V10" s="140">
        <v>0</v>
      </c>
      <c r="W10" s="140">
        <v>1</v>
      </c>
      <c r="X10" s="140">
        <v>0</v>
      </c>
      <c r="Y10" s="140">
        <v>0</v>
      </c>
      <c r="Z10" s="140">
        <v>0</v>
      </c>
      <c r="AA10" s="140">
        <v>0</v>
      </c>
      <c r="AB10" s="140">
        <v>0</v>
      </c>
      <c r="AC10" s="140">
        <v>0</v>
      </c>
      <c r="AD10" s="140">
        <v>0</v>
      </c>
      <c r="AE10" s="140">
        <v>0</v>
      </c>
      <c r="AF10" s="140">
        <v>0</v>
      </c>
      <c r="AG10" s="53"/>
      <c r="AH10" s="51"/>
      <c r="AI10" s="51"/>
      <c r="AJ10" s="266" t="str">
        <f>'01'!AJ10:AL10</f>
        <v>殺人予備</v>
      </c>
      <c r="AK10" s="266"/>
      <c r="AL10" s="266"/>
    </row>
    <row r="11" spans="1:38" s="3" customFormat="1" ht="12.6" customHeight="1">
      <c r="B11" s="51"/>
      <c r="C11" s="51"/>
      <c r="D11" s="51"/>
      <c r="E11" s="266" t="str">
        <f>'01'!E11:G11</f>
        <v>自殺関与</v>
      </c>
      <c r="F11" s="266"/>
      <c r="G11" s="267"/>
      <c r="H11" s="137">
        <v>0</v>
      </c>
      <c r="I11" s="138">
        <v>1</v>
      </c>
      <c r="J11" s="138">
        <v>0</v>
      </c>
      <c r="K11" s="138">
        <v>0</v>
      </c>
      <c r="L11" s="138">
        <v>0</v>
      </c>
      <c r="M11" s="138">
        <v>1</v>
      </c>
      <c r="N11" s="138">
        <v>0</v>
      </c>
      <c r="O11" s="138">
        <v>0</v>
      </c>
      <c r="P11" s="138">
        <v>0</v>
      </c>
      <c r="Q11" s="139">
        <v>0</v>
      </c>
      <c r="R11" s="140">
        <v>0</v>
      </c>
      <c r="S11" s="141">
        <v>0</v>
      </c>
      <c r="T11" s="66"/>
      <c r="U11" s="177">
        <v>0</v>
      </c>
      <c r="V11" s="140">
        <v>0</v>
      </c>
      <c r="W11" s="140">
        <v>0</v>
      </c>
      <c r="X11" s="140">
        <v>0</v>
      </c>
      <c r="Y11" s="140">
        <v>0</v>
      </c>
      <c r="Z11" s="140">
        <v>0</v>
      </c>
      <c r="AA11" s="140">
        <v>0</v>
      </c>
      <c r="AB11" s="140">
        <v>0</v>
      </c>
      <c r="AC11" s="140">
        <v>0</v>
      </c>
      <c r="AD11" s="140">
        <v>0</v>
      </c>
      <c r="AE11" s="140">
        <v>0</v>
      </c>
      <c r="AF11" s="140">
        <v>2</v>
      </c>
      <c r="AG11" s="53"/>
      <c r="AH11" s="51"/>
      <c r="AI11" s="51"/>
      <c r="AJ11" s="266" t="str">
        <f>'01'!AJ11:AL11</f>
        <v>自殺関与</v>
      </c>
      <c r="AK11" s="266"/>
      <c r="AL11" s="266"/>
    </row>
    <row r="12" spans="1:38" s="3" customFormat="1" ht="12.6" customHeight="1">
      <c r="B12" s="51"/>
      <c r="C12" s="51"/>
      <c r="D12" s="266" t="str">
        <f>'01'!D12:G12</f>
        <v>強盗</v>
      </c>
      <c r="E12" s="266"/>
      <c r="F12" s="266"/>
      <c r="G12" s="267"/>
      <c r="H12" s="137">
        <v>3</v>
      </c>
      <c r="I12" s="138">
        <v>15</v>
      </c>
      <c r="J12" s="138">
        <v>0</v>
      </c>
      <c r="K12" s="138">
        <v>5</v>
      </c>
      <c r="L12" s="138">
        <v>0</v>
      </c>
      <c r="M12" s="138">
        <v>181</v>
      </c>
      <c r="N12" s="138">
        <v>243</v>
      </c>
      <c r="O12" s="138">
        <v>23</v>
      </c>
      <c r="P12" s="138">
        <v>4</v>
      </c>
      <c r="Q12" s="139">
        <v>3</v>
      </c>
      <c r="R12" s="140">
        <v>2</v>
      </c>
      <c r="S12" s="141">
        <v>12</v>
      </c>
      <c r="T12" s="67"/>
      <c r="U12" s="177">
        <v>7</v>
      </c>
      <c r="V12" s="140">
        <v>37</v>
      </c>
      <c r="W12" s="140">
        <v>9</v>
      </c>
      <c r="X12" s="140">
        <v>1</v>
      </c>
      <c r="Y12" s="140">
        <v>0</v>
      </c>
      <c r="Z12" s="140">
        <v>10</v>
      </c>
      <c r="AA12" s="140">
        <v>1</v>
      </c>
      <c r="AB12" s="140">
        <v>0</v>
      </c>
      <c r="AC12" s="140">
        <v>0</v>
      </c>
      <c r="AD12" s="140">
        <v>21</v>
      </c>
      <c r="AE12" s="140">
        <v>1</v>
      </c>
      <c r="AF12" s="140">
        <v>4</v>
      </c>
      <c r="AG12" s="53"/>
      <c r="AH12" s="51"/>
      <c r="AI12" s="266" t="str">
        <f>'01'!AI12:AL12</f>
        <v>強盗</v>
      </c>
      <c r="AJ12" s="266"/>
      <c r="AK12" s="266"/>
      <c r="AL12" s="266"/>
    </row>
    <row r="13" spans="1:38" s="3" customFormat="1" ht="12.6" customHeight="1">
      <c r="B13" s="51"/>
      <c r="C13" s="51"/>
      <c r="D13" s="51"/>
      <c r="E13" s="266" t="str">
        <f>'01'!E13:G13</f>
        <v>強盗殺人</v>
      </c>
      <c r="F13" s="266"/>
      <c r="G13" s="267"/>
      <c r="H13" s="137">
        <v>1</v>
      </c>
      <c r="I13" s="138">
        <v>0</v>
      </c>
      <c r="J13" s="138">
        <v>0</v>
      </c>
      <c r="K13" s="138">
        <v>0</v>
      </c>
      <c r="L13" s="138">
        <v>0</v>
      </c>
      <c r="M13" s="138">
        <v>1</v>
      </c>
      <c r="N13" s="138">
        <v>1</v>
      </c>
      <c r="O13" s="138">
        <v>0</v>
      </c>
      <c r="P13" s="138">
        <v>0</v>
      </c>
      <c r="Q13" s="139">
        <v>0</v>
      </c>
      <c r="R13" s="140">
        <v>0</v>
      </c>
      <c r="S13" s="141">
        <v>1</v>
      </c>
      <c r="T13" s="66"/>
      <c r="U13" s="177">
        <v>0</v>
      </c>
      <c r="V13" s="140">
        <v>1</v>
      </c>
      <c r="W13" s="140">
        <v>0</v>
      </c>
      <c r="X13" s="140">
        <v>0</v>
      </c>
      <c r="Y13" s="140">
        <v>0</v>
      </c>
      <c r="Z13" s="140">
        <v>0</v>
      </c>
      <c r="AA13" s="140">
        <v>0</v>
      </c>
      <c r="AB13" s="140">
        <v>0</v>
      </c>
      <c r="AC13" s="140">
        <v>0</v>
      </c>
      <c r="AD13" s="140">
        <v>0</v>
      </c>
      <c r="AE13" s="140">
        <v>0</v>
      </c>
      <c r="AF13" s="140">
        <v>0</v>
      </c>
      <c r="AG13" s="53"/>
      <c r="AH13" s="51"/>
      <c r="AI13" s="51"/>
      <c r="AJ13" s="266" t="str">
        <f>'01'!AJ13:AL13</f>
        <v>強盗殺人</v>
      </c>
      <c r="AK13" s="266"/>
      <c r="AL13" s="266"/>
    </row>
    <row r="14" spans="1:38" s="3" customFormat="1" ht="12.6" customHeight="1">
      <c r="B14" s="51"/>
      <c r="C14" s="51"/>
      <c r="D14" s="51"/>
      <c r="E14" s="266" t="str">
        <f>'01'!E14:G14</f>
        <v>強盗傷人</v>
      </c>
      <c r="F14" s="266"/>
      <c r="G14" s="267"/>
      <c r="H14" s="137">
        <v>2</v>
      </c>
      <c r="I14" s="138">
        <v>8</v>
      </c>
      <c r="J14" s="138">
        <v>0</v>
      </c>
      <c r="K14" s="138">
        <v>1</v>
      </c>
      <c r="L14" s="138">
        <v>0</v>
      </c>
      <c r="M14" s="138">
        <v>81</v>
      </c>
      <c r="N14" s="138">
        <v>59</v>
      </c>
      <c r="O14" s="138">
        <v>10</v>
      </c>
      <c r="P14" s="138">
        <v>1</v>
      </c>
      <c r="Q14" s="139">
        <v>3</v>
      </c>
      <c r="R14" s="140">
        <v>0</v>
      </c>
      <c r="S14" s="141">
        <v>4</v>
      </c>
      <c r="T14" s="66"/>
      <c r="U14" s="177">
        <v>2</v>
      </c>
      <c r="V14" s="140">
        <v>11</v>
      </c>
      <c r="W14" s="140">
        <v>6</v>
      </c>
      <c r="X14" s="140">
        <v>1</v>
      </c>
      <c r="Y14" s="140">
        <v>0</v>
      </c>
      <c r="Z14" s="140">
        <v>5</v>
      </c>
      <c r="AA14" s="140">
        <v>0</v>
      </c>
      <c r="AB14" s="140">
        <v>0</v>
      </c>
      <c r="AC14" s="140">
        <v>0</v>
      </c>
      <c r="AD14" s="140">
        <v>10</v>
      </c>
      <c r="AE14" s="140">
        <v>1</v>
      </c>
      <c r="AF14" s="140">
        <v>2</v>
      </c>
      <c r="AG14" s="53"/>
      <c r="AH14" s="51"/>
      <c r="AI14" s="51"/>
      <c r="AJ14" s="266" t="str">
        <f>'01'!AJ14:AL14</f>
        <v>強盗傷人</v>
      </c>
      <c r="AK14" s="266"/>
      <c r="AL14" s="266"/>
    </row>
    <row r="15" spans="1:38" s="3" customFormat="1" ht="12.6" customHeight="1">
      <c r="B15" s="51"/>
      <c r="C15" s="51"/>
      <c r="D15" s="51"/>
      <c r="E15" s="244" t="str">
        <f>'01'!E15:G15</f>
        <v>強盗・不同意性交等</v>
      </c>
      <c r="F15" s="244"/>
      <c r="G15" s="245"/>
      <c r="H15" s="137">
        <v>0</v>
      </c>
      <c r="I15" s="138">
        <v>0</v>
      </c>
      <c r="J15" s="138">
        <v>0</v>
      </c>
      <c r="K15" s="138">
        <v>0</v>
      </c>
      <c r="L15" s="138">
        <v>0</v>
      </c>
      <c r="M15" s="138">
        <v>0</v>
      </c>
      <c r="N15" s="138">
        <v>0</v>
      </c>
      <c r="O15" s="138">
        <v>0</v>
      </c>
      <c r="P15" s="138">
        <v>0</v>
      </c>
      <c r="Q15" s="139">
        <v>0</v>
      </c>
      <c r="R15" s="140">
        <v>0</v>
      </c>
      <c r="S15" s="141">
        <v>0</v>
      </c>
      <c r="T15" s="66"/>
      <c r="U15" s="177">
        <v>0</v>
      </c>
      <c r="V15" s="140">
        <v>0</v>
      </c>
      <c r="W15" s="140">
        <v>0</v>
      </c>
      <c r="X15" s="140">
        <v>0</v>
      </c>
      <c r="Y15" s="140">
        <v>0</v>
      </c>
      <c r="Z15" s="140">
        <v>0</v>
      </c>
      <c r="AA15" s="140">
        <v>0</v>
      </c>
      <c r="AB15" s="140">
        <v>0</v>
      </c>
      <c r="AC15" s="140">
        <v>0</v>
      </c>
      <c r="AD15" s="140">
        <v>1</v>
      </c>
      <c r="AE15" s="140">
        <v>0</v>
      </c>
      <c r="AF15" s="140">
        <v>0</v>
      </c>
      <c r="AG15" s="53"/>
      <c r="AH15" s="51"/>
      <c r="AI15" s="51"/>
      <c r="AJ15" s="266" t="str">
        <f>'01'!AJ15:AL15</f>
        <v>強盗・不同意性交等</v>
      </c>
      <c r="AK15" s="266"/>
      <c r="AL15" s="266"/>
    </row>
    <row r="16" spans="1:38" s="3" customFormat="1" ht="12.6" customHeight="1">
      <c r="B16" s="51"/>
      <c r="C16" s="51"/>
      <c r="D16" s="51"/>
      <c r="E16" s="266" t="str">
        <f>'01'!E16:G16</f>
        <v>強盗・準強盗</v>
      </c>
      <c r="F16" s="266"/>
      <c r="G16" s="267"/>
      <c r="H16" s="137">
        <v>0</v>
      </c>
      <c r="I16" s="138">
        <v>7</v>
      </c>
      <c r="J16" s="138">
        <v>0</v>
      </c>
      <c r="K16" s="138">
        <v>4</v>
      </c>
      <c r="L16" s="138">
        <v>0</v>
      </c>
      <c r="M16" s="138">
        <v>99</v>
      </c>
      <c r="N16" s="138">
        <v>183</v>
      </c>
      <c r="O16" s="138">
        <v>13</v>
      </c>
      <c r="P16" s="138">
        <v>3</v>
      </c>
      <c r="Q16" s="139">
        <v>0</v>
      </c>
      <c r="R16" s="140">
        <v>2</v>
      </c>
      <c r="S16" s="141">
        <v>7</v>
      </c>
      <c r="T16" s="66"/>
      <c r="U16" s="177">
        <v>5</v>
      </c>
      <c r="V16" s="140">
        <v>25</v>
      </c>
      <c r="W16" s="140">
        <v>3</v>
      </c>
      <c r="X16" s="140">
        <v>0</v>
      </c>
      <c r="Y16" s="140">
        <v>0</v>
      </c>
      <c r="Z16" s="140">
        <v>5</v>
      </c>
      <c r="AA16" s="140">
        <v>1</v>
      </c>
      <c r="AB16" s="140">
        <v>0</v>
      </c>
      <c r="AC16" s="140">
        <v>0</v>
      </c>
      <c r="AD16" s="140">
        <v>10</v>
      </c>
      <c r="AE16" s="140">
        <v>0</v>
      </c>
      <c r="AF16" s="140">
        <v>2</v>
      </c>
      <c r="AG16" s="53"/>
      <c r="AH16" s="51"/>
      <c r="AI16" s="51"/>
      <c r="AJ16" s="266" t="str">
        <f>'01'!AJ16:AL16</f>
        <v>強盗・準強盗</v>
      </c>
      <c r="AK16" s="266"/>
      <c r="AL16" s="266"/>
    </row>
    <row r="17" spans="2:38" s="3" customFormat="1" ht="12.6" customHeight="1">
      <c r="B17" s="51"/>
      <c r="C17" s="51"/>
      <c r="D17" s="266" t="str">
        <f>'01'!D17:G17</f>
        <v>放火</v>
      </c>
      <c r="E17" s="266"/>
      <c r="F17" s="266"/>
      <c r="G17" s="267"/>
      <c r="H17" s="137">
        <v>9</v>
      </c>
      <c r="I17" s="138">
        <v>4</v>
      </c>
      <c r="J17" s="138">
        <v>0</v>
      </c>
      <c r="K17" s="138">
        <v>0</v>
      </c>
      <c r="L17" s="138">
        <v>0</v>
      </c>
      <c r="M17" s="138">
        <v>5</v>
      </c>
      <c r="N17" s="138">
        <v>3</v>
      </c>
      <c r="O17" s="138">
        <v>2</v>
      </c>
      <c r="P17" s="138">
        <v>1</v>
      </c>
      <c r="Q17" s="139">
        <v>2</v>
      </c>
      <c r="R17" s="140">
        <v>0</v>
      </c>
      <c r="S17" s="141">
        <v>0</v>
      </c>
      <c r="T17" s="66"/>
      <c r="U17" s="177">
        <v>0</v>
      </c>
      <c r="V17" s="140">
        <v>9</v>
      </c>
      <c r="W17" s="140">
        <v>4</v>
      </c>
      <c r="X17" s="140">
        <v>0</v>
      </c>
      <c r="Y17" s="140">
        <v>0</v>
      </c>
      <c r="Z17" s="140">
        <v>1</v>
      </c>
      <c r="AA17" s="140">
        <v>0</v>
      </c>
      <c r="AB17" s="140">
        <v>1</v>
      </c>
      <c r="AC17" s="140">
        <v>0</v>
      </c>
      <c r="AD17" s="140">
        <v>2</v>
      </c>
      <c r="AE17" s="140">
        <v>0</v>
      </c>
      <c r="AF17" s="140">
        <v>0</v>
      </c>
      <c r="AG17" s="53"/>
      <c r="AH17" s="51"/>
      <c r="AI17" s="266" t="str">
        <f>'01'!AI17:AL17</f>
        <v>放火</v>
      </c>
      <c r="AJ17" s="266"/>
      <c r="AK17" s="266"/>
      <c r="AL17" s="266"/>
    </row>
    <row r="18" spans="2:38" s="3" customFormat="1" ht="12.6" customHeight="1">
      <c r="B18" s="51"/>
      <c r="C18" s="51"/>
      <c r="D18" s="266" t="str">
        <f>'01'!D18:G18</f>
        <v>不同意性交等</v>
      </c>
      <c r="E18" s="266"/>
      <c r="F18" s="266"/>
      <c r="G18" s="267"/>
      <c r="H18" s="137">
        <v>22</v>
      </c>
      <c r="I18" s="138">
        <v>220</v>
      </c>
      <c r="J18" s="138">
        <v>8</v>
      </c>
      <c r="K18" s="138">
        <v>1</v>
      </c>
      <c r="L18" s="138">
        <v>1</v>
      </c>
      <c r="M18" s="138">
        <v>37</v>
      </c>
      <c r="N18" s="138">
        <v>6</v>
      </c>
      <c r="O18" s="138">
        <v>2</v>
      </c>
      <c r="P18" s="138">
        <v>0</v>
      </c>
      <c r="Q18" s="139">
        <v>1</v>
      </c>
      <c r="R18" s="140">
        <v>0</v>
      </c>
      <c r="S18" s="141">
        <v>0</v>
      </c>
      <c r="T18" s="66"/>
      <c r="U18" s="177">
        <v>0</v>
      </c>
      <c r="V18" s="140">
        <v>32</v>
      </c>
      <c r="W18" s="140">
        <v>9</v>
      </c>
      <c r="X18" s="140">
        <v>0</v>
      </c>
      <c r="Y18" s="140">
        <v>0</v>
      </c>
      <c r="Z18" s="140">
        <v>18</v>
      </c>
      <c r="AA18" s="140">
        <v>7</v>
      </c>
      <c r="AB18" s="140">
        <v>3</v>
      </c>
      <c r="AC18" s="140">
        <v>3</v>
      </c>
      <c r="AD18" s="140">
        <v>439</v>
      </c>
      <c r="AE18" s="140">
        <v>5</v>
      </c>
      <c r="AF18" s="140">
        <v>60</v>
      </c>
      <c r="AG18" s="53"/>
      <c r="AH18" s="51"/>
      <c r="AI18" s="266" t="str">
        <f>'01'!AI18:AL18</f>
        <v>不同意性交等</v>
      </c>
      <c r="AJ18" s="266"/>
      <c r="AK18" s="266"/>
      <c r="AL18" s="266"/>
    </row>
    <row r="19" spans="2:38" s="18" customFormat="1" ht="15" customHeight="1">
      <c r="B19" s="50"/>
      <c r="C19" s="268" t="str">
        <f>'01'!C19:G19</f>
        <v>粗暴犯</v>
      </c>
      <c r="D19" s="268"/>
      <c r="E19" s="268"/>
      <c r="F19" s="268"/>
      <c r="G19" s="269"/>
      <c r="H19" s="142">
        <v>510</v>
      </c>
      <c r="I19" s="143">
        <v>438</v>
      </c>
      <c r="J19" s="143">
        <v>139</v>
      </c>
      <c r="K19" s="143">
        <v>24</v>
      </c>
      <c r="L19" s="143">
        <v>62</v>
      </c>
      <c r="M19" s="143">
        <v>2158</v>
      </c>
      <c r="N19" s="143">
        <v>1699</v>
      </c>
      <c r="O19" s="143">
        <v>218</v>
      </c>
      <c r="P19" s="143">
        <v>1</v>
      </c>
      <c r="Q19" s="144">
        <v>145</v>
      </c>
      <c r="R19" s="145">
        <v>21</v>
      </c>
      <c r="S19" s="146">
        <v>1</v>
      </c>
      <c r="T19" s="19"/>
      <c r="U19" s="178">
        <v>42</v>
      </c>
      <c r="V19" s="145">
        <v>564</v>
      </c>
      <c r="W19" s="145">
        <v>650</v>
      </c>
      <c r="X19" s="145">
        <v>5</v>
      </c>
      <c r="Y19" s="145">
        <v>99</v>
      </c>
      <c r="Z19" s="145">
        <v>215</v>
      </c>
      <c r="AA19" s="145">
        <v>196</v>
      </c>
      <c r="AB19" s="145">
        <v>186</v>
      </c>
      <c r="AC19" s="145">
        <v>7</v>
      </c>
      <c r="AD19" s="145">
        <v>193</v>
      </c>
      <c r="AE19" s="145">
        <v>21</v>
      </c>
      <c r="AF19" s="145">
        <v>237</v>
      </c>
      <c r="AG19" s="49"/>
      <c r="AH19" s="268" t="str">
        <f>'01'!AH19:AL19</f>
        <v>粗暴犯</v>
      </c>
      <c r="AI19" s="268"/>
      <c r="AJ19" s="268"/>
      <c r="AK19" s="268"/>
      <c r="AL19" s="268"/>
    </row>
    <row r="20" spans="2:38" s="3" customFormat="1" ht="12.6" customHeight="1">
      <c r="B20" s="51"/>
      <c r="C20" s="51"/>
      <c r="D20" s="266" t="str">
        <f>'01'!D20:G20</f>
        <v>凶器準備集合</v>
      </c>
      <c r="E20" s="266"/>
      <c r="F20" s="266"/>
      <c r="G20" s="267"/>
      <c r="H20" s="137">
        <v>0</v>
      </c>
      <c r="I20" s="138">
        <v>0</v>
      </c>
      <c r="J20" s="138">
        <v>0</v>
      </c>
      <c r="K20" s="138">
        <v>0</v>
      </c>
      <c r="L20" s="138">
        <v>0</v>
      </c>
      <c r="M20" s="138">
        <v>0</v>
      </c>
      <c r="N20" s="138">
        <v>0</v>
      </c>
      <c r="O20" s="138">
        <v>0</v>
      </c>
      <c r="P20" s="138">
        <v>0</v>
      </c>
      <c r="Q20" s="139">
        <v>0</v>
      </c>
      <c r="R20" s="140">
        <v>0</v>
      </c>
      <c r="S20" s="141">
        <v>0</v>
      </c>
      <c r="T20" s="66"/>
      <c r="U20" s="177">
        <v>0</v>
      </c>
      <c r="V20" s="140">
        <v>1</v>
      </c>
      <c r="W20" s="140">
        <v>0</v>
      </c>
      <c r="X20" s="140">
        <v>0</v>
      </c>
      <c r="Y20" s="140">
        <v>0</v>
      </c>
      <c r="Z20" s="140">
        <v>0</v>
      </c>
      <c r="AA20" s="140">
        <v>0</v>
      </c>
      <c r="AB20" s="140">
        <v>0</v>
      </c>
      <c r="AC20" s="140">
        <v>0</v>
      </c>
      <c r="AD20" s="140">
        <v>0</v>
      </c>
      <c r="AE20" s="140">
        <v>0</v>
      </c>
      <c r="AF20" s="140">
        <v>0</v>
      </c>
      <c r="AG20" s="53"/>
      <c r="AH20" s="51"/>
      <c r="AI20" s="266" t="str">
        <f>'01'!AI20:AL20</f>
        <v>凶器準備集合</v>
      </c>
      <c r="AJ20" s="266"/>
      <c r="AK20" s="266"/>
      <c r="AL20" s="266"/>
    </row>
    <row r="21" spans="2:38" s="3" customFormat="1" ht="12.6" customHeight="1">
      <c r="B21" s="51"/>
      <c r="C21" s="51"/>
      <c r="D21" s="266" t="str">
        <f>'01'!D21:G21</f>
        <v>暴行</v>
      </c>
      <c r="E21" s="266"/>
      <c r="F21" s="266"/>
      <c r="G21" s="267"/>
      <c r="H21" s="137">
        <v>219</v>
      </c>
      <c r="I21" s="138">
        <v>184</v>
      </c>
      <c r="J21" s="138">
        <v>96</v>
      </c>
      <c r="K21" s="138">
        <v>18</v>
      </c>
      <c r="L21" s="138">
        <v>30</v>
      </c>
      <c r="M21" s="138">
        <v>1452</v>
      </c>
      <c r="N21" s="138">
        <v>1047</v>
      </c>
      <c r="O21" s="138">
        <v>150</v>
      </c>
      <c r="P21" s="138">
        <v>0</v>
      </c>
      <c r="Q21" s="139">
        <v>102</v>
      </c>
      <c r="R21" s="140">
        <v>12</v>
      </c>
      <c r="S21" s="141">
        <v>1</v>
      </c>
      <c r="T21" s="66"/>
      <c r="U21" s="177">
        <v>26</v>
      </c>
      <c r="V21" s="140">
        <v>314</v>
      </c>
      <c r="W21" s="140">
        <v>494</v>
      </c>
      <c r="X21" s="140">
        <v>0</v>
      </c>
      <c r="Y21" s="140">
        <v>62</v>
      </c>
      <c r="Z21" s="140">
        <v>92</v>
      </c>
      <c r="AA21" s="140">
        <v>80</v>
      </c>
      <c r="AB21" s="140">
        <v>71</v>
      </c>
      <c r="AC21" s="140">
        <v>2</v>
      </c>
      <c r="AD21" s="140">
        <v>84</v>
      </c>
      <c r="AE21" s="140">
        <v>9</v>
      </c>
      <c r="AF21" s="140">
        <v>117</v>
      </c>
      <c r="AG21" s="53"/>
      <c r="AH21" s="51"/>
      <c r="AI21" s="266" t="str">
        <f>'01'!AI21:AL21</f>
        <v>暴行</v>
      </c>
      <c r="AJ21" s="266"/>
      <c r="AK21" s="266"/>
      <c r="AL21" s="266"/>
    </row>
    <row r="22" spans="2:38" s="3" customFormat="1" ht="12.6" customHeight="1">
      <c r="B22" s="51"/>
      <c r="C22" s="51"/>
      <c r="D22" s="266" t="str">
        <f>'01'!D22:G22</f>
        <v>傷害</v>
      </c>
      <c r="E22" s="266"/>
      <c r="F22" s="266"/>
      <c r="G22" s="267"/>
      <c r="H22" s="137">
        <v>245</v>
      </c>
      <c r="I22" s="138">
        <v>196</v>
      </c>
      <c r="J22" s="138">
        <v>40</v>
      </c>
      <c r="K22" s="138">
        <v>5</v>
      </c>
      <c r="L22" s="138">
        <v>31</v>
      </c>
      <c r="M22" s="138">
        <v>541</v>
      </c>
      <c r="N22" s="138">
        <v>452</v>
      </c>
      <c r="O22" s="138">
        <v>54</v>
      </c>
      <c r="P22" s="138">
        <v>1</v>
      </c>
      <c r="Q22" s="139">
        <v>34</v>
      </c>
      <c r="R22" s="140">
        <v>6</v>
      </c>
      <c r="S22" s="141">
        <v>0</v>
      </c>
      <c r="T22" s="66"/>
      <c r="U22" s="177">
        <v>11</v>
      </c>
      <c r="V22" s="140">
        <v>168</v>
      </c>
      <c r="W22" s="140">
        <v>127</v>
      </c>
      <c r="X22" s="140">
        <v>4</v>
      </c>
      <c r="Y22" s="140">
        <v>27</v>
      </c>
      <c r="Z22" s="140">
        <v>103</v>
      </c>
      <c r="AA22" s="140">
        <v>107</v>
      </c>
      <c r="AB22" s="140">
        <v>104</v>
      </c>
      <c r="AC22" s="140">
        <v>5</v>
      </c>
      <c r="AD22" s="140">
        <v>82</v>
      </c>
      <c r="AE22" s="140">
        <v>7</v>
      </c>
      <c r="AF22" s="140">
        <v>112</v>
      </c>
      <c r="AG22" s="53"/>
      <c r="AH22" s="51"/>
      <c r="AI22" s="266" t="str">
        <f>'01'!AI22:AL22</f>
        <v>傷害</v>
      </c>
      <c r="AJ22" s="266"/>
      <c r="AK22" s="266"/>
      <c r="AL22" s="266"/>
    </row>
    <row r="23" spans="2:38" s="3" customFormat="1" ht="12.6" customHeight="1">
      <c r="B23" s="51"/>
      <c r="C23" s="51"/>
      <c r="D23" s="51"/>
      <c r="E23" s="265" t="str">
        <f>'01'!E23:F23</f>
        <v>うち)</v>
      </c>
      <c r="F23" s="265"/>
      <c r="G23" s="52" t="str">
        <f>'01'!G23</f>
        <v>傷害致死</v>
      </c>
      <c r="H23" s="137">
        <v>5</v>
      </c>
      <c r="I23" s="138">
        <v>2</v>
      </c>
      <c r="J23" s="138">
        <v>0</v>
      </c>
      <c r="K23" s="138">
        <v>0</v>
      </c>
      <c r="L23" s="138">
        <v>0</v>
      </c>
      <c r="M23" s="138">
        <v>0</v>
      </c>
      <c r="N23" s="138">
        <v>0</v>
      </c>
      <c r="O23" s="138">
        <v>0</v>
      </c>
      <c r="P23" s="138">
        <v>0</v>
      </c>
      <c r="Q23" s="139">
        <v>0</v>
      </c>
      <c r="R23" s="140">
        <v>0</v>
      </c>
      <c r="S23" s="141">
        <v>0</v>
      </c>
      <c r="T23" s="66"/>
      <c r="U23" s="177">
        <v>0</v>
      </c>
      <c r="V23" s="140">
        <v>0</v>
      </c>
      <c r="W23" s="140">
        <v>0</v>
      </c>
      <c r="X23" s="140">
        <v>0</v>
      </c>
      <c r="Y23" s="140">
        <v>0</v>
      </c>
      <c r="Z23" s="140">
        <v>0</v>
      </c>
      <c r="AA23" s="140">
        <v>0</v>
      </c>
      <c r="AB23" s="140">
        <v>0</v>
      </c>
      <c r="AC23" s="140">
        <v>0</v>
      </c>
      <c r="AD23" s="140">
        <v>0</v>
      </c>
      <c r="AE23" s="140">
        <v>0</v>
      </c>
      <c r="AF23" s="140">
        <v>0</v>
      </c>
      <c r="AG23" s="53"/>
      <c r="AH23" s="51"/>
      <c r="AI23" s="51"/>
      <c r="AJ23" s="265" t="str">
        <f>'01'!AJ23:AK23</f>
        <v>うち)</v>
      </c>
      <c r="AK23" s="265"/>
      <c r="AL23" s="51" t="str">
        <f>'01'!AL23</f>
        <v>傷害致死</v>
      </c>
    </row>
    <row r="24" spans="2:38" s="3" customFormat="1" ht="12.6" customHeight="1">
      <c r="B24" s="51"/>
      <c r="C24" s="51"/>
      <c r="D24" s="266" t="str">
        <f>'01'!D24:G24</f>
        <v>脅迫</v>
      </c>
      <c r="E24" s="266"/>
      <c r="F24" s="266"/>
      <c r="G24" s="267"/>
      <c r="H24" s="137">
        <v>44</v>
      </c>
      <c r="I24" s="138">
        <v>35</v>
      </c>
      <c r="J24" s="138">
        <v>2</v>
      </c>
      <c r="K24" s="138">
        <v>0</v>
      </c>
      <c r="L24" s="138">
        <v>1</v>
      </c>
      <c r="M24" s="138">
        <v>100</v>
      </c>
      <c r="N24" s="138">
        <v>88</v>
      </c>
      <c r="O24" s="138">
        <v>10</v>
      </c>
      <c r="P24" s="138">
        <v>0</v>
      </c>
      <c r="Q24" s="139">
        <v>6</v>
      </c>
      <c r="R24" s="140">
        <v>2</v>
      </c>
      <c r="S24" s="141">
        <v>0</v>
      </c>
      <c r="T24" s="66"/>
      <c r="U24" s="177">
        <v>3</v>
      </c>
      <c r="V24" s="140">
        <v>61</v>
      </c>
      <c r="W24" s="140">
        <v>20</v>
      </c>
      <c r="X24" s="140">
        <v>0</v>
      </c>
      <c r="Y24" s="140">
        <v>3</v>
      </c>
      <c r="Z24" s="140">
        <v>13</v>
      </c>
      <c r="AA24" s="140">
        <v>4</v>
      </c>
      <c r="AB24" s="140">
        <v>9</v>
      </c>
      <c r="AC24" s="140">
        <v>0</v>
      </c>
      <c r="AD24" s="140">
        <v>12</v>
      </c>
      <c r="AE24" s="140">
        <v>4</v>
      </c>
      <c r="AF24" s="140">
        <v>5</v>
      </c>
      <c r="AG24" s="53"/>
      <c r="AH24" s="51"/>
      <c r="AI24" s="266" t="str">
        <f>'01'!AI24:AL24</f>
        <v>脅迫</v>
      </c>
      <c r="AJ24" s="266"/>
      <c r="AK24" s="266"/>
      <c r="AL24" s="266"/>
    </row>
    <row r="25" spans="2:38" s="3" customFormat="1" ht="12.6" customHeight="1">
      <c r="B25" s="51"/>
      <c r="C25" s="51"/>
      <c r="D25" s="266" t="str">
        <f>'01'!D25:G25</f>
        <v>恐喝</v>
      </c>
      <c r="E25" s="266"/>
      <c r="F25" s="266"/>
      <c r="G25" s="267"/>
      <c r="H25" s="137">
        <v>2</v>
      </c>
      <c r="I25" s="138">
        <v>23</v>
      </c>
      <c r="J25" s="138">
        <v>1</v>
      </c>
      <c r="K25" s="138">
        <v>1</v>
      </c>
      <c r="L25" s="138">
        <v>0</v>
      </c>
      <c r="M25" s="138">
        <v>65</v>
      </c>
      <c r="N25" s="138">
        <v>112</v>
      </c>
      <c r="O25" s="138">
        <v>4</v>
      </c>
      <c r="P25" s="138">
        <v>0</v>
      </c>
      <c r="Q25" s="139">
        <v>3</v>
      </c>
      <c r="R25" s="140">
        <v>1</v>
      </c>
      <c r="S25" s="141">
        <v>0</v>
      </c>
      <c r="T25" s="66"/>
      <c r="U25" s="177">
        <v>2</v>
      </c>
      <c r="V25" s="140">
        <v>20</v>
      </c>
      <c r="W25" s="140">
        <v>9</v>
      </c>
      <c r="X25" s="140">
        <v>1</v>
      </c>
      <c r="Y25" s="140">
        <v>7</v>
      </c>
      <c r="Z25" s="140">
        <v>7</v>
      </c>
      <c r="AA25" s="140">
        <v>5</v>
      </c>
      <c r="AB25" s="140">
        <v>2</v>
      </c>
      <c r="AC25" s="140">
        <v>0</v>
      </c>
      <c r="AD25" s="140">
        <v>15</v>
      </c>
      <c r="AE25" s="140">
        <v>1</v>
      </c>
      <c r="AF25" s="140">
        <v>3</v>
      </c>
      <c r="AG25" s="53"/>
      <c r="AH25" s="51"/>
      <c r="AI25" s="266" t="str">
        <f>'01'!AI25:AL25</f>
        <v>恐喝</v>
      </c>
      <c r="AJ25" s="266"/>
      <c r="AK25" s="266"/>
      <c r="AL25" s="266"/>
    </row>
    <row r="26" spans="2:38" s="18" customFormat="1" ht="15" customHeight="1">
      <c r="B26" s="50"/>
      <c r="C26" s="268" t="str">
        <f>'01'!C26:G26</f>
        <v>窃盗犯</v>
      </c>
      <c r="D26" s="268"/>
      <c r="E26" s="268"/>
      <c r="F26" s="268"/>
      <c r="G26" s="269"/>
      <c r="H26" s="142">
        <v>1438</v>
      </c>
      <c r="I26" s="143">
        <v>1726</v>
      </c>
      <c r="J26" s="143">
        <v>1840</v>
      </c>
      <c r="K26" s="143">
        <v>1737</v>
      </c>
      <c r="L26" s="143">
        <v>263</v>
      </c>
      <c r="M26" s="143">
        <v>80176</v>
      </c>
      <c r="N26" s="143">
        <v>29095</v>
      </c>
      <c r="O26" s="143">
        <v>15487</v>
      </c>
      <c r="P26" s="143">
        <v>73</v>
      </c>
      <c r="Q26" s="144">
        <v>2037</v>
      </c>
      <c r="R26" s="145">
        <v>1009</v>
      </c>
      <c r="S26" s="146">
        <v>121</v>
      </c>
      <c r="T26" s="19"/>
      <c r="U26" s="178">
        <v>2435</v>
      </c>
      <c r="V26" s="145">
        <v>12869</v>
      </c>
      <c r="W26" s="145">
        <v>8301</v>
      </c>
      <c r="X26" s="145">
        <v>48</v>
      </c>
      <c r="Y26" s="145">
        <v>1650</v>
      </c>
      <c r="Z26" s="145">
        <v>300</v>
      </c>
      <c r="AA26" s="145">
        <v>551</v>
      </c>
      <c r="AB26" s="145">
        <v>145</v>
      </c>
      <c r="AC26" s="145">
        <v>19</v>
      </c>
      <c r="AD26" s="145">
        <v>488</v>
      </c>
      <c r="AE26" s="145">
        <v>38</v>
      </c>
      <c r="AF26" s="145">
        <v>785</v>
      </c>
      <c r="AG26" s="49"/>
      <c r="AH26" s="268" t="str">
        <f>'01'!AH26:AL26</f>
        <v>窃盗犯</v>
      </c>
      <c r="AI26" s="268"/>
      <c r="AJ26" s="268"/>
      <c r="AK26" s="268"/>
      <c r="AL26" s="268"/>
    </row>
    <row r="27" spans="2:38" s="3" customFormat="1" ht="12.6" customHeight="1">
      <c r="B27" s="51"/>
      <c r="C27" s="51"/>
      <c r="D27" s="266" t="str">
        <f>'01'!D27:G27</f>
        <v>侵入盗</v>
      </c>
      <c r="E27" s="266"/>
      <c r="F27" s="266"/>
      <c r="G27" s="267"/>
      <c r="H27" s="137">
        <v>141</v>
      </c>
      <c r="I27" s="138">
        <v>215</v>
      </c>
      <c r="J27" s="138">
        <v>18</v>
      </c>
      <c r="K27" s="138">
        <v>175</v>
      </c>
      <c r="L27" s="138">
        <v>5</v>
      </c>
      <c r="M27" s="138">
        <v>283</v>
      </c>
      <c r="N27" s="138">
        <v>79</v>
      </c>
      <c r="O27" s="138">
        <v>52</v>
      </c>
      <c r="P27" s="138">
        <v>37</v>
      </c>
      <c r="Q27" s="139">
        <v>98</v>
      </c>
      <c r="R27" s="140">
        <v>44</v>
      </c>
      <c r="S27" s="141">
        <v>25</v>
      </c>
      <c r="T27" s="66"/>
      <c r="U27" s="177">
        <v>236</v>
      </c>
      <c r="V27" s="140">
        <v>1959</v>
      </c>
      <c r="W27" s="140">
        <v>18</v>
      </c>
      <c r="X27" s="140">
        <v>17</v>
      </c>
      <c r="Y27" s="140">
        <v>14</v>
      </c>
      <c r="Z27" s="140">
        <v>103</v>
      </c>
      <c r="AA27" s="140">
        <v>34</v>
      </c>
      <c r="AB27" s="140">
        <v>42</v>
      </c>
      <c r="AC27" s="140">
        <v>7</v>
      </c>
      <c r="AD27" s="140">
        <v>29</v>
      </c>
      <c r="AE27" s="140">
        <v>9</v>
      </c>
      <c r="AF27" s="140">
        <v>17</v>
      </c>
      <c r="AG27" s="53"/>
      <c r="AH27" s="51"/>
      <c r="AI27" s="266" t="str">
        <f>'01'!AI27:AL27</f>
        <v>侵入盗</v>
      </c>
      <c r="AJ27" s="266"/>
      <c r="AK27" s="266"/>
      <c r="AL27" s="266"/>
    </row>
    <row r="28" spans="2:38" s="3" customFormat="1" ht="12.6" customHeight="1">
      <c r="B28" s="51"/>
      <c r="C28" s="51"/>
      <c r="D28" s="266" t="str">
        <f>'01'!D28:G28</f>
        <v>乗り物盗</v>
      </c>
      <c r="E28" s="266"/>
      <c r="F28" s="266"/>
      <c r="G28" s="267"/>
      <c r="H28" s="137">
        <v>238</v>
      </c>
      <c r="I28" s="138">
        <v>231</v>
      </c>
      <c r="J28" s="138">
        <v>244</v>
      </c>
      <c r="K28" s="138">
        <v>18</v>
      </c>
      <c r="L28" s="138">
        <v>106</v>
      </c>
      <c r="M28" s="138">
        <v>14703</v>
      </c>
      <c r="N28" s="138">
        <v>2006</v>
      </c>
      <c r="O28" s="138">
        <v>529</v>
      </c>
      <c r="P28" s="138">
        <v>0</v>
      </c>
      <c r="Q28" s="139">
        <v>19</v>
      </c>
      <c r="R28" s="140">
        <v>89</v>
      </c>
      <c r="S28" s="141">
        <v>0</v>
      </c>
      <c r="T28" s="66"/>
      <c r="U28" s="177">
        <v>197</v>
      </c>
      <c r="V28" s="140">
        <v>1446</v>
      </c>
      <c r="W28" s="140">
        <v>1476</v>
      </c>
      <c r="X28" s="140">
        <v>4</v>
      </c>
      <c r="Y28" s="140">
        <v>477</v>
      </c>
      <c r="Z28" s="140">
        <v>27</v>
      </c>
      <c r="AA28" s="140">
        <v>5</v>
      </c>
      <c r="AB28" s="140">
        <v>8</v>
      </c>
      <c r="AC28" s="140">
        <v>2</v>
      </c>
      <c r="AD28" s="140">
        <v>11</v>
      </c>
      <c r="AE28" s="140">
        <v>3</v>
      </c>
      <c r="AF28" s="140">
        <v>491</v>
      </c>
      <c r="AG28" s="53"/>
      <c r="AH28" s="51"/>
      <c r="AI28" s="266" t="str">
        <f>'01'!AI28:AL28</f>
        <v>乗り物盗</v>
      </c>
      <c r="AJ28" s="266"/>
      <c r="AK28" s="266"/>
      <c r="AL28" s="266"/>
    </row>
    <row r="29" spans="2:38" s="3" customFormat="1" ht="12.6" customHeight="1">
      <c r="B29" s="51"/>
      <c r="C29" s="51"/>
      <c r="D29" s="266" t="str">
        <f>'01'!D29:G29</f>
        <v>非侵入盗</v>
      </c>
      <c r="E29" s="266"/>
      <c r="F29" s="266"/>
      <c r="G29" s="267"/>
      <c r="H29" s="137">
        <v>1059</v>
      </c>
      <c r="I29" s="138">
        <v>1280</v>
      </c>
      <c r="J29" s="138">
        <v>1578</v>
      </c>
      <c r="K29" s="138">
        <v>1544</v>
      </c>
      <c r="L29" s="138">
        <v>152</v>
      </c>
      <c r="M29" s="138">
        <v>65190</v>
      </c>
      <c r="N29" s="138">
        <v>27010</v>
      </c>
      <c r="O29" s="138">
        <v>14906</v>
      </c>
      <c r="P29" s="138">
        <v>36</v>
      </c>
      <c r="Q29" s="139">
        <v>1920</v>
      </c>
      <c r="R29" s="140">
        <v>876</v>
      </c>
      <c r="S29" s="141">
        <v>96</v>
      </c>
      <c r="T29" s="66"/>
      <c r="U29" s="177">
        <v>2002</v>
      </c>
      <c r="V29" s="140">
        <v>9464</v>
      </c>
      <c r="W29" s="140">
        <v>6807</v>
      </c>
      <c r="X29" s="140">
        <v>27</v>
      </c>
      <c r="Y29" s="140">
        <v>1159</v>
      </c>
      <c r="Z29" s="140">
        <v>170</v>
      </c>
      <c r="AA29" s="140">
        <v>512</v>
      </c>
      <c r="AB29" s="140">
        <v>95</v>
      </c>
      <c r="AC29" s="140">
        <v>10</v>
      </c>
      <c r="AD29" s="140">
        <v>448</v>
      </c>
      <c r="AE29" s="140">
        <v>26</v>
      </c>
      <c r="AF29" s="140">
        <v>277</v>
      </c>
      <c r="AG29" s="53"/>
      <c r="AH29" s="51"/>
      <c r="AI29" s="266" t="str">
        <f>'01'!AI29:AL29</f>
        <v>非侵入盗</v>
      </c>
      <c r="AJ29" s="266"/>
      <c r="AK29" s="266"/>
      <c r="AL29" s="266"/>
    </row>
    <row r="30" spans="2:38" s="18" customFormat="1" ht="15" customHeight="1">
      <c r="B30" s="50"/>
      <c r="C30" s="268" t="str">
        <f>'01'!C30:G30</f>
        <v>知能犯</v>
      </c>
      <c r="D30" s="268"/>
      <c r="E30" s="268"/>
      <c r="F30" s="268"/>
      <c r="G30" s="269"/>
      <c r="H30" s="142">
        <v>104</v>
      </c>
      <c r="I30" s="143">
        <v>433</v>
      </c>
      <c r="J30" s="143">
        <v>101</v>
      </c>
      <c r="K30" s="143">
        <v>2</v>
      </c>
      <c r="L30" s="143">
        <v>25</v>
      </c>
      <c r="M30" s="143">
        <v>1481</v>
      </c>
      <c r="N30" s="143">
        <v>1235</v>
      </c>
      <c r="O30" s="143">
        <v>165</v>
      </c>
      <c r="P30" s="143">
        <v>4</v>
      </c>
      <c r="Q30" s="144">
        <v>204</v>
      </c>
      <c r="R30" s="145">
        <v>36</v>
      </c>
      <c r="S30" s="146">
        <v>19</v>
      </c>
      <c r="T30" s="19"/>
      <c r="U30" s="178">
        <v>231</v>
      </c>
      <c r="V30" s="145">
        <v>1140</v>
      </c>
      <c r="W30" s="145">
        <v>111</v>
      </c>
      <c r="X30" s="145">
        <v>2</v>
      </c>
      <c r="Y30" s="145">
        <v>10</v>
      </c>
      <c r="Z30" s="145">
        <v>81</v>
      </c>
      <c r="AA30" s="145">
        <v>27</v>
      </c>
      <c r="AB30" s="145">
        <v>30</v>
      </c>
      <c r="AC30" s="145">
        <v>0</v>
      </c>
      <c r="AD30" s="145">
        <v>328</v>
      </c>
      <c r="AE30" s="145">
        <v>5</v>
      </c>
      <c r="AF30" s="145">
        <v>246</v>
      </c>
      <c r="AG30" s="49"/>
      <c r="AH30" s="268" t="str">
        <f>'01'!AH30:AL30</f>
        <v>知能犯</v>
      </c>
      <c r="AI30" s="268"/>
      <c r="AJ30" s="268"/>
      <c r="AK30" s="268"/>
      <c r="AL30" s="268"/>
    </row>
    <row r="31" spans="2:38" s="3" customFormat="1" ht="12.6" customHeight="1">
      <c r="B31" s="51"/>
      <c r="C31" s="51"/>
      <c r="D31" s="266" t="str">
        <f>'01'!D31:G31</f>
        <v>詐欺</v>
      </c>
      <c r="E31" s="266"/>
      <c r="F31" s="266"/>
      <c r="G31" s="267"/>
      <c r="H31" s="137">
        <v>77</v>
      </c>
      <c r="I31" s="138">
        <v>394</v>
      </c>
      <c r="J31" s="138">
        <v>96</v>
      </c>
      <c r="K31" s="138">
        <v>2</v>
      </c>
      <c r="L31" s="138">
        <v>24</v>
      </c>
      <c r="M31" s="138">
        <v>1327</v>
      </c>
      <c r="N31" s="138">
        <v>1135</v>
      </c>
      <c r="O31" s="138">
        <v>138</v>
      </c>
      <c r="P31" s="138">
        <v>4</v>
      </c>
      <c r="Q31" s="139">
        <v>187</v>
      </c>
      <c r="R31" s="140">
        <v>29</v>
      </c>
      <c r="S31" s="141">
        <v>17</v>
      </c>
      <c r="T31" s="66"/>
      <c r="U31" s="177">
        <v>171</v>
      </c>
      <c r="V31" s="140">
        <v>898</v>
      </c>
      <c r="W31" s="140">
        <v>79</v>
      </c>
      <c r="X31" s="140">
        <v>1</v>
      </c>
      <c r="Y31" s="140">
        <v>8</v>
      </c>
      <c r="Z31" s="140">
        <v>65</v>
      </c>
      <c r="AA31" s="140">
        <v>22</v>
      </c>
      <c r="AB31" s="140">
        <v>28</v>
      </c>
      <c r="AC31" s="140">
        <v>0</v>
      </c>
      <c r="AD31" s="140">
        <v>318</v>
      </c>
      <c r="AE31" s="140">
        <v>1</v>
      </c>
      <c r="AF31" s="140">
        <v>243</v>
      </c>
      <c r="AG31" s="53"/>
      <c r="AH31" s="51"/>
      <c r="AI31" s="266" t="str">
        <f>'01'!AI31:AL31</f>
        <v>詐欺</v>
      </c>
      <c r="AJ31" s="266"/>
      <c r="AK31" s="266"/>
      <c r="AL31" s="266"/>
    </row>
    <row r="32" spans="2:38" s="3" customFormat="1" ht="12.6" customHeight="1">
      <c r="B32" s="51"/>
      <c r="C32" s="51"/>
      <c r="D32" s="266" t="str">
        <f>'01'!D32:G32</f>
        <v>横領</v>
      </c>
      <c r="E32" s="266"/>
      <c r="F32" s="266"/>
      <c r="G32" s="267"/>
      <c r="H32" s="137">
        <v>20</v>
      </c>
      <c r="I32" s="138">
        <v>18</v>
      </c>
      <c r="J32" s="138">
        <v>1</v>
      </c>
      <c r="K32" s="138">
        <v>0</v>
      </c>
      <c r="L32" s="138">
        <v>1</v>
      </c>
      <c r="M32" s="138">
        <v>55</v>
      </c>
      <c r="N32" s="138">
        <v>51</v>
      </c>
      <c r="O32" s="138">
        <v>9</v>
      </c>
      <c r="P32" s="138">
        <v>0</v>
      </c>
      <c r="Q32" s="139">
        <v>13</v>
      </c>
      <c r="R32" s="140">
        <v>3</v>
      </c>
      <c r="S32" s="141">
        <v>2</v>
      </c>
      <c r="T32" s="66"/>
      <c r="U32" s="177">
        <v>42</v>
      </c>
      <c r="V32" s="140">
        <v>166</v>
      </c>
      <c r="W32" s="140">
        <v>21</v>
      </c>
      <c r="X32" s="140">
        <v>1</v>
      </c>
      <c r="Y32" s="140">
        <v>0</v>
      </c>
      <c r="Z32" s="140">
        <v>16</v>
      </c>
      <c r="AA32" s="140">
        <v>4</v>
      </c>
      <c r="AB32" s="140">
        <v>1</v>
      </c>
      <c r="AC32" s="140">
        <v>0</v>
      </c>
      <c r="AD32" s="140">
        <v>7</v>
      </c>
      <c r="AE32" s="140">
        <v>3</v>
      </c>
      <c r="AF32" s="140">
        <v>3</v>
      </c>
      <c r="AG32" s="53"/>
      <c r="AH32" s="51"/>
      <c r="AI32" s="266" t="str">
        <f>'01'!AI32:AL32</f>
        <v>横領</v>
      </c>
      <c r="AJ32" s="266"/>
      <c r="AK32" s="266"/>
      <c r="AL32" s="266"/>
    </row>
    <row r="33" spans="2:38" s="3" customFormat="1" ht="12.6" customHeight="1">
      <c r="B33" s="51"/>
      <c r="C33" s="51"/>
      <c r="D33" s="51"/>
      <c r="E33" s="266" t="str">
        <f>'01'!E33:G33</f>
        <v>横領</v>
      </c>
      <c r="F33" s="266"/>
      <c r="G33" s="267"/>
      <c r="H33" s="137">
        <v>2</v>
      </c>
      <c r="I33" s="138">
        <v>8</v>
      </c>
      <c r="J33" s="138">
        <v>0</v>
      </c>
      <c r="K33" s="138">
        <v>0</v>
      </c>
      <c r="L33" s="138">
        <v>1</v>
      </c>
      <c r="M33" s="138">
        <v>36</v>
      </c>
      <c r="N33" s="138">
        <v>22</v>
      </c>
      <c r="O33" s="138">
        <v>2</v>
      </c>
      <c r="P33" s="138">
        <v>0</v>
      </c>
      <c r="Q33" s="139">
        <v>11</v>
      </c>
      <c r="R33" s="140">
        <v>1</v>
      </c>
      <c r="S33" s="141">
        <v>0</v>
      </c>
      <c r="T33" s="66"/>
      <c r="U33" s="177">
        <v>24</v>
      </c>
      <c r="V33" s="140">
        <v>106</v>
      </c>
      <c r="W33" s="140">
        <v>13</v>
      </c>
      <c r="X33" s="140">
        <v>0</v>
      </c>
      <c r="Y33" s="140">
        <v>0</v>
      </c>
      <c r="Z33" s="140">
        <v>4</v>
      </c>
      <c r="AA33" s="140">
        <v>1</v>
      </c>
      <c r="AB33" s="140">
        <v>1</v>
      </c>
      <c r="AC33" s="140">
        <v>0</v>
      </c>
      <c r="AD33" s="140">
        <v>3</v>
      </c>
      <c r="AE33" s="140">
        <v>0</v>
      </c>
      <c r="AF33" s="140">
        <v>2</v>
      </c>
      <c r="AG33" s="53"/>
      <c r="AH33" s="51"/>
      <c r="AI33" s="51"/>
      <c r="AJ33" s="266" t="str">
        <f>'01'!AJ33:AL33</f>
        <v>横領</v>
      </c>
      <c r="AK33" s="266"/>
      <c r="AL33" s="266"/>
    </row>
    <row r="34" spans="2:38" s="3" customFormat="1" ht="12.6" customHeight="1">
      <c r="B34" s="51"/>
      <c r="C34" s="51"/>
      <c r="D34" s="51"/>
      <c r="E34" s="266" t="str">
        <f>'01'!E34:G34</f>
        <v>業務上横領</v>
      </c>
      <c r="F34" s="266"/>
      <c r="G34" s="267"/>
      <c r="H34" s="137">
        <v>18</v>
      </c>
      <c r="I34" s="138">
        <v>10</v>
      </c>
      <c r="J34" s="138">
        <v>1</v>
      </c>
      <c r="K34" s="138">
        <v>0</v>
      </c>
      <c r="L34" s="138">
        <v>0</v>
      </c>
      <c r="M34" s="138">
        <v>19</v>
      </c>
      <c r="N34" s="138">
        <v>29</v>
      </c>
      <c r="O34" s="138">
        <v>7</v>
      </c>
      <c r="P34" s="138">
        <v>0</v>
      </c>
      <c r="Q34" s="139">
        <v>2</v>
      </c>
      <c r="R34" s="140">
        <v>2</v>
      </c>
      <c r="S34" s="141">
        <v>2</v>
      </c>
      <c r="T34" s="66"/>
      <c r="U34" s="177">
        <v>18</v>
      </c>
      <c r="V34" s="140">
        <v>60</v>
      </c>
      <c r="W34" s="140">
        <v>8</v>
      </c>
      <c r="X34" s="140">
        <v>1</v>
      </c>
      <c r="Y34" s="140">
        <v>0</v>
      </c>
      <c r="Z34" s="140">
        <v>12</v>
      </c>
      <c r="AA34" s="140">
        <v>3</v>
      </c>
      <c r="AB34" s="140">
        <v>0</v>
      </c>
      <c r="AC34" s="140">
        <v>0</v>
      </c>
      <c r="AD34" s="140">
        <v>4</v>
      </c>
      <c r="AE34" s="140">
        <v>3</v>
      </c>
      <c r="AF34" s="140">
        <v>1</v>
      </c>
      <c r="AG34" s="53"/>
      <c r="AH34" s="51"/>
      <c r="AI34" s="51"/>
      <c r="AJ34" s="266" t="str">
        <f>'01'!AJ34:AL34</f>
        <v>業務上横領</v>
      </c>
      <c r="AK34" s="266"/>
      <c r="AL34" s="266"/>
    </row>
    <row r="35" spans="2:38" s="3" customFormat="1" ht="12.6" customHeight="1">
      <c r="B35" s="51"/>
      <c r="C35" s="51"/>
      <c r="D35" s="266" t="str">
        <f>'01'!D35:G35</f>
        <v>偽造</v>
      </c>
      <c r="E35" s="266"/>
      <c r="F35" s="266"/>
      <c r="G35" s="267"/>
      <c r="H35" s="137">
        <v>7</v>
      </c>
      <c r="I35" s="138">
        <v>20</v>
      </c>
      <c r="J35" s="138">
        <v>3</v>
      </c>
      <c r="K35" s="138">
        <v>0</v>
      </c>
      <c r="L35" s="138">
        <v>0</v>
      </c>
      <c r="M35" s="138">
        <v>95</v>
      </c>
      <c r="N35" s="138">
        <v>47</v>
      </c>
      <c r="O35" s="138">
        <v>18</v>
      </c>
      <c r="P35" s="138">
        <v>0</v>
      </c>
      <c r="Q35" s="139">
        <v>1</v>
      </c>
      <c r="R35" s="140">
        <v>4</v>
      </c>
      <c r="S35" s="141">
        <v>0</v>
      </c>
      <c r="T35" s="66"/>
      <c r="U35" s="177">
        <v>18</v>
      </c>
      <c r="V35" s="140">
        <v>70</v>
      </c>
      <c r="W35" s="140">
        <v>11</v>
      </c>
      <c r="X35" s="140">
        <v>0</v>
      </c>
      <c r="Y35" s="140">
        <v>1</v>
      </c>
      <c r="Z35" s="140">
        <v>0</v>
      </c>
      <c r="AA35" s="140">
        <v>1</v>
      </c>
      <c r="AB35" s="140">
        <v>1</v>
      </c>
      <c r="AC35" s="140">
        <v>0</v>
      </c>
      <c r="AD35" s="140">
        <v>3</v>
      </c>
      <c r="AE35" s="140">
        <v>1</v>
      </c>
      <c r="AF35" s="140">
        <v>0</v>
      </c>
      <c r="AG35" s="53"/>
      <c r="AH35" s="51"/>
      <c r="AI35" s="266" t="str">
        <f>'01'!AI35:AL35</f>
        <v>偽造</v>
      </c>
      <c r="AJ35" s="266"/>
      <c r="AK35" s="266"/>
      <c r="AL35" s="266"/>
    </row>
    <row r="36" spans="2:38" s="3" customFormat="1" ht="12.6" customHeight="1">
      <c r="B36" s="51"/>
      <c r="C36" s="51"/>
      <c r="D36" s="51"/>
      <c r="E36" s="276" t="str">
        <f>'01'!E36:G36</f>
        <v>通貨偽造</v>
      </c>
      <c r="F36" s="276"/>
      <c r="G36" s="277"/>
      <c r="H36" s="137">
        <v>0</v>
      </c>
      <c r="I36" s="138">
        <v>0</v>
      </c>
      <c r="J36" s="138">
        <v>0</v>
      </c>
      <c r="K36" s="138">
        <v>0</v>
      </c>
      <c r="L36" s="138">
        <v>0</v>
      </c>
      <c r="M36" s="138">
        <v>21</v>
      </c>
      <c r="N36" s="138">
        <v>15</v>
      </c>
      <c r="O36" s="138">
        <v>1</v>
      </c>
      <c r="P36" s="138">
        <v>0</v>
      </c>
      <c r="Q36" s="139">
        <v>0</v>
      </c>
      <c r="R36" s="140">
        <v>1</v>
      </c>
      <c r="S36" s="141">
        <v>0</v>
      </c>
      <c r="T36" s="66"/>
      <c r="U36" s="177">
        <v>1</v>
      </c>
      <c r="V36" s="140">
        <v>13</v>
      </c>
      <c r="W36" s="140">
        <v>2</v>
      </c>
      <c r="X36" s="140">
        <v>0</v>
      </c>
      <c r="Y36" s="140">
        <v>0</v>
      </c>
      <c r="Z36" s="140">
        <v>0</v>
      </c>
      <c r="AA36" s="140">
        <v>1</v>
      </c>
      <c r="AB36" s="140">
        <v>0</v>
      </c>
      <c r="AC36" s="140">
        <v>0</v>
      </c>
      <c r="AD36" s="140">
        <v>2</v>
      </c>
      <c r="AE36" s="140">
        <v>0</v>
      </c>
      <c r="AF36" s="140">
        <v>0</v>
      </c>
      <c r="AG36" s="53"/>
      <c r="AH36" s="51"/>
      <c r="AI36" s="51"/>
      <c r="AJ36" s="276" t="str">
        <f>'01'!AJ36:AL36</f>
        <v>通貨偽造</v>
      </c>
      <c r="AK36" s="276"/>
      <c r="AL36" s="276"/>
    </row>
    <row r="37" spans="2:38" s="3" customFormat="1" ht="12.6" customHeight="1">
      <c r="B37" s="51"/>
      <c r="C37" s="51"/>
      <c r="D37" s="51"/>
      <c r="E37" s="266" t="str">
        <f>'01'!E37:G37</f>
        <v>文書偽造</v>
      </c>
      <c r="F37" s="266"/>
      <c r="G37" s="267"/>
      <c r="H37" s="137">
        <v>7</v>
      </c>
      <c r="I37" s="138">
        <v>19</v>
      </c>
      <c r="J37" s="138">
        <v>1</v>
      </c>
      <c r="K37" s="138">
        <v>0</v>
      </c>
      <c r="L37" s="138">
        <v>0</v>
      </c>
      <c r="M37" s="138">
        <v>56</v>
      </c>
      <c r="N37" s="138">
        <v>29</v>
      </c>
      <c r="O37" s="138">
        <v>13</v>
      </c>
      <c r="P37" s="138">
        <v>0</v>
      </c>
      <c r="Q37" s="139">
        <v>1</v>
      </c>
      <c r="R37" s="140">
        <v>3</v>
      </c>
      <c r="S37" s="141">
        <v>0</v>
      </c>
      <c r="T37" s="66"/>
      <c r="U37" s="177">
        <v>14</v>
      </c>
      <c r="V37" s="140">
        <v>39</v>
      </c>
      <c r="W37" s="140">
        <v>8</v>
      </c>
      <c r="X37" s="140">
        <v>0</v>
      </c>
      <c r="Y37" s="140">
        <v>1</v>
      </c>
      <c r="Z37" s="140">
        <v>0</v>
      </c>
      <c r="AA37" s="140">
        <v>0</v>
      </c>
      <c r="AB37" s="140">
        <v>1</v>
      </c>
      <c r="AC37" s="140">
        <v>0</v>
      </c>
      <c r="AD37" s="140">
        <v>1</v>
      </c>
      <c r="AE37" s="140">
        <v>1</v>
      </c>
      <c r="AF37" s="140">
        <v>0</v>
      </c>
      <c r="AG37" s="53"/>
      <c r="AH37" s="51"/>
      <c r="AI37" s="51"/>
      <c r="AJ37" s="266" t="str">
        <f>'01'!AJ37:AL37</f>
        <v>文書偽造</v>
      </c>
      <c r="AK37" s="266"/>
      <c r="AL37" s="266"/>
    </row>
    <row r="38" spans="2:38" s="3" customFormat="1" ht="12.6" customHeight="1">
      <c r="B38" s="51"/>
      <c r="C38" s="51"/>
      <c r="D38" s="51"/>
      <c r="E38" s="266" t="str">
        <f>'01'!E38:G38</f>
        <v>支払用カード偽造</v>
      </c>
      <c r="F38" s="266"/>
      <c r="G38" s="267"/>
      <c r="H38" s="137">
        <v>0</v>
      </c>
      <c r="I38" s="138">
        <v>0</v>
      </c>
      <c r="J38" s="138">
        <v>0</v>
      </c>
      <c r="K38" s="138">
        <v>0</v>
      </c>
      <c r="L38" s="138">
        <v>0</v>
      </c>
      <c r="M38" s="138">
        <v>1</v>
      </c>
      <c r="N38" s="138">
        <v>0</v>
      </c>
      <c r="O38" s="138">
        <v>0</v>
      </c>
      <c r="P38" s="138">
        <v>0</v>
      </c>
      <c r="Q38" s="139">
        <v>0</v>
      </c>
      <c r="R38" s="140">
        <v>0</v>
      </c>
      <c r="S38" s="141">
        <v>0</v>
      </c>
      <c r="T38" s="66"/>
      <c r="U38" s="177">
        <v>0</v>
      </c>
      <c r="V38" s="140">
        <v>12</v>
      </c>
      <c r="W38" s="140">
        <v>0</v>
      </c>
      <c r="X38" s="140">
        <v>0</v>
      </c>
      <c r="Y38" s="140">
        <v>0</v>
      </c>
      <c r="Z38" s="140">
        <v>0</v>
      </c>
      <c r="AA38" s="140">
        <v>0</v>
      </c>
      <c r="AB38" s="140">
        <v>0</v>
      </c>
      <c r="AC38" s="140">
        <v>0</v>
      </c>
      <c r="AD38" s="140">
        <v>0</v>
      </c>
      <c r="AE38" s="140">
        <v>0</v>
      </c>
      <c r="AF38" s="140">
        <v>0</v>
      </c>
      <c r="AG38" s="53"/>
      <c r="AH38" s="51"/>
      <c r="AI38" s="51"/>
      <c r="AJ38" s="266" t="str">
        <f>'01'!AJ38:AL38</f>
        <v>支払用カード偽造</v>
      </c>
      <c r="AK38" s="266"/>
      <c r="AL38" s="266"/>
    </row>
    <row r="39" spans="2:38" s="3" customFormat="1" ht="12.6" customHeight="1">
      <c r="B39" s="51"/>
      <c r="C39" s="51"/>
      <c r="D39" s="51"/>
      <c r="E39" s="266" t="str">
        <f>'01'!E39:G39</f>
        <v>有価証券偽造</v>
      </c>
      <c r="F39" s="266"/>
      <c r="G39" s="267"/>
      <c r="H39" s="137">
        <v>0</v>
      </c>
      <c r="I39" s="138">
        <v>1</v>
      </c>
      <c r="J39" s="138">
        <v>2</v>
      </c>
      <c r="K39" s="138">
        <v>0</v>
      </c>
      <c r="L39" s="138">
        <v>0</v>
      </c>
      <c r="M39" s="138">
        <v>16</v>
      </c>
      <c r="N39" s="138">
        <v>3</v>
      </c>
      <c r="O39" s="138">
        <v>4</v>
      </c>
      <c r="P39" s="138">
        <v>0</v>
      </c>
      <c r="Q39" s="139">
        <v>0</v>
      </c>
      <c r="R39" s="140">
        <v>0</v>
      </c>
      <c r="S39" s="141">
        <v>0</v>
      </c>
      <c r="T39" s="66"/>
      <c r="U39" s="177">
        <v>2</v>
      </c>
      <c r="V39" s="140">
        <v>5</v>
      </c>
      <c r="W39" s="140">
        <v>0</v>
      </c>
      <c r="X39" s="140">
        <v>0</v>
      </c>
      <c r="Y39" s="140">
        <v>0</v>
      </c>
      <c r="Z39" s="140">
        <v>0</v>
      </c>
      <c r="AA39" s="140">
        <v>0</v>
      </c>
      <c r="AB39" s="140">
        <v>0</v>
      </c>
      <c r="AC39" s="140">
        <v>0</v>
      </c>
      <c r="AD39" s="140">
        <v>0</v>
      </c>
      <c r="AE39" s="140">
        <v>0</v>
      </c>
      <c r="AF39" s="140">
        <v>0</v>
      </c>
      <c r="AG39" s="53"/>
      <c r="AH39" s="51"/>
      <c r="AI39" s="51"/>
      <c r="AJ39" s="266" t="str">
        <f>'01'!AJ39:AL39</f>
        <v>有価証券偽造</v>
      </c>
      <c r="AK39" s="266"/>
      <c r="AL39" s="266"/>
    </row>
    <row r="40" spans="2:38" s="3" customFormat="1" ht="12.6" customHeight="1">
      <c r="B40" s="51"/>
      <c r="C40" s="51"/>
      <c r="D40" s="51"/>
      <c r="E40" s="281" t="str">
        <f>'01'!E40:G40</f>
        <v>印章偽造</v>
      </c>
      <c r="F40" s="281"/>
      <c r="G40" s="282"/>
      <c r="H40" s="147">
        <v>0</v>
      </c>
      <c r="I40" s="147">
        <v>0</v>
      </c>
      <c r="J40" s="147">
        <v>0</v>
      </c>
      <c r="K40" s="147">
        <v>0</v>
      </c>
      <c r="L40" s="147">
        <v>0</v>
      </c>
      <c r="M40" s="147">
        <v>1</v>
      </c>
      <c r="N40" s="147">
        <v>0</v>
      </c>
      <c r="O40" s="147">
        <v>0</v>
      </c>
      <c r="P40" s="147">
        <v>0</v>
      </c>
      <c r="Q40" s="148">
        <v>0</v>
      </c>
      <c r="R40" s="110">
        <v>0</v>
      </c>
      <c r="S40" s="109">
        <v>0</v>
      </c>
      <c r="T40" s="66"/>
      <c r="U40" s="115">
        <v>1</v>
      </c>
      <c r="V40" s="91">
        <v>1</v>
      </c>
      <c r="W40" s="91">
        <v>1</v>
      </c>
      <c r="X40" s="91">
        <v>0</v>
      </c>
      <c r="Y40" s="86">
        <v>0</v>
      </c>
      <c r="Z40" s="86">
        <v>0</v>
      </c>
      <c r="AA40" s="86">
        <v>0</v>
      </c>
      <c r="AB40" s="86">
        <v>0</v>
      </c>
      <c r="AC40" s="86">
        <v>0</v>
      </c>
      <c r="AD40" s="110">
        <v>0</v>
      </c>
      <c r="AE40" s="86">
        <v>0</v>
      </c>
      <c r="AF40" s="110">
        <v>0</v>
      </c>
      <c r="AG40" s="53"/>
      <c r="AH40" s="51"/>
      <c r="AI40" s="51"/>
      <c r="AJ40" s="281" t="str">
        <f>'01'!AJ40:AL40</f>
        <v>印章偽造</v>
      </c>
      <c r="AK40" s="281"/>
      <c r="AL40" s="281"/>
    </row>
    <row r="41" spans="2:38" s="3" customFormat="1" ht="12.6" customHeight="1">
      <c r="B41" s="51"/>
      <c r="C41" s="51"/>
      <c r="D41" s="266" t="str">
        <f>'01'!D41:G41</f>
        <v>汚職</v>
      </c>
      <c r="E41" s="266"/>
      <c r="F41" s="266"/>
      <c r="G41" s="267"/>
      <c r="H41" s="149">
        <v>0</v>
      </c>
      <c r="I41" s="150">
        <v>0</v>
      </c>
      <c r="J41" s="150">
        <v>0</v>
      </c>
      <c r="K41" s="150">
        <v>0</v>
      </c>
      <c r="L41" s="150">
        <v>0</v>
      </c>
      <c r="M41" s="150">
        <v>1</v>
      </c>
      <c r="N41" s="150">
        <v>2</v>
      </c>
      <c r="O41" s="150">
        <v>0</v>
      </c>
      <c r="P41" s="150">
        <v>0</v>
      </c>
      <c r="Q41" s="151">
        <v>1</v>
      </c>
      <c r="R41" s="152">
        <v>0</v>
      </c>
      <c r="S41" s="153">
        <v>0</v>
      </c>
      <c r="T41" s="66"/>
      <c r="U41" s="179">
        <v>0</v>
      </c>
      <c r="V41" s="152">
        <v>2</v>
      </c>
      <c r="W41" s="152">
        <v>0</v>
      </c>
      <c r="X41" s="152">
        <v>0</v>
      </c>
      <c r="Y41" s="152">
        <v>0</v>
      </c>
      <c r="Z41" s="152">
        <v>0</v>
      </c>
      <c r="AA41" s="152">
        <v>0</v>
      </c>
      <c r="AB41" s="152">
        <v>0</v>
      </c>
      <c r="AC41" s="152">
        <v>0</v>
      </c>
      <c r="AD41" s="152">
        <v>0</v>
      </c>
      <c r="AE41" s="152">
        <v>0</v>
      </c>
      <c r="AF41" s="152">
        <v>0</v>
      </c>
      <c r="AG41" s="53"/>
      <c r="AH41" s="51"/>
      <c r="AI41" s="266" t="str">
        <f>'01'!AI41:AL41</f>
        <v>汚職</v>
      </c>
      <c r="AJ41" s="266"/>
      <c r="AK41" s="266"/>
      <c r="AL41" s="266"/>
    </row>
    <row r="42" spans="2:38" s="3" customFormat="1" ht="12.6" customHeight="1">
      <c r="B42" s="51"/>
      <c r="C42" s="51"/>
      <c r="D42" s="51"/>
      <c r="E42" s="265" t="str">
        <f>'01'!E42:F42</f>
        <v>うち)</v>
      </c>
      <c r="F42" s="265"/>
      <c r="G42" s="52" t="str">
        <f>'01'!G42</f>
        <v>賄賂</v>
      </c>
      <c r="H42" s="149">
        <v>0</v>
      </c>
      <c r="I42" s="150">
        <v>0</v>
      </c>
      <c r="J42" s="150">
        <v>0</v>
      </c>
      <c r="K42" s="150">
        <v>0</v>
      </c>
      <c r="L42" s="150">
        <v>0</v>
      </c>
      <c r="M42" s="150">
        <v>0</v>
      </c>
      <c r="N42" s="150">
        <v>0</v>
      </c>
      <c r="O42" s="150">
        <v>0</v>
      </c>
      <c r="P42" s="150">
        <v>0</v>
      </c>
      <c r="Q42" s="151">
        <v>0</v>
      </c>
      <c r="R42" s="152">
        <v>0</v>
      </c>
      <c r="S42" s="153">
        <v>0</v>
      </c>
      <c r="T42" s="66"/>
      <c r="U42" s="179">
        <v>0</v>
      </c>
      <c r="V42" s="152">
        <v>0</v>
      </c>
      <c r="W42" s="152">
        <v>0</v>
      </c>
      <c r="X42" s="152">
        <v>0</v>
      </c>
      <c r="Y42" s="152">
        <v>0</v>
      </c>
      <c r="Z42" s="152">
        <v>0</v>
      </c>
      <c r="AA42" s="152">
        <v>0</v>
      </c>
      <c r="AB42" s="152">
        <v>0</v>
      </c>
      <c r="AC42" s="152">
        <v>0</v>
      </c>
      <c r="AD42" s="152">
        <v>0</v>
      </c>
      <c r="AE42" s="152">
        <v>0</v>
      </c>
      <c r="AF42" s="152">
        <v>0</v>
      </c>
      <c r="AG42" s="53"/>
      <c r="AH42" s="51"/>
      <c r="AI42" s="51"/>
      <c r="AJ42" s="265" t="str">
        <f>'01'!AJ42:AK42</f>
        <v>うち)</v>
      </c>
      <c r="AK42" s="265"/>
      <c r="AL42" s="51" t="str">
        <f>'01'!AL42</f>
        <v>賄賂</v>
      </c>
    </row>
    <row r="43" spans="2:38" s="3" customFormat="1" ht="12.6" customHeight="1">
      <c r="B43" s="51"/>
      <c r="C43" s="51"/>
      <c r="D43" s="266" t="str">
        <f>'01'!D43:G43</f>
        <v>あっせん利得処罰法</v>
      </c>
      <c r="E43" s="266"/>
      <c r="F43" s="266"/>
      <c r="G43" s="267"/>
      <c r="H43" s="149">
        <v>0</v>
      </c>
      <c r="I43" s="150">
        <v>0</v>
      </c>
      <c r="J43" s="150">
        <v>0</v>
      </c>
      <c r="K43" s="150">
        <v>0</v>
      </c>
      <c r="L43" s="150">
        <v>0</v>
      </c>
      <c r="M43" s="150">
        <v>0</v>
      </c>
      <c r="N43" s="150">
        <v>0</v>
      </c>
      <c r="O43" s="150">
        <v>0</v>
      </c>
      <c r="P43" s="150">
        <v>0</v>
      </c>
      <c r="Q43" s="151">
        <v>0</v>
      </c>
      <c r="R43" s="152">
        <v>0</v>
      </c>
      <c r="S43" s="153">
        <v>0</v>
      </c>
      <c r="T43" s="66"/>
      <c r="U43" s="179">
        <v>0</v>
      </c>
      <c r="V43" s="152">
        <v>0</v>
      </c>
      <c r="W43" s="152">
        <v>0</v>
      </c>
      <c r="X43" s="152">
        <v>0</v>
      </c>
      <c r="Y43" s="152">
        <v>0</v>
      </c>
      <c r="Z43" s="152">
        <v>0</v>
      </c>
      <c r="AA43" s="152">
        <v>0</v>
      </c>
      <c r="AB43" s="152">
        <v>0</v>
      </c>
      <c r="AC43" s="152">
        <v>0</v>
      </c>
      <c r="AD43" s="152">
        <v>0</v>
      </c>
      <c r="AE43" s="152">
        <v>0</v>
      </c>
      <c r="AF43" s="152">
        <v>0</v>
      </c>
      <c r="AG43" s="53"/>
      <c r="AH43" s="51"/>
      <c r="AI43" s="266" t="str">
        <f>'01'!AI43:AL43</f>
        <v>あっせん利得処罰法</v>
      </c>
      <c r="AJ43" s="266"/>
      <c r="AK43" s="266"/>
      <c r="AL43" s="266"/>
    </row>
    <row r="44" spans="2:38" s="3" customFormat="1" ht="12.6" customHeight="1">
      <c r="B44" s="51"/>
      <c r="C44" s="51"/>
      <c r="D44" s="266" t="str">
        <f>'01'!D44:G44</f>
        <v>背任</v>
      </c>
      <c r="E44" s="266"/>
      <c r="F44" s="266"/>
      <c r="G44" s="267"/>
      <c r="H44" s="149">
        <v>0</v>
      </c>
      <c r="I44" s="150">
        <v>1</v>
      </c>
      <c r="J44" s="150">
        <v>1</v>
      </c>
      <c r="K44" s="150">
        <v>0</v>
      </c>
      <c r="L44" s="150">
        <v>0</v>
      </c>
      <c r="M44" s="150">
        <v>3</v>
      </c>
      <c r="N44" s="150">
        <v>0</v>
      </c>
      <c r="O44" s="150">
        <v>0</v>
      </c>
      <c r="P44" s="150">
        <v>0</v>
      </c>
      <c r="Q44" s="151">
        <v>2</v>
      </c>
      <c r="R44" s="152">
        <v>0</v>
      </c>
      <c r="S44" s="153">
        <v>0</v>
      </c>
      <c r="T44" s="66"/>
      <c r="U44" s="179">
        <v>0</v>
      </c>
      <c r="V44" s="152">
        <v>4</v>
      </c>
      <c r="W44" s="152">
        <v>0</v>
      </c>
      <c r="X44" s="152">
        <v>0</v>
      </c>
      <c r="Y44" s="152">
        <v>1</v>
      </c>
      <c r="Z44" s="152">
        <v>0</v>
      </c>
      <c r="AA44" s="152">
        <v>0</v>
      </c>
      <c r="AB44" s="152">
        <v>0</v>
      </c>
      <c r="AC44" s="152">
        <v>0</v>
      </c>
      <c r="AD44" s="152">
        <v>0</v>
      </c>
      <c r="AE44" s="152">
        <v>0</v>
      </c>
      <c r="AF44" s="152">
        <v>0</v>
      </c>
      <c r="AG44" s="53"/>
      <c r="AH44" s="51"/>
      <c r="AI44" s="266" t="str">
        <f>'01'!AI44:AL44</f>
        <v>背任</v>
      </c>
      <c r="AJ44" s="266"/>
      <c r="AK44" s="266"/>
      <c r="AL44" s="266"/>
    </row>
    <row r="45" spans="2:38" s="18" customFormat="1" ht="15" customHeight="1">
      <c r="B45" s="50"/>
      <c r="C45" s="268" t="str">
        <f>'01'!C45:G45</f>
        <v>風俗犯</v>
      </c>
      <c r="D45" s="268"/>
      <c r="E45" s="268"/>
      <c r="F45" s="268"/>
      <c r="G45" s="269"/>
      <c r="H45" s="154">
        <v>105</v>
      </c>
      <c r="I45" s="155">
        <v>191</v>
      </c>
      <c r="J45" s="155">
        <v>95</v>
      </c>
      <c r="K45" s="155">
        <v>22</v>
      </c>
      <c r="L45" s="155">
        <v>11</v>
      </c>
      <c r="M45" s="155">
        <v>896</v>
      </c>
      <c r="N45" s="155">
        <v>270</v>
      </c>
      <c r="O45" s="155">
        <v>65</v>
      </c>
      <c r="P45" s="155">
        <v>0</v>
      </c>
      <c r="Q45" s="156">
        <v>8</v>
      </c>
      <c r="R45" s="157">
        <v>18</v>
      </c>
      <c r="S45" s="158">
        <v>0</v>
      </c>
      <c r="T45" s="19"/>
      <c r="U45" s="180">
        <v>23</v>
      </c>
      <c r="V45" s="157">
        <v>278</v>
      </c>
      <c r="W45" s="157">
        <v>71</v>
      </c>
      <c r="X45" s="157">
        <v>11</v>
      </c>
      <c r="Y45" s="157">
        <v>42</v>
      </c>
      <c r="Z45" s="157">
        <v>41</v>
      </c>
      <c r="AA45" s="157">
        <v>8</v>
      </c>
      <c r="AB45" s="157">
        <v>12</v>
      </c>
      <c r="AC45" s="157">
        <v>3</v>
      </c>
      <c r="AD45" s="157">
        <v>115</v>
      </c>
      <c r="AE45" s="157">
        <v>1</v>
      </c>
      <c r="AF45" s="157">
        <v>101</v>
      </c>
      <c r="AG45" s="49"/>
      <c r="AH45" s="268" t="str">
        <f>'01'!AH45:AL45</f>
        <v>風俗犯</v>
      </c>
      <c r="AI45" s="268"/>
      <c r="AJ45" s="268"/>
      <c r="AK45" s="268"/>
      <c r="AL45" s="268"/>
    </row>
    <row r="46" spans="2:38" s="3" customFormat="1" ht="12.6" customHeight="1">
      <c r="B46" s="51"/>
      <c r="C46" s="51"/>
      <c r="D46" s="266" t="str">
        <f>'01'!D46:G46</f>
        <v>賭博</v>
      </c>
      <c r="E46" s="266"/>
      <c r="F46" s="266"/>
      <c r="G46" s="267"/>
      <c r="H46" s="149">
        <v>0</v>
      </c>
      <c r="I46" s="150">
        <v>1</v>
      </c>
      <c r="J46" s="150">
        <v>1</v>
      </c>
      <c r="K46" s="150">
        <v>0</v>
      </c>
      <c r="L46" s="150">
        <v>0</v>
      </c>
      <c r="M46" s="150">
        <v>2</v>
      </c>
      <c r="N46" s="150">
        <v>0</v>
      </c>
      <c r="O46" s="150">
        <v>0</v>
      </c>
      <c r="P46" s="150">
        <v>0</v>
      </c>
      <c r="Q46" s="151">
        <v>0</v>
      </c>
      <c r="R46" s="152">
        <v>0</v>
      </c>
      <c r="S46" s="153">
        <v>0</v>
      </c>
      <c r="T46" s="66"/>
      <c r="U46" s="179">
        <v>0</v>
      </c>
      <c r="V46" s="152">
        <v>2</v>
      </c>
      <c r="W46" s="152">
        <v>1</v>
      </c>
      <c r="X46" s="152">
        <v>11</v>
      </c>
      <c r="Y46" s="152">
        <v>5</v>
      </c>
      <c r="Z46" s="152">
        <v>17</v>
      </c>
      <c r="AA46" s="152">
        <v>0</v>
      </c>
      <c r="AB46" s="152">
        <v>0</v>
      </c>
      <c r="AC46" s="152">
        <v>0</v>
      </c>
      <c r="AD46" s="152">
        <v>0</v>
      </c>
      <c r="AE46" s="152">
        <v>0</v>
      </c>
      <c r="AF46" s="152">
        <v>0</v>
      </c>
      <c r="AG46" s="53"/>
      <c r="AH46" s="51"/>
      <c r="AI46" s="266" t="str">
        <f>'01'!AI46:AL46</f>
        <v>賭博</v>
      </c>
      <c r="AJ46" s="266"/>
      <c r="AK46" s="266"/>
      <c r="AL46" s="266"/>
    </row>
    <row r="47" spans="2:38" s="3" customFormat="1" ht="12.6" customHeight="1">
      <c r="B47" s="51"/>
      <c r="C47" s="51"/>
      <c r="D47" s="266" t="str">
        <f>'01'!D47:G47</f>
        <v>わいせつ</v>
      </c>
      <c r="E47" s="266"/>
      <c r="F47" s="266"/>
      <c r="G47" s="267"/>
      <c r="H47" s="159">
        <v>73</v>
      </c>
      <c r="I47" s="160">
        <v>135</v>
      </c>
      <c r="J47" s="160">
        <v>48</v>
      </c>
      <c r="K47" s="160">
        <v>22</v>
      </c>
      <c r="L47" s="160">
        <v>10</v>
      </c>
      <c r="M47" s="160">
        <v>425</v>
      </c>
      <c r="N47" s="160">
        <v>201</v>
      </c>
      <c r="O47" s="160">
        <v>40</v>
      </c>
      <c r="P47" s="160">
        <v>0</v>
      </c>
      <c r="Q47" s="161">
        <v>4</v>
      </c>
      <c r="R47" s="162">
        <v>9</v>
      </c>
      <c r="S47" s="163">
        <v>0</v>
      </c>
      <c r="T47" s="66"/>
      <c r="U47" s="181">
        <v>9</v>
      </c>
      <c r="V47" s="162">
        <v>177</v>
      </c>
      <c r="W47" s="162">
        <v>28</v>
      </c>
      <c r="X47" s="162">
        <v>0</v>
      </c>
      <c r="Y47" s="162">
        <v>11</v>
      </c>
      <c r="Z47" s="162">
        <v>20</v>
      </c>
      <c r="AA47" s="162">
        <v>8</v>
      </c>
      <c r="AB47" s="162">
        <v>10</v>
      </c>
      <c r="AC47" s="162">
        <v>0</v>
      </c>
      <c r="AD47" s="162">
        <v>61</v>
      </c>
      <c r="AE47" s="162">
        <v>0</v>
      </c>
      <c r="AF47" s="162">
        <v>77</v>
      </c>
      <c r="AG47" s="53"/>
      <c r="AH47" s="51"/>
      <c r="AI47" s="266" t="str">
        <f>'01'!AI47:AL47</f>
        <v>わいせつ</v>
      </c>
      <c r="AJ47" s="266"/>
      <c r="AK47" s="266"/>
      <c r="AL47" s="266"/>
    </row>
    <row r="48" spans="2:38" s="3" customFormat="1" ht="12.6" customHeight="1">
      <c r="B48" s="55"/>
      <c r="C48" s="55"/>
      <c r="D48" s="55"/>
      <c r="E48" s="265" t="str">
        <f>'01'!E48:F48</f>
        <v>うち)</v>
      </c>
      <c r="F48" s="265"/>
      <c r="G48" s="52" t="str">
        <f>'01'!G48</f>
        <v>不同意わいせつ</v>
      </c>
      <c r="H48" s="159">
        <v>71</v>
      </c>
      <c r="I48" s="160">
        <v>123</v>
      </c>
      <c r="J48" s="160">
        <v>36</v>
      </c>
      <c r="K48" s="160">
        <v>2</v>
      </c>
      <c r="L48" s="160">
        <v>8</v>
      </c>
      <c r="M48" s="160">
        <v>229</v>
      </c>
      <c r="N48" s="160">
        <v>67</v>
      </c>
      <c r="O48" s="160">
        <v>9</v>
      </c>
      <c r="P48" s="160">
        <v>0</v>
      </c>
      <c r="Q48" s="161">
        <v>4</v>
      </c>
      <c r="R48" s="162">
        <v>3</v>
      </c>
      <c r="S48" s="163">
        <v>0</v>
      </c>
      <c r="T48" s="66"/>
      <c r="U48" s="181">
        <v>6</v>
      </c>
      <c r="V48" s="162">
        <v>141</v>
      </c>
      <c r="W48" s="162">
        <v>23</v>
      </c>
      <c r="X48" s="162">
        <v>0</v>
      </c>
      <c r="Y48" s="162">
        <v>10</v>
      </c>
      <c r="Z48" s="162">
        <v>18</v>
      </c>
      <c r="AA48" s="162">
        <v>8</v>
      </c>
      <c r="AB48" s="162">
        <v>9</v>
      </c>
      <c r="AC48" s="162">
        <v>0</v>
      </c>
      <c r="AD48" s="162">
        <v>60</v>
      </c>
      <c r="AE48" s="162">
        <v>0</v>
      </c>
      <c r="AF48" s="162">
        <v>77</v>
      </c>
      <c r="AG48" s="56"/>
      <c r="AH48" s="55"/>
      <c r="AI48" s="55"/>
      <c r="AJ48" s="265" t="str">
        <f>'01'!AJ48:AK48</f>
        <v>うち)</v>
      </c>
      <c r="AK48" s="265"/>
      <c r="AL48" s="51" t="str">
        <f>'01'!AL48</f>
        <v>不同意わいせつ</v>
      </c>
    </row>
    <row r="49" spans="1:38" s="3" customFormat="1" ht="12.6" customHeight="1">
      <c r="B49" s="241"/>
      <c r="C49" s="241"/>
      <c r="D49" s="241"/>
      <c r="E49" s="270" t="str">
        <f>'01'!E49:F49</f>
        <v>うち)</v>
      </c>
      <c r="F49" s="270"/>
      <c r="G49" s="239" t="str">
        <f>'01'!G49</f>
        <v>公然わいせつ</v>
      </c>
      <c r="H49" s="159">
        <v>1</v>
      </c>
      <c r="I49" s="160">
        <v>8</v>
      </c>
      <c r="J49" s="160">
        <v>12</v>
      </c>
      <c r="K49" s="160">
        <v>20</v>
      </c>
      <c r="L49" s="160">
        <v>2</v>
      </c>
      <c r="M49" s="160">
        <v>187</v>
      </c>
      <c r="N49" s="160">
        <v>132</v>
      </c>
      <c r="O49" s="160">
        <v>31</v>
      </c>
      <c r="P49" s="160">
        <v>0</v>
      </c>
      <c r="Q49" s="161">
        <v>0</v>
      </c>
      <c r="R49" s="162">
        <v>5</v>
      </c>
      <c r="S49" s="163">
        <v>0</v>
      </c>
      <c r="T49" s="66"/>
      <c r="U49" s="181">
        <v>3</v>
      </c>
      <c r="V49" s="162">
        <v>32</v>
      </c>
      <c r="W49" s="162">
        <v>4</v>
      </c>
      <c r="X49" s="162">
        <v>0</v>
      </c>
      <c r="Y49" s="162">
        <v>1</v>
      </c>
      <c r="Z49" s="162">
        <v>1</v>
      </c>
      <c r="AA49" s="162">
        <v>0</v>
      </c>
      <c r="AB49" s="162">
        <v>1</v>
      </c>
      <c r="AC49" s="162">
        <v>0</v>
      </c>
      <c r="AD49" s="162">
        <v>1</v>
      </c>
      <c r="AE49" s="162">
        <v>0</v>
      </c>
      <c r="AF49" s="162">
        <v>0</v>
      </c>
      <c r="AG49" s="56"/>
      <c r="AH49" s="241"/>
      <c r="AI49" s="241"/>
      <c r="AJ49" s="270" t="str">
        <f>'01'!AJ49:AK49</f>
        <v>うち)</v>
      </c>
      <c r="AK49" s="270"/>
      <c r="AL49" s="238" t="str">
        <f>'01'!AL49</f>
        <v>公然わいせつ</v>
      </c>
    </row>
    <row r="50" spans="1:38" s="3" customFormat="1" ht="12.6" customHeight="1">
      <c r="B50" s="55"/>
      <c r="C50" s="55"/>
      <c r="D50" s="55"/>
      <c r="E50" s="270" t="str">
        <f>'01'!E50:F50</f>
        <v>うち)</v>
      </c>
      <c r="F50" s="270"/>
      <c r="G50" s="52" t="str">
        <f>'01'!G50</f>
        <v>面会要求等</v>
      </c>
      <c r="H50" s="159">
        <v>1</v>
      </c>
      <c r="I50" s="160">
        <v>1</v>
      </c>
      <c r="J50" s="160">
        <v>0</v>
      </c>
      <c r="K50" s="160">
        <v>0</v>
      </c>
      <c r="L50" s="160">
        <v>0</v>
      </c>
      <c r="M50" s="160">
        <v>1</v>
      </c>
      <c r="N50" s="160">
        <v>1</v>
      </c>
      <c r="O50" s="160">
        <v>0</v>
      </c>
      <c r="P50" s="160">
        <v>0</v>
      </c>
      <c r="Q50" s="161">
        <v>0</v>
      </c>
      <c r="R50" s="162">
        <v>1</v>
      </c>
      <c r="S50" s="163">
        <v>0</v>
      </c>
      <c r="T50" s="66"/>
      <c r="U50" s="181">
        <v>0</v>
      </c>
      <c r="V50" s="162">
        <v>0</v>
      </c>
      <c r="W50" s="162">
        <v>0</v>
      </c>
      <c r="X50" s="162">
        <v>0</v>
      </c>
      <c r="Y50" s="162">
        <v>0</v>
      </c>
      <c r="Z50" s="162">
        <v>0</v>
      </c>
      <c r="AA50" s="162">
        <v>0</v>
      </c>
      <c r="AB50" s="162">
        <v>0</v>
      </c>
      <c r="AC50" s="162">
        <v>0</v>
      </c>
      <c r="AD50" s="162">
        <v>0</v>
      </c>
      <c r="AE50" s="162">
        <v>0</v>
      </c>
      <c r="AF50" s="162">
        <v>0</v>
      </c>
      <c r="AG50" s="56"/>
      <c r="AH50" s="55"/>
      <c r="AI50" s="55"/>
      <c r="AJ50" s="270" t="str">
        <f>'01'!AJ50:AK50</f>
        <v>うち)</v>
      </c>
      <c r="AK50" s="270"/>
      <c r="AL50" s="51" t="str">
        <f>'01'!AL50</f>
        <v>面会要求等</v>
      </c>
    </row>
    <row r="51" spans="1:38" s="3" customFormat="1" ht="12.6" customHeight="1">
      <c r="B51" s="238"/>
      <c r="C51" s="238"/>
      <c r="D51" s="266" t="str">
        <f>'01'!D51:G51</f>
        <v>性的姿態撮影等処罰法</v>
      </c>
      <c r="E51" s="266"/>
      <c r="F51" s="266"/>
      <c r="G51" s="267"/>
      <c r="H51" s="159">
        <v>32</v>
      </c>
      <c r="I51" s="160">
        <v>55</v>
      </c>
      <c r="J51" s="160">
        <v>46</v>
      </c>
      <c r="K51" s="160">
        <v>0</v>
      </c>
      <c r="L51" s="160">
        <v>1</v>
      </c>
      <c r="M51" s="160">
        <v>469</v>
      </c>
      <c r="N51" s="160">
        <v>69</v>
      </c>
      <c r="O51" s="160">
        <v>25</v>
      </c>
      <c r="P51" s="160">
        <v>0</v>
      </c>
      <c r="Q51" s="161">
        <v>4</v>
      </c>
      <c r="R51" s="162">
        <v>9</v>
      </c>
      <c r="S51" s="163">
        <v>0</v>
      </c>
      <c r="T51" s="66"/>
      <c r="U51" s="181">
        <v>14</v>
      </c>
      <c r="V51" s="162">
        <v>99</v>
      </c>
      <c r="W51" s="162">
        <v>42</v>
      </c>
      <c r="X51" s="162">
        <v>0</v>
      </c>
      <c r="Y51" s="162">
        <v>26</v>
      </c>
      <c r="Z51" s="162">
        <v>4</v>
      </c>
      <c r="AA51" s="162">
        <v>0</v>
      </c>
      <c r="AB51" s="162">
        <v>2</v>
      </c>
      <c r="AC51" s="162">
        <v>3</v>
      </c>
      <c r="AD51" s="162">
        <v>54</v>
      </c>
      <c r="AE51" s="162">
        <v>1</v>
      </c>
      <c r="AF51" s="162">
        <v>24</v>
      </c>
      <c r="AG51" s="53"/>
      <c r="AH51" s="238"/>
      <c r="AI51" s="266" t="str">
        <f>'01'!AI51:AL51</f>
        <v>性的姿態撮影等処罰法</v>
      </c>
      <c r="AJ51" s="266"/>
      <c r="AK51" s="266"/>
      <c r="AL51" s="266"/>
    </row>
    <row r="52" spans="1:38" s="18" customFormat="1" ht="15" customHeight="1">
      <c r="B52" s="57"/>
      <c r="C52" s="268" t="str">
        <f>'01'!C52:G52</f>
        <v>その他の刑法犯</v>
      </c>
      <c r="D52" s="268"/>
      <c r="E52" s="268"/>
      <c r="F52" s="268"/>
      <c r="G52" s="269"/>
      <c r="H52" s="164">
        <v>402</v>
      </c>
      <c r="I52" s="165">
        <v>531</v>
      </c>
      <c r="J52" s="165">
        <v>203</v>
      </c>
      <c r="K52" s="165">
        <v>210</v>
      </c>
      <c r="L52" s="165">
        <v>64</v>
      </c>
      <c r="M52" s="165">
        <v>4763</v>
      </c>
      <c r="N52" s="165">
        <v>2301</v>
      </c>
      <c r="O52" s="165">
        <v>471</v>
      </c>
      <c r="P52" s="165">
        <v>13</v>
      </c>
      <c r="Q52" s="166">
        <v>679</v>
      </c>
      <c r="R52" s="167">
        <v>61</v>
      </c>
      <c r="S52" s="168">
        <v>18</v>
      </c>
      <c r="T52" s="32"/>
      <c r="U52" s="182">
        <v>243</v>
      </c>
      <c r="V52" s="167">
        <v>1712</v>
      </c>
      <c r="W52" s="167">
        <v>1979</v>
      </c>
      <c r="X52" s="167">
        <v>9</v>
      </c>
      <c r="Y52" s="167">
        <v>230</v>
      </c>
      <c r="Z52" s="167">
        <v>78</v>
      </c>
      <c r="AA52" s="167">
        <v>47</v>
      </c>
      <c r="AB52" s="167">
        <v>44</v>
      </c>
      <c r="AC52" s="167">
        <v>2</v>
      </c>
      <c r="AD52" s="167">
        <v>183</v>
      </c>
      <c r="AE52" s="167">
        <v>7</v>
      </c>
      <c r="AF52" s="167">
        <v>181</v>
      </c>
      <c r="AG52" s="58"/>
      <c r="AH52" s="268" t="str">
        <f>'01'!AH52:AL52</f>
        <v>その他の刑法犯</v>
      </c>
      <c r="AI52" s="268"/>
      <c r="AJ52" s="268"/>
      <c r="AK52" s="268"/>
      <c r="AL52" s="268"/>
    </row>
    <row r="53" spans="1:38" s="3" customFormat="1" ht="12.6" customHeight="1">
      <c r="A53" s="2"/>
      <c r="B53" s="55"/>
      <c r="C53" s="55"/>
      <c r="D53" s="265" t="str">
        <f>'01'!D53:E53</f>
        <v>うち)</v>
      </c>
      <c r="E53" s="265"/>
      <c r="F53" s="266" t="str">
        <f>'01'!F53:G53</f>
        <v>占有離脱物横領</v>
      </c>
      <c r="G53" s="267"/>
      <c r="H53" s="159">
        <v>9</v>
      </c>
      <c r="I53" s="160">
        <v>59</v>
      </c>
      <c r="J53" s="160">
        <v>74</v>
      </c>
      <c r="K53" s="160">
        <v>63</v>
      </c>
      <c r="L53" s="160">
        <v>12</v>
      </c>
      <c r="M53" s="160">
        <v>1686</v>
      </c>
      <c r="N53" s="160">
        <v>1190</v>
      </c>
      <c r="O53" s="160">
        <v>194</v>
      </c>
      <c r="P53" s="160">
        <v>8</v>
      </c>
      <c r="Q53" s="161">
        <v>532</v>
      </c>
      <c r="R53" s="162">
        <v>23</v>
      </c>
      <c r="S53" s="163">
        <v>0</v>
      </c>
      <c r="T53" s="66"/>
      <c r="U53" s="181">
        <v>32</v>
      </c>
      <c r="V53" s="162">
        <v>138</v>
      </c>
      <c r="W53" s="162">
        <v>980</v>
      </c>
      <c r="X53" s="162">
        <v>3</v>
      </c>
      <c r="Y53" s="162">
        <v>106</v>
      </c>
      <c r="Z53" s="162">
        <v>7</v>
      </c>
      <c r="AA53" s="162">
        <v>11</v>
      </c>
      <c r="AB53" s="162">
        <v>4</v>
      </c>
      <c r="AC53" s="162">
        <v>0</v>
      </c>
      <c r="AD53" s="162">
        <v>10</v>
      </c>
      <c r="AE53" s="162">
        <v>0</v>
      </c>
      <c r="AF53" s="162">
        <v>36</v>
      </c>
      <c r="AG53" s="56"/>
      <c r="AH53" s="55"/>
      <c r="AI53" s="265" t="str">
        <f>'01'!AI53:AJ53</f>
        <v>うち)</v>
      </c>
      <c r="AJ53" s="265"/>
      <c r="AK53" s="266" t="str">
        <f>'01'!AK53:AL53</f>
        <v>占有離脱物横領</v>
      </c>
      <c r="AL53" s="266"/>
    </row>
    <row r="54" spans="1:38" ht="12.6" customHeight="1">
      <c r="B54" s="55"/>
      <c r="C54" s="55"/>
      <c r="D54" s="265" t="str">
        <f>'01'!D54:E54</f>
        <v>うち)</v>
      </c>
      <c r="E54" s="265"/>
      <c r="F54" s="266" t="str">
        <f>'01'!F54:G54</f>
        <v>公務執行妨害</v>
      </c>
      <c r="G54" s="267"/>
      <c r="H54" s="159">
        <v>2</v>
      </c>
      <c r="I54" s="160">
        <v>11</v>
      </c>
      <c r="J54" s="160">
        <v>1</v>
      </c>
      <c r="K54" s="160">
        <v>5</v>
      </c>
      <c r="L54" s="160">
        <v>1</v>
      </c>
      <c r="M54" s="160">
        <v>33</v>
      </c>
      <c r="N54" s="160">
        <v>56</v>
      </c>
      <c r="O54" s="160">
        <v>7</v>
      </c>
      <c r="P54" s="160">
        <v>0</v>
      </c>
      <c r="Q54" s="161">
        <v>1</v>
      </c>
      <c r="R54" s="162">
        <v>1</v>
      </c>
      <c r="S54" s="163">
        <v>0</v>
      </c>
      <c r="T54" s="66"/>
      <c r="U54" s="181">
        <v>0</v>
      </c>
      <c r="V54" s="162">
        <v>12</v>
      </c>
      <c r="W54" s="162">
        <v>6</v>
      </c>
      <c r="X54" s="162">
        <v>0</v>
      </c>
      <c r="Y54" s="162">
        <v>1</v>
      </c>
      <c r="Z54" s="162">
        <v>4</v>
      </c>
      <c r="AA54" s="162">
        <v>1</v>
      </c>
      <c r="AB54" s="162">
        <v>0</v>
      </c>
      <c r="AC54" s="162">
        <v>0</v>
      </c>
      <c r="AD54" s="162">
        <v>4</v>
      </c>
      <c r="AE54" s="162">
        <v>0</v>
      </c>
      <c r="AF54" s="162">
        <v>9</v>
      </c>
      <c r="AG54" s="56"/>
      <c r="AH54" s="55"/>
      <c r="AI54" s="265" t="str">
        <f>'01'!AI54:AJ54</f>
        <v>うち)</v>
      </c>
      <c r="AJ54" s="265"/>
      <c r="AK54" s="266" t="str">
        <f>'01'!AK54:AL54</f>
        <v>公務執行妨害</v>
      </c>
      <c r="AL54" s="266"/>
    </row>
    <row r="55" spans="1:38" ht="12.6" customHeight="1">
      <c r="B55" s="55"/>
      <c r="C55" s="55"/>
      <c r="D55" s="265" t="str">
        <f>'01'!D55:E55</f>
        <v>うち)</v>
      </c>
      <c r="E55" s="265"/>
      <c r="F55" s="266" t="str">
        <f>'01'!F55:G55</f>
        <v>住居侵入</v>
      </c>
      <c r="G55" s="267"/>
      <c r="H55" s="159">
        <v>36</v>
      </c>
      <c r="I55" s="160">
        <v>93</v>
      </c>
      <c r="J55" s="160">
        <v>45</v>
      </c>
      <c r="K55" s="160">
        <v>36</v>
      </c>
      <c r="L55" s="160">
        <v>9</v>
      </c>
      <c r="M55" s="160">
        <v>284</v>
      </c>
      <c r="N55" s="160">
        <v>56</v>
      </c>
      <c r="O55" s="160">
        <v>33</v>
      </c>
      <c r="P55" s="160">
        <v>3</v>
      </c>
      <c r="Q55" s="161">
        <v>13</v>
      </c>
      <c r="R55" s="162">
        <v>5</v>
      </c>
      <c r="S55" s="163">
        <v>3</v>
      </c>
      <c r="T55" s="66"/>
      <c r="U55" s="181">
        <v>25</v>
      </c>
      <c r="V55" s="162">
        <v>227</v>
      </c>
      <c r="W55" s="162">
        <v>14</v>
      </c>
      <c r="X55" s="162">
        <v>0</v>
      </c>
      <c r="Y55" s="162">
        <v>4</v>
      </c>
      <c r="Z55" s="162">
        <v>5</v>
      </c>
      <c r="AA55" s="162">
        <v>3</v>
      </c>
      <c r="AB55" s="162">
        <v>4</v>
      </c>
      <c r="AC55" s="162">
        <v>1</v>
      </c>
      <c r="AD55" s="162">
        <v>16</v>
      </c>
      <c r="AE55" s="162">
        <v>0</v>
      </c>
      <c r="AF55" s="162">
        <v>12</v>
      </c>
      <c r="AG55" s="56"/>
      <c r="AH55" s="55"/>
      <c r="AI55" s="265" t="str">
        <f>'01'!AI55:AJ55</f>
        <v>うち)</v>
      </c>
      <c r="AJ55" s="265"/>
      <c r="AK55" s="266" t="str">
        <f>'01'!AK55:AL55</f>
        <v>住居侵入</v>
      </c>
      <c r="AL55" s="266"/>
    </row>
    <row r="56" spans="1:38" ht="12.6" customHeight="1">
      <c r="B56" s="55"/>
      <c r="C56" s="55"/>
      <c r="D56" s="265" t="str">
        <f>'01'!D56:E56</f>
        <v>うち)</v>
      </c>
      <c r="E56" s="265"/>
      <c r="F56" s="266" t="str">
        <f>'01'!F56:G56</f>
        <v>逮捕監禁</v>
      </c>
      <c r="G56" s="267"/>
      <c r="H56" s="159">
        <v>2</v>
      </c>
      <c r="I56" s="160">
        <v>6</v>
      </c>
      <c r="J56" s="160">
        <v>1</v>
      </c>
      <c r="K56" s="160">
        <v>0</v>
      </c>
      <c r="L56" s="160">
        <v>0</v>
      </c>
      <c r="M56" s="160">
        <v>5</v>
      </c>
      <c r="N56" s="160">
        <v>15</v>
      </c>
      <c r="O56" s="160">
        <v>1</v>
      </c>
      <c r="P56" s="160">
        <v>0</v>
      </c>
      <c r="Q56" s="161">
        <v>0</v>
      </c>
      <c r="R56" s="162">
        <v>0</v>
      </c>
      <c r="S56" s="163">
        <v>0</v>
      </c>
      <c r="T56" s="66"/>
      <c r="U56" s="181">
        <v>0</v>
      </c>
      <c r="V56" s="162">
        <v>3</v>
      </c>
      <c r="W56" s="162">
        <v>3</v>
      </c>
      <c r="X56" s="162">
        <v>0</v>
      </c>
      <c r="Y56" s="162">
        <v>0</v>
      </c>
      <c r="Z56" s="162">
        <v>3</v>
      </c>
      <c r="AA56" s="162">
        <v>0</v>
      </c>
      <c r="AB56" s="162">
        <v>0</v>
      </c>
      <c r="AC56" s="162">
        <v>0</v>
      </c>
      <c r="AD56" s="162">
        <v>7</v>
      </c>
      <c r="AE56" s="162">
        <v>0</v>
      </c>
      <c r="AF56" s="162">
        <v>1</v>
      </c>
      <c r="AG56" s="56"/>
      <c r="AH56" s="55"/>
      <c r="AI56" s="265" t="str">
        <f>'01'!AI56:AJ56</f>
        <v>うち)</v>
      </c>
      <c r="AJ56" s="265"/>
      <c r="AK56" s="266" t="str">
        <f>'01'!AK56:AL56</f>
        <v>逮捕監禁</v>
      </c>
      <c r="AL56" s="266"/>
    </row>
    <row r="57" spans="1:38" ht="12.6" customHeight="1">
      <c r="B57" s="55"/>
      <c r="C57" s="55"/>
      <c r="D57" s="265" t="str">
        <f>'01'!D57:E57</f>
        <v>うち)</v>
      </c>
      <c r="E57" s="265"/>
      <c r="F57" s="274" t="str">
        <f>'01'!F57:G57</f>
        <v>略取誘拐・人身売買</v>
      </c>
      <c r="G57" s="275"/>
      <c r="H57" s="159">
        <v>0</v>
      </c>
      <c r="I57" s="160">
        <v>11</v>
      </c>
      <c r="J57" s="160">
        <v>0</v>
      </c>
      <c r="K57" s="160">
        <v>1</v>
      </c>
      <c r="L57" s="160">
        <v>1</v>
      </c>
      <c r="M57" s="160">
        <v>26</v>
      </c>
      <c r="N57" s="160">
        <v>19</v>
      </c>
      <c r="O57" s="160">
        <v>3</v>
      </c>
      <c r="P57" s="160">
        <v>0</v>
      </c>
      <c r="Q57" s="161">
        <v>0</v>
      </c>
      <c r="R57" s="162">
        <v>0</v>
      </c>
      <c r="S57" s="163">
        <v>0</v>
      </c>
      <c r="T57" s="66"/>
      <c r="U57" s="181">
        <v>1</v>
      </c>
      <c r="V57" s="162">
        <v>3</v>
      </c>
      <c r="W57" s="162">
        <v>0</v>
      </c>
      <c r="X57" s="162">
        <v>0</v>
      </c>
      <c r="Y57" s="162">
        <v>0</v>
      </c>
      <c r="Z57" s="162">
        <v>0</v>
      </c>
      <c r="AA57" s="162">
        <v>0</v>
      </c>
      <c r="AB57" s="162">
        <v>0</v>
      </c>
      <c r="AC57" s="162">
        <v>0</v>
      </c>
      <c r="AD57" s="162">
        <v>6</v>
      </c>
      <c r="AE57" s="162">
        <v>0</v>
      </c>
      <c r="AF57" s="162">
        <v>3</v>
      </c>
      <c r="AG57" s="56"/>
      <c r="AH57" s="55"/>
      <c r="AI57" s="265" t="str">
        <f>'01'!AI57:AJ57</f>
        <v>うち)</v>
      </c>
      <c r="AJ57" s="265"/>
      <c r="AK57" s="274" t="str">
        <f>'01'!AK57:AL57</f>
        <v>略取誘拐・人身売買</v>
      </c>
      <c r="AL57" s="274"/>
    </row>
    <row r="58" spans="1:38" ht="12.6" customHeight="1">
      <c r="B58" s="55"/>
      <c r="C58" s="55"/>
      <c r="D58" s="265" t="str">
        <f>'01'!D58:E58</f>
        <v>うち)</v>
      </c>
      <c r="E58" s="265"/>
      <c r="F58" s="266" t="str">
        <f>'01'!F58:G58</f>
        <v>盗品等</v>
      </c>
      <c r="G58" s="267"/>
      <c r="H58" s="159">
        <v>1</v>
      </c>
      <c r="I58" s="160">
        <v>2</v>
      </c>
      <c r="J58" s="160">
        <v>0</v>
      </c>
      <c r="K58" s="160">
        <v>1</v>
      </c>
      <c r="L58" s="160">
        <v>0</v>
      </c>
      <c r="M58" s="160">
        <v>63</v>
      </c>
      <c r="N58" s="160">
        <v>46</v>
      </c>
      <c r="O58" s="160">
        <v>5</v>
      </c>
      <c r="P58" s="160">
        <v>0</v>
      </c>
      <c r="Q58" s="161">
        <v>1</v>
      </c>
      <c r="R58" s="162">
        <v>2</v>
      </c>
      <c r="S58" s="163">
        <v>3</v>
      </c>
      <c r="T58" s="66"/>
      <c r="U58" s="181">
        <v>62</v>
      </c>
      <c r="V58" s="162">
        <v>12</v>
      </c>
      <c r="W58" s="162">
        <v>9</v>
      </c>
      <c r="X58" s="162">
        <v>0</v>
      </c>
      <c r="Y58" s="162">
        <v>4</v>
      </c>
      <c r="Z58" s="162">
        <v>0</v>
      </c>
      <c r="AA58" s="162">
        <v>1</v>
      </c>
      <c r="AB58" s="162">
        <v>0</v>
      </c>
      <c r="AC58" s="162">
        <v>0</v>
      </c>
      <c r="AD58" s="162">
        <v>3</v>
      </c>
      <c r="AE58" s="162">
        <v>0</v>
      </c>
      <c r="AF58" s="162">
        <v>0</v>
      </c>
      <c r="AG58" s="56"/>
      <c r="AH58" s="55"/>
      <c r="AI58" s="265" t="str">
        <f>'01'!AI58:AJ58</f>
        <v>うち)</v>
      </c>
      <c r="AJ58" s="265"/>
      <c r="AK58" s="266" t="str">
        <f>'01'!AK58:AL58</f>
        <v>盗品等</v>
      </c>
      <c r="AL58" s="266"/>
    </row>
    <row r="59" spans="1:38" ht="12.6" customHeight="1" thickBot="1">
      <c r="B59" s="59"/>
      <c r="C59" s="59"/>
      <c r="D59" s="271" t="str">
        <f>'01'!D59:E59</f>
        <v>うち)</v>
      </c>
      <c r="E59" s="271"/>
      <c r="F59" s="272" t="str">
        <f>'01'!F59:G59</f>
        <v>器物損壊等</v>
      </c>
      <c r="G59" s="273"/>
      <c r="H59" s="169">
        <v>268</v>
      </c>
      <c r="I59" s="170">
        <v>268</v>
      </c>
      <c r="J59" s="170">
        <v>76</v>
      </c>
      <c r="K59" s="170">
        <v>90</v>
      </c>
      <c r="L59" s="170">
        <v>31</v>
      </c>
      <c r="M59" s="170">
        <v>2347</v>
      </c>
      <c r="N59" s="170">
        <v>772</v>
      </c>
      <c r="O59" s="170">
        <v>209</v>
      </c>
      <c r="P59" s="170">
        <v>1</v>
      </c>
      <c r="Q59" s="171">
        <v>124</v>
      </c>
      <c r="R59" s="172">
        <v>26</v>
      </c>
      <c r="S59" s="173">
        <v>8</v>
      </c>
      <c r="T59" s="66"/>
      <c r="U59" s="183">
        <v>69</v>
      </c>
      <c r="V59" s="172">
        <v>1143</v>
      </c>
      <c r="W59" s="172">
        <v>884</v>
      </c>
      <c r="X59" s="172">
        <v>5</v>
      </c>
      <c r="Y59" s="172">
        <v>107</v>
      </c>
      <c r="Z59" s="172">
        <v>40</v>
      </c>
      <c r="AA59" s="172">
        <v>22</v>
      </c>
      <c r="AB59" s="172">
        <v>32</v>
      </c>
      <c r="AC59" s="172">
        <v>1</v>
      </c>
      <c r="AD59" s="172">
        <v>103</v>
      </c>
      <c r="AE59" s="172">
        <v>5</v>
      </c>
      <c r="AF59" s="172">
        <v>98</v>
      </c>
      <c r="AG59" s="60"/>
      <c r="AH59" s="59"/>
      <c r="AI59" s="271" t="str">
        <f>'01'!AI59:AJ59</f>
        <v>うち)</v>
      </c>
      <c r="AJ59" s="271"/>
      <c r="AK59" s="272" t="str">
        <f>'01'!AK59:AL59</f>
        <v>器物損壊等</v>
      </c>
      <c r="AL59" s="272"/>
    </row>
    <row r="60" spans="1:38" ht="12.6" customHeight="1">
      <c r="B60" s="41"/>
      <c r="C60" s="41" t="s">
        <v>156</v>
      </c>
      <c r="D60" s="41"/>
      <c r="E60" s="41"/>
      <c r="F60" s="41"/>
      <c r="G60" s="41"/>
      <c r="H60" s="41"/>
      <c r="I60" s="41"/>
      <c r="J60" s="41"/>
      <c r="K60" s="41"/>
      <c r="L60" s="41"/>
      <c r="M60" s="41"/>
      <c r="N60" s="41"/>
      <c r="O60" s="41"/>
      <c r="P60" s="41"/>
      <c r="Q60" s="41"/>
      <c r="R60" s="41"/>
      <c r="S60" s="41"/>
      <c r="T60" s="54"/>
      <c r="U60" s="1" t="s">
        <v>159</v>
      </c>
      <c r="V60" s="1"/>
      <c r="W60" s="1"/>
      <c r="X60" s="1"/>
      <c r="Y60" s="1"/>
      <c r="Z60" s="1"/>
      <c r="AA60" s="1"/>
      <c r="AB60" s="1"/>
      <c r="AC60" s="1"/>
      <c r="AD60" s="1"/>
      <c r="AE60" s="1"/>
      <c r="AF60" s="1"/>
      <c r="AG60" s="1"/>
      <c r="AH60" s="1"/>
      <c r="AI60" s="1"/>
      <c r="AJ60" s="1"/>
      <c r="AK60" s="41"/>
      <c r="AL60" s="1"/>
    </row>
    <row r="61" spans="1:38" ht="12.6" customHeight="1">
      <c r="B61" s="41"/>
      <c r="C61" s="72" t="s">
        <v>157</v>
      </c>
      <c r="D61" s="72"/>
      <c r="E61" s="72"/>
      <c r="F61" s="72"/>
      <c r="G61" s="72"/>
      <c r="H61" s="72"/>
      <c r="I61" s="72"/>
      <c r="J61" s="72"/>
      <c r="K61" s="72"/>
      <c r="L61" s="72"/>
      <c r="M61" s="72"/>
      <c r="N61" s="72"/>
      <c r="O61" s="72"/>
      <c r="P61" s="72"/>
      <c r="Q61" s="72"/>
      <c r="R61" s="72"/>
      <c r="S61" s="72"/>
      <c r="T61" s="54"/>
      <c r="U61" s="41" t="s">
        <v>158</v>
      </c>
      <c r="V61" s="41"/>
      <c r="W61" s="41"/>
      <c r="X61" s="41"/>
      <c r="Y61" s="41"/>
      <c r="Z61" s="41"/>
      <c r="AA61" s="41"/>
      <c r="AB61" s="41"/>
      <c r="AC61" s="41"/>
      <c r="AD61" s="41"/>
      <c r="AE61" s="41"/>
      <c r="AF61" s="41"/>
      <c r="AG61" s="41"/>
      <c r="AH61" s="41"/>
      <c r="AI61" s="41"/>
      <c r="AJ61" s="41"/>
      <c r="AK61" s="35"/>
      <c r="AL61" s="1"/>
    </row>
    <row r="62" spans="1:38">
      <c r="B62" s="41"/>
      <c r="C62" s="41" t="s">
        <v>165</v>
      </c>
      <c r="D62" s="41"/>
      <c r="E62" s="41"/>
      <c r="F62" s="41"/>
      <c r="G62" s="41"/>
      <c r="H62" s="41"/>
      <c r="I62" s="41"/>
      <c r="J62" s="41"/>
      <c r="K62" s="41"/>
      <c r="L62" s="41"/>
      <c r="M62" s="41"/>
      <c r="N62" s="41"/>
      <c r="O62" s="41"/>
      <c r="P62" s="41"/>
      <c r="Q62" s="41"/>
      <c r="R62" s="41"/>
      <c r="S62" s="41"/>
      <c r="T62" s="46"/>
      <c r="U62" s="283"/>
      <c r="V62" s="283"/>
      <c r="W62" s="283"/>
      <c r="X62" s="283"/>
      <c r="Y62" s="283"/>
      <c r="Z62" s="283"/>
      <c r="AA62" s="283"/>
      <c r="AB62" s="283"/>
      <c r="AC62" s="283"/>
      <c r="AD62" s="283"/>
      <c r="AE62" s="283"/>
      <c r="AF62" s="283"/>
      <c r="AG62" s="283"/>
      <c r="AH62" s="283"/>
      <c r="AI62" s="283"/>
      <c r="AJ62" s="283"/>
      <c r="AK62" s="283"/>
      <c r="AL62" s="40"/>
    </row>
    <row r="63" spans="1:38">
      <c r="B63" s="41"/>
      <c r="C63" s="72" t="s">
        <v>166</v>
      </c>
      <c r="D63" s="72"/>
      <c r="E63" s="72"/>
      <c r="F63" s="72"/>
      <c r="G63" s="72"/>
      <c r="H63" s="72"/>
      <c r="I63" s="72"/>
      <c r="J63" s="72"/>
      <c r="K63" s="72"/>
      <c r="L63" s="72"/>
      <c r="M63" s="72"/>
      <c r="N63" s="72"/>
      <c r="O63" s="72"/>
      <c r="P63" s="72"/>
      <c r="Q63" s="72"/>
      <c r="R63" s="72"/>
      <c r="S63" s="72"/>
      <c r="T63" s="46"/>
      <c r="U63" s="35"/>
      <c r="V63" s="35"/>
      <c r="W63" s="35"/>
      <c r="X63" s="35"/>
      <c r="Y63" s="35"/>
      <c r="Z63" s="35"/>
      <c r="AA63" s="35"/>
      <c r="AB63" s="35"/>
      <c r="AC63" s="35"/>
      <c r="AD63" s="35"/>
      <c r="AE63" s="35"/>
      <c r="AF63" s="35"/>
      <c r="AG63" s="35"/>
      <c r="AH63" s="35"/>
      <c r="AI63" s="35"/>
      <c r="AJ63" s="35"/>
      <c r="AK63" s="35"/>
      <c r="AL63" s="1"/>
    </row>
    <row r="64" spans="1:38">
      <c r="B64" s="1"/>
      <c r="C64" s="1"/>
      <c r="D64" s="1"/>
      <c r="E64" s="1"/>
      <c r="F64" s="1"/>
      <c r="G64" s="1"/>
      <c r="H64" s="1"/>
      <c r="I64" s="1"/>
      <c r="J64" s="1"/>
      <c r="K64" s="1"/>
      <c r="L64" s="1"/>
      <c r="M64" s="1"/>
      <c r="N64" s="1"/>
      <c r="O64" s="1"/>
      <c r="P64" s="1"/>
      <c r="Q64" s="1"/>
      <c r="R64" s="1"/>
      <c r="S64" s="1"/>
      <c r="T64" s="46"/>
      <c r="U64" s="35"/>
      <c r="V64" s="35"/>
      <c r="W64" s="35"/>
      <c r="X64" s="35"/>
      <c r="Y64" s="35"/>
      <c r="Z64" s="35"/>
      <c r="AA64" s="35"/>
      <c r="AB64" s="35"/>
      <c r="AC64" s="35"/>
      <c r="AD64" s="35"/>
      <c r="AE64" s="35"/>
      <c r="AF64" s="35"/>
      <c r="AG64" s="35"/>
      <c r="AH64" s="35"/>
      <c r="AI64" s="35"/>
      <c r="AJ64" s="35"/>
      <c r="AK64" s="35"/>
      <c r="AL64" s="1"/>
    </row>
    <row r="65" spans="2:38">
      <c r="B65" s="1"/>
      <c r="C65" s="1"/>
      <c r="D65" s="1"/>
      <c r="E65" s="1"/>
      <c r="F65" s="1"/>
      <c r="G65" s="1"/>
      <c r="H65" s="1"/>
      <c r="I65" s="1"/>
      <c r="J65" s="1"/>
      <c r="K65" s="1"/>
      <c r="L65" s="1"/>
      <c r="M65" s="1"/>
      <c r="N65" s="1"/>
      <c r="O65" s="1"/>
      <c r="P65" s="1"/>
      <c r="Q65" s="1"/>
      <c r="R65" s="1"/>
      <c r="S65" s="1"/>
      <c r="T65" s="46"/>
      <c r="U65" s="41"/>
      <c r="V65" s="41"/>
      <c r="W65" s="41"/>
      <c r="X65" s="41"/>
      <c r="Y65" s="41"/>
      <c r="Z65" s="41"/>
      <c r="AA65" s="41"/>
      <c r="AB65" s="41"/>
      <c r="AC65" s="41"/>
      <c r="AD65" s="41"/>
      <c r="AE65" s="41"/>
      <c r="AF65" s="41"/>
      <c r="AG65" s="41"/>
      <c r="AH65" s="41"/>
      <c r="AI65" s="41"/>
      <c r="AJ65" s="41"/>
      <c r="AK65" s="41"/>
      <c r="AL65" s="41"/>
    </row>
    <row r="67" spans="2:38" ht="12">
      <c r="B67" s="40"/>
      <c r="C67" s="40"/>
      <c r="D67" s="40"/>
      <c r="E67" s="40"/>
      <c r="F67" s="40"/>
      <c r="G67" s="43" t="s">
        <v>102</v>
      </c>
      <c r="H67" s="43"/>
      <c r="T67" s="40"/>
      <c r="U67" s="40"/>
      <c r="V67" s="40"/>
      <c r="W67" s="40"/>
      <c r="X67" s="40"/>
      <c r="Y67" s="40"/>
      <c r="Z67" s="40"/>
      <c r="AA67" s="40"/>
      <c r="AB67" s="40"/>
      <c r="AC67" s="40"/>
      <c r="AD67" s="40"/>
      <c r="AE67" s="40"/>
      <c r="AF67" s="40"/>
      <c r="AG67" s="40"/>
      <c r="AH67" s="40"/>
      <c r="AI67" s="40"/>
      <c r="AJ67" s="40"/>
      <c r="AK67" s="40"/>
      <c r="AL67" s="40"/>
    </row>
    <row r="68" spans="2:38" ht="12">
      <c r="B68" s="41"/>
      <c r="C68" s="41"/>
      <c r="D68" s="41"/>
      <c r="E68" s="41"/>
      <c r="F68" s="41"/>
      <c r="G68" s="43" t="s">
        <v>103</v>
      </c>
      <c r="H68" s="44">
        <f t="shared" ref="H68:S68" si="0">SUM(H6,H19,H26,H30,H45,H52)-H5</f>
        <v>0</v>
      </c>
      <c r="I68" s="44">
        <f t="shared" si="0"/>
        <v>0</v>
      </c>
      <c r="J68" s="44">
        <f t="shared" si="0"/>
        <v>0</v>
      </c>
      <c r="K68" s="44">
        <f t="shared" si="0"/>
        <v>0</v>
      </c>
      <c r="L68" s="44">
        <f t="shared" si="0"/>
        <v>0</v>
      </c>
      <c r="M68" s="44">
        <f t="shared" si="0"/>
        <v>0</v>
      </c>
      <c r="N68" s="44">
        <f t="shared" si="0"/>
        <v>0</v>
      </c>
      <c r="O68" s="44">
        <f t="shared" si="0"/>
        <v>0</v>
      </c>
      <c r="P68" s="44">
        <f t="shared" si="0"/>
        <v>0</v>
      </c>
      <c r="Q68" s="44">
        <f t="shared" si="0"/>
        <v>0</v>
      </c>
      <c r="R68" s="44">
        <f t="shared" si="0"/>
        <v>0</v>
      </c>
      <c r="S68" s="44">
        <f t="shared" si="0"/>
        <v>0</v>
      </c>
      <c r="T68" s="40"/>
      <c r="U68" s="44">
        <f t="shared" ref="U68:AF68" si="1">SUM(U6,U19,U26,U30,U45,U52)-U5</f>
        <v>0</v>
      </c>
      <c r="V68" s="44">
        <f t="shared" si="1"/>
        <v>0</v>
      </c>
      <c r="W68" s="44">
        <f t="shared" si="1"/>
        <v>0</v>
      </c>
      <c r="X68" s="44">
        <f t="shared" si="1"/>
        <v>0</v>
      </c>
      <c r="Y68" s="44">
        <f t="shared" si="1"/>
        <v>0</v>
      </c>
      <c r="Z68" s="44">
        <f t="shared" si="1"/>
        <v>0</v>
      </c>
      <c r="AA68" s="44">
        <f t="shared" si="1"/>
        <v>0</v>
      </c>
      <c r="AB68" s="44">
        <f t="shared" si="1"/>
        <v>0</v>
      </c>
      <c r="AC68" s="44">
        <f t="shared" si="1"/>
        <v>0</v>
      </c>
      <c r="AD68" s="44">
        <f t="shared" si="1"/>
        <v>0</v>
      </c>
      <c r="AE68" s="44">
        <f t="shared" si="1"/>
        <v>0</v>
      </c>
      <c r="AF68" s="44">
        <f t="shared" si="1"/>
        <v>0</v>
      </c>
      <c r="AG68" s="1"/>
      <c r="AH68" s="1"/>
      <c r="AI68" s="1"/>
      <c r="AJ68" s="1"/>
      <c r="AK68" s="1"/>
      <c r="AL68" s="1"/>
    </row>
    <row r="69" spans="2:38" ht="12">
      <c r="B69" s="41"/>
      <c r="C69" s="41"/>
      <c r="D69" s="41"/>
      <c r="E69" s="41"/>
      <c r="F69" s="41"/>
      <c r="G69" s="43" t="s">
        <v>104</v>
      </c>
      <c r="H69" s="44">
        <f t="shared" ref="H69:S69" si="2">SUM(H7,H12,H17,H18)-H6</f>
        <v>0</v>
      </c>
      <c r="I69" s="44">
        <f t="shared" si="2"/>
        <v>0</v>
      </c>
      <c r="J69" s="44">
        <f t="shared" si="2"/>
        <v>0</v>
      </c>
      <c r="K69" s="44">
        <f t="shared" si="2"/>
        <v>0</v>
      </c>
      <c r="L69" s="44">
        <f t="shared" si="2"/>
        <v>0</v>
      </c>
      <c r="M69" s="44">
        <f t="shared" si="2"/>
        <v>0</v>
      </c>
      <c r="N69" s="44">
        <f t="shared" si="2"/>
        <v>0</v>
      </c>
      <c r="O69" s="44">
        <f t="shared" si="2"/>
        <v>0</v>
      </c>
      <c r="P69" s="44">
        <f t="shared" si="2"/>
        <v>0</v>
      </c>
      <c r="Q69" s="44">
        <f t="shared" si="2"/>
        <v>0</v>
      </c>
      <c r="R69" s="44">
        <f t="shared" si="2"/>
        <v>0</v>
      </c>
      <c r="S69" s="44">
        <f t="shared" si="2"/>
        <v>0</v>
      </c>
      <c r="T69" s="40"/>
      <c r="U69" s="44">
        <f t="shared" ref="U69:AF69" si="3">SUM(U7,U12,U17,U18)-U6</f>
        <v>0</v>
      </c>
      <c r="V69" s="44">
        <f t="shared" si="3"/>
        <v>0</v>
      </c>
      <c r="W69" s="44">
        <f t="shared" si="3"/>
        <v>0</v>
      </c>
      <c r="X69" s="44">
        <f t="shared" si="3"/>
        <v>0</v>
      </c>
      <c r="Y69" s="44">
        <f t="shared" si="3"/>
        <v>0</v>
      </c>
      <c r="Z69" s="44">
        <f t="shared" si="3"/>
        <v>0</v>
      </c>
      <c r="AA69" s="44">
        <f t="shared" si="3"/>
        <v>0</v>
      </c>
      <c r="AB69" s="44">
        <f t="shared" si="3"/>
        <v>0</v>
      </c>
      <c r="AC69" s="44">
        <f t="shared" si="3"/>
        <v>0</v>
      </c>
      <c r="AD69" s="44">
        <f t="shared" si="3"/>
        <v>0</v>
      </c>
      <c r="AE69" s="44">
        <f t="shared" si="3"/>
        <v>0</v>
      </c>
      <c r="AF69" s="44">
        <f t="shared" si="3"/>
        <v>0</v>
      </c>
      <c r="AG69" s="41"/>
      <c r="AH69" s="41"/>
      <c r="AI69" s="41"/>
      <c r="AJ69" s="41"/>
      <c r="AK69" s="41"/>
      <c r="AL69" s="41"/>
    </row>
    <row r="70" spans="2:38" ht="12">
      <c r="B70" s="40"/>
      <c r="C70" s="40"/>
      <c r="D70" s="40"/>
      <c r="E70" s="40"/>
      <c r="F70" s="40"/>
      <c r="G70" s="43" t="s">
        <v>0</v>
      </c>
      <c r="H70" s="44">
        <f t="shared" ref="H70:S70" si="4">SUM(H8:H11)-H7</f>
        <v>0</v>
      </c>
      <c r="I70" s="44">
        <f t="shared" si="4"/>
        <v>0</v>
      </c>
      <c r="J70" s="44">
        <f t="shared" si="4"/>
        <v>0</v>
      </c>
      <c r="K70" s="44">
        <f t="shared" si="4"/>
        <v>0</v>
      </c>
      <c r="L70" s="44">
        <f t="shared" si="4"/>
        <v>0</v>
      </c>
      <c r="M70" s="44">
        <f t="shared" si="4"/>
        <v>0</v>
      </c>
      <c r="N70" s="44">
        <f t="shared" si="4"/>
        <v>0</v>
      </c>
      <c r="O70" s="44">
        <f t="shared" si="4"/>
        <v>0</v>
      </c>
      <c r="P70" s="44">
        <f t="shared" si="4"/>
        <v>0</v>
      </c>
      <c r="Q70" s="44">
        <f t="shared" si="4"/>
        <v>0</v>
      </c>
      <c r="R70" s="44">
        <f t="shared" si="4"/>
        <v>0</v>
      </c>
      <c r="S70" s="44">
        <f t="shared" si="4"/>
        <v>0</v>
      </c>
      <c r="T70" s="40"/>
      <c r="U70" s="44">
        <f t="shared" ref="U70:AF70" si="5">SUM(U8:U11)-U7</f>
        <v>0</v>
      </c>
      <c r="V70" s="44">
        <f t="shared" si="5"/>
        <v>0</v>
      </c>
      <c r="W70" s="44">
        <f t="shared" si="5"/>
        <v>0</v>
      </c>
      <c r="X70" s="44">
        <f t="shared" si="5"/>
        <v>0</v>
      </c>
      <c r="Y70" s="44">
        <f t="shared" si="5"/>
        <v>0</v>
      </c>
      <c r="Z70" s="44">
        <f t="shared" si="5"/>
        <v>0</v>
      </c>
      <c r="AA70" s="44">
        <f t="shared" si="5"/>
        <v>0</v>
      </c>
      <c r="AB70" s="44">
        <f t="shared" si="5"/>
        <v>0</v>
      </c>
      <c r="AC70" s="44">
        <f t="shared" si="5"/>
        <v>0</v>
      </c>
      <c r="AD70" s="44">
        <f t="shared" si="5"/>
        <v>0</v>
      </c>
      <c r="AE70" s="44">
        <f t="shared" si="5"/>
        <v>0</v>
      </c>
      <c r="AF70" s="44">
        <f t="shared" si="5"/>
        <v>0</v>
      </c>
      <c r="AG70" s="40"/>
      <c r="AH70" s="40"/>
      <c r="AI70" s="40"/>
      <c r="AJ70" s="40"/>
      <c r="AK70" s="40"/>
      <c r="AL70" s="40"/>
    </row>
    <row r="71" spans="2:38" ht="12">
      <c r="B71" s="40"/>
      <c r="C71" s="40"/>
      <c r="D71" s="40"/>
      <c r="E71" s="40"/>
      <c r="F71" s="40"/>
      <c r="G71" s="43" t="s">
        <v>105</v>
      </c>
      <c r="H71" s="44">
        <f t="shared" ref="H71:S71" si="6">SUM(H13:H16)-H12</f>
        <v>0</v>
      </c>
      <c r="I71" s="44">
        <f t="shared" si="6"/>
        <v>0</v>
      </c>
      <c r="J71" s="44">
        <f t="shared" si="6"/>
        <v>0</v>
      </c>
      <c r="K71" s="44">
        <f t="shared" si="6"/>
        <v>0</v>
      </c>
      <c r="L71" s="44">
        <f t="shared" si="6"/>
        <v>0</v>
      </c>
      <c r="M71" s="44">
        <f t="shared" si="6"/>
        <v>0</v>
      </c>
      <c r="N71" s="44">
        <f t="shared" si="6"/>
        <v>0</v>
      </c>
      <c r="O71" s="44">
        <f t="shared" si="6"/>
        <v>0</v>
      </c>
      <c r="P71" s="44">
        <f t="shared" si="6"/>
        <v>0</v>
      </c>
      <c r="Q71" s="44">
        <f t="shared" si="6"/>
        <v>0</v>
      </c>
      <c r="R71" s="44">
        <f t="shared" si="6"/>
        <v>0</v>
      </c>
      <c r="S71" s="44">
        <f t="shared" si="6"/>
        <v>0</v>
      </c>
      <c r="T71" s="40"/>
      <c r="U71" s="44">
        <f t="shared" ref="U71:AF71" si="7">SUM(U13:U16)-U12</f>
        <v>0</v>
      </c>
      <c r="V71" s="44">
        <f t="shared" si="7"/>
        <v>0</v>
      </c>
      <c r="W71" s="44">
        <f t="shared" si="7"/>
        <v>0</v>
      </c>
      <c r="X71" s="44">
        <f t="shared" si="7"/>
        <v>0</v>
      </c>
      <c r="Y71" s="44">
        <f t="shared" si="7"/>
        <v>0</v>
      </c>
      <c r="Z71" s="44">
        <f t="shared" si="7"/>
        <v>0</v>
      </c>
      <c r="AA71" s="44">
        <f t="shared" si="7"/>
        <v>0</v>
      </c>
      <c r="AB71" s="44">
        <f t="shared" si="7"/>
        <v>0</v>
      </c>
      <c r="AC71" s="44">
        <f t="shared" si="7"/>
        <v>0</v>
      </c>
      <c r="AD71" s="44">
        <f t="shared" si="7"/>
        <v>0</v>
      </c>
      <c r="AE71" s="44">
        <f t="shared" si="7"/>
        <v>0</v>
      </c>
      <c r="AF71" s="44">
        <f t="shared" si="7"/>
        <v>0</v>
      </c>
      <c r="AG71" s="40"/>
      <c r="AH71" s="40"/>
      <c r="AI71" s="40"/>
      <c r="AJ71" s="40"/>
      <c r="AK71" s="40"/>
      <c r="AL71" s="40"/>
    </row>
    <row r="72" spans="2:38" ht="12">
      <c r="B72" s="40"/>
      <c r="C72" s="40"/>
      <c r="D72" s="40"/>
      <c r="E72" s="40"/>
      <c r="F72" s="40"/>
      <c r="G72" s="43" t="s">
        <v>106</v>
      </c>
      <c r="H72" s="44">
        <f t="shared" ref="H72:S72" si="8">SUM(H20:H22,H24:H25)-H19</f>
        <v>0</v>
      </c>
      <c r="I72" s="44">
        <f t="shared" si="8"/>
        <v>0</v>
      </c>
      <c r="J72" s="44">
        <f t="shared" si="8"/>
        <v>0</v>
      </c>
      <c r="K72" s="44">
        <f t="shared" si="8"/>
        <v>0</v>
      </c>
      <c r="L72" s="44">
        <f t="shared" si="8"/>
        <v>0</v>
      </c>
      <c r="M72" s="44">
        <f t="shared" si="8"/>
        <v>0</v>
      </c>
      <c r="N72" s="44">
        <f t="shared" si="8"/>
        <v>0</v>
      </c>
      <c r="O72" s="44">
        <f t="shared" si="8"/>
        <v>0</v>
      </c>
      <c r="P72" s="44">
        <f t="shared" si="8"/>
        <v>0</v>
      </c>
      <c r="Q72" s="44">
        <f t="shared" si="8"/>
        <v>0</v>
      </c>
      <c r="R72" s="44">
        <f t="shared" si="8"/>
        <v>0</v>
      </c>
      <c r="S72" s="44">
        <f t="shared" si="8"/>
        <v>0</v>
      </c>
      <c r="T72" s="40"/>
      <c r="U72" s="44">
        <f t="shared" ref="U72:AF72" si="9">SUM(U20:U22,U24:U25)-U19</f>
        <v>0</v>
      </c>
      <c r="V72" s="44">
        <f t="shared" si="9"/>
        <v>0</v>
      </c>
      <c r="W72" s="44">
        <f t="shared" si="9"/>
        <v>0</v>
      </c>
      <c r="X72" s="44">
        <f t="shared" si="9"/>
        <v>0</v>
      </c>
      <c r="Y72" s="44">
        <f t="shared" si="9"/>
        <v>0</v>
      </c>
      <c r="Z72" s="44">
        <f t="shared" si="9"/>
        <v>0</v>
      </c>
      <c r="AA72" s="44">
        <f t="shared" si="9"/>
        <v>0</v>
      </c>
      <c r="AB72" s="44">
        <f t="shared" si="9"/>
        <v>0</v>
      </c>
      <c r="AC72" s="44">
        <f t="shared" si="9"/>
        <v>0</v>
      </c>
      <c r="AD72" s="44">
        <f t="shared" si="9"/>
        <v>0</v>
      </c>
      <c r="AE72" s="44">
        <f t="shared" si="9"/>
        <v>0</v>
      </c>
      <c r="AF72" s="44">
        <f t="shared" si="9"/>
        <v>0</v>
      </c>
      <c r="AG72" s="40"/>
      <c r="AH72" s="40"/>
      <c r="AI72" s="40"/>
      <c r="AJ72" s="40"/>
      <c r="AK72" s="40"/>
      <c r="AL72" s="40"/>
    </row>
    <row r="73" spans="2:38" ht="12">
      <c r="B73" s="40"/>
      <c r="C73" s="40"/>
      <c r="D73" s="40"/>
      <c r="E73" s="40"/>
      <c r="F73" s="40"/>
      <c r="G73" s="43" t="s">
        <v>107</v>
      </c>
      <c r="H73" s="44">
        <f t="shared" ref="H73:S73" si="10">SUM(H27:H29)-H26</f>
        <v>0</v>
      </c>
      <c r="I73" s="44">
        <f t="shared" si="10"/>
        <v>0</v>
      </c>
      <c r="J73" s="44">
        <f t="shared" si="10"/>
        <v>0</v>
      </c>
      <c r="K73" s="44">
        <f t="shared" si="10"/>
        <v>0</v>
      </c>
      <c r="L73" s="44">
        <f t="shared" si="10"/>
        <v>0</v>
      </c>
      <c r="M73" s="44">
        <f t="shared" si="10"/>
        <v>0</v>
      </c>
      <c r="N73" s="44">
        <f t="shared" si="10"/>
        <v>0</v>
      </c>
      <c r="O73" s="44">
        <f t="shared" si="10"/>
        <v>0</v>
      </c>
      <c r="P73" s="44">
        <f t="shared" si="10"/>
        <v>0</v>
      </c>
      <c r="Q73" s="44">
        <f t="shared" si="10"/>
        <v>0</v>
      </c>
      <c r="R73" s="44">
        <f t="shared" si="10"/>
        <v>0</v>
      </c>
      <c r="S73" s="44">
        <f t="shared" si="10"/>
        <v>0</v>
      </c>
      <c r="T73" s="40"/>
      <c r="U73" s="44">
        <f t="shared" ref="U73:AF73" si="11">SUM(U27:U29)-U26</f>
        <v>0</v>
      </c>
      <c r="V73" s="44">
        <f t="shared" si="11"/>
        <v>0</v>
      </c>
      <c r="W73" s="44">
        <f t="shared" si="11"/>
        <v>0</v>
      </c>
      <c r="X73" s="44">
        <f t="shared" si="11"/>
        <v>0</v>
      </c>
      <c r="Y73" s="44">
        <f t="shared" si="11"/>
        <v>0</v>
      </c>
      <c r="Z73" s="44">
        <f t="shared" si="11"/>
        <v>0</v>
      </c>
      <c r="AA73" s="44">
        <f t="shared" si="11"/>
        <v>0</v>
      </c>
      <c r="AB73" s="44">
        <f t="shared" si="11"/>
        <v>0</v>
      </c>
      <c r="AC73" s="44">
        <f t="shared" si="11"/>
        <v>0</v>
      </c>
      <c r="AD73" s="44">
        <f t="shared" si="11"/>
        <v>0</v>
      </c>
      <c r="AE73" s="44">
        <f t="shared" si="11"/>
        <v>0</v>
      </c>
      <c r="AF73" s="44">
        <f t="shared" si="11"/>
        <v>0</v>
      </c>
      <c r="AG73" s="40"/>
      <c r="AH73" s="40"/>
      <c r="AI73" s="40"/>
      <c r="AJ73" s="40"/>
      <c r="AK73" s="40"/>
      <c r="AL73" s="40"/>
    </row>
    <row r="74" spans="2:38" ht="12">
      <c r="B74" s="40"/>
      <c r="C74" s="40"/>
      <c r="D74" s="40"/>
      <c r="E74" s="40"/>
      <c r="F74" s="40"/>
      <c r="G74" s="43" t="s">
        <v>108</v>
      </c>
      <c r="H74" s="44">
        <f t="shared" ref="H74:S74" si="12">SUM(H31:H32,H35,H41,H43,H44)-H30</f>
        <v>0</v>
      </c>
      <c r="I74" s="44">
        <f t="shared" si="12"/>
        <v>0</v>
      </c>
      <c r="J74" s="44">
        <f t="shared" si="12"/>
        <v>0</v>
      </c>
      <c r="K74" s="44">
        <f t="shared" si="12"/>
        <v>0</v>
      </c>
      <c r="L74" s="44">
        <f t="shared" si="12"/>
        <v>0</v>
      </c>
      <c r="M74" s="44">
        <f t="shared" si="12"/>
        <v>0</v>
      </c>
      <c r="N74" s="44">
        <f t="shared" si="12"/>
        <v>0</v>
      </c>
      <c r="O74" s="44">
        <f t="shared" si="12"/>
        <v>0</v>
      </c>
      <c r="P74" s="44">
        <f t="shared" si="12"/>
        <v>0</v>
      </c>
      <c r="Q74" s="44">
        <f t="shared" si="12"/>
        <v>0</v>
      </c>
      <c r="R74" s="44">
        <f t="shared" si="12"/>
        <v>0</v>
      </c>
      <c r="S74" s="44">
        <f t="shared" si="12"/>
        <v>0</v>
      </c>
      <c r="T74" s="45"/>
      <c r="U74" s="44">
        <f t="shared" ref="U74:AF74" si="13">SUM(U31:U32,U35,U41,U43,U44)-U30</f>
        <v>0</v>
      </c>
      <c r="V74" s="44">
        <f t="shared" si="13"/>
        <v>0</v>
      </c>
      <c r="W74" s="44">
        <f t="shared" si="13"/>
        <v>0</v>
      </c>
      <c r="X74" s="44">
        <f t="shared" si="13"/>
        <v>0</v>
      </c>
      <c r="Y74" s="44">
        <f t="shared" si="13"/>
        <v>0</v>
      </c>
      <c r="Z74" s="44">
        <f t="shared" si="13"/>
        <v>0</v>
      </c>
      <c r="AA74" s="44">
        <f t="shared" si="13"/>
        <v>0</v>
      </c>
      <c r="AB74" s="44">
        <f t="shared" si="13"/>
        <v>0</v>
      </c>
      <c r="AC74" s="44">
        <f t="shared" si="13"/>
        <v>0</v>
      </c>
      <c r="AD74" s="44">
        <f t="shared" si="13"/>
        <v>0</v>
      </c>
      <c r="AE74" s="44">
        <f t="shared" si="13"/>
        <v>0</v>
      </c>
      <c r="AF74" s="44">
        <f t="shared" si="13"/>
        <v>0</v>
      </c>
      <c r="AG74" s="40"/>
      <c r="AH74" s="40"/>
      <c r="AI74" s="40"/>
      <c r="AJ74" s="40"/>
      <c r="AK74" s="40"/>
      <c r="AL74" s="40"/>
    </row>
    <row r="75" spans="2:38" ht="12">
      <c r="B75" s="40"/>
      <c r="C75" s="40"/>
      <c r="D75" s="40"/>
      <c r="E75" s="40"/>
      <c r="F75" s="40"/>
      <c r="G75" s="43" t="s">
        <v>109</v>
      </c>
      <c r="H75" s="44">
        <f t="shared" ref="H75:S75" si="14">SUM(H33:H34)-H32</f>
        <v>0</v>
      </c>
      <c r="I75" s="44">
        <f t="shared" si="14"/>
        <v>0</v>
      </c>
      <c r="J75" s="44">
        <f t="shared" si="14"/>
        <v>0</v>
      </c>
      <c r="K75" s="44">
        <f t="shared" si="14"/>
        <v>0</v>
      </c>
      <c r="L75" s="44">
        <f t="shared" si="14"/>
        <v>0</v>
      </c>
      <c r="M75" s="44">
        <f t="shared" si="14"/>
        <v>0</v>
      </c>
      <c r="N75" s="44">
        <f t="shared" si="14"/>
        <v>0</v>
      </c>
      <c r="O75" s="44">
        <f t="shared" si="14"/>
        <v>0</v>
      </c>
      <c r="P75" s="44">
        <f t="shared" si="14"/>
        <v>0</v>
      </c>
      <c r="Q75" s="44">
        <f t="shared" si="14"/>
        <v>0</v>
      </c>
      <c r="R75" s="44">
        <f t="shared" si="14"/>
        <v>0</v>
      </c>
      <c r="S75" s="44">
        <f t="shared" si="14"/>
        <v>0</v>
      </c>
      <c r="T75" s="45"/>
      <c r="U75" s="44">
        <f t="shared" ref="U75:AF75" si="15">SUM(U33:U34)-U32</f>
        <v>0</v>
      </c>
      <c r="V75" s="44">
        <f t="shared" si="15"/>
        <v>0</v>
      </c>
      <c r="W75" s="44">
        <f t="shared" si="15"/>
        <v>0</v>
      </c>
      <c r="X75" s="44">
        <f t="shared" si="15"/>
        <v>0</v>
      </c>
      <c r="Y75" s="44">
        <f t="shared" si="15"/>
        <v>0</v>
      </c>
      <c r="Z75" s="44">
        <f t="shared" si="15"/>
        <v>0</v>
      </c>
      <c r="AA75" s="44">
        <f t="shared" si="15"/>
        <v>0</v>
      </c>
      <c r="AB75" s="44">
        <f t="shared" si="15"/>
        <v>0</v>
      </c>
      <c r="AC75" s="44">
        <f t="shared" si="15"/>
        <v>0</v>
      </c>
      <c r="AD75" s="44">
        <f t="shared" si="15"/>
        <v>0</v>
      </c>
      <c r="AE75" s="44">
        <f t="shared" si="15"/>
        <v>0</v>
      </c>
      <c r="AF75" s="44">
        <f t="shared" si="15"/>
        <v>0</v>
      </c>
      <c r="AG75" s="40"/>
      <c r="AH75" s="40"/>
      <c r="AI75" s="40"/>
      <c r="AJ75" s="40"/>
      <c r="AK75" s="40"/>
      <c r="AL75" s="40"/>
    </row>
    <row r="76" spans="2:38" ht="12">
      <c r="B76" s="40"/>
      <c r="C76" s="40"/>
      <c r="D76" s="40"/>
      <c r="E76" s="40"/>
      <c r="F76" s="40"/>
      <c r="G76" s="43" t="s">
        <v>110</v>
      </c>
      <c r="H76" s="44">
        <f t="shared" ref="H76:S76" si="16">SUM(H36:H40)-H35</f>
        <v>0</v>
      </c>
      <c r="I76" s="44">
        <f t="shared" si="16"/>
        <v>0</v>
      </c>
      <c r="J76" s="44">
        <f t="shared" si="16"/>
        <v>0</v>
      </c>
      <c r="K76" s="44">
        <f t="shared" si="16"/>
        <v>0</v>
      </c>
      <c r="L76" s="44">
        <f t="shared" si="16"/>
        <v>0</v>
      </c>
      <c r="M76" s="44">
        <f t="shared" si="16"/>
        <v>0</v>
      </c>
      <c r="N76" s="44">
        <f t="shared" si="16"/>
        <v>0</v>
      </c>
      <c r="O76" s="44">
        <f t="shared" si="16"/>
        <v>0</v>
      </c>
      <c r="P76" s="44">
        <f t="shared" si="16"/>
        <v>0</v>
      </c>
      <c r="Q76" s="44">
        <f t="shared" si="16"/>
        <v>0</v>
      </c>
      <c r="R76" s="44">
        <f t="shared" si="16"/>
        <v>0</v>
      </c>
      <c r="S76" s="44">
        <f t="shared" si="16"/>
        <v>0</v>
      </c>
      <c r="T76" s="45"/>
      <c r="U76" s="44">
        <f t="shared" ref="U76:AF76" si="17">SUM(U36:U40)-U35</f>
        <v>0</v>
      </c>
      <c r="V76" s="44">
        <f t="shared" si="17"/>
        <v>0</v>
      </c>
      <c r="W76" s="44">
        <f t="shared" si="17"/>
        <v>0</v>
      </c>
      <c r="X76" s="44">
        <f t="shared" si="17"/>
        <v>0</v>
      </c>
      <c r="Y76" s="44">
        <f t="shared" si="17"/>
        <v>0</v>
      </c>
      <c r="Z76" s="44">
        <f t="shared" si="17"/>
        <v>0</v>
      </c>
      <c r="AA76" s="44">
        <f t="shared" si="17"/>
        <v>0</v>
      </c>
      <c r="AB76" s="44">
        <f t="shared" si="17"/>
        <v>0</v>
      </c>
      <c r="AC76" s="44">
        <f t="shared" si="17"/>
        <v>0</v>
      </c>
      <c r="AD76" s="44">
        <f t="shared" si="17"/>
        <v>0</v>
      </c>
      <c r="AE76" s="44">
        <f t="shared" si="17"/>
        <v>0</v>
      </c>
      <c r="AF76" s="44">
        <f t="shared" si="17"/>
        <v>0</v>
      </c>
      <c r="AG76" s="40"/>
      <c r="AH76" s="40"/>
      <c r="AI76" s="40"/>
      <c r="AJ76" s="40"/>
      <c r="AK76" s="40"/>
      <c r="AL76" s="40"/>
    </row>
    <row r="77" spans="2:38">
      <c r="B77" s="40"/>
      <c r="C77" s="40"/>
      <c r="D77" s="40"/>
      <c r="E77" s="40"/>
      <c r="F77" s="40"/>
      <c r="G77" s="40"/>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0"/>
      <c r="AH77" s="40"/>
      <c r="AI77" s="40"/>
      <c r="AJ77" s="40"/>
      <c r="AK77" s="40"/>
      <c r="AL77" s="40"/>
    </row>
    <row r="78" spans="2:38">
      <c r="B78" s="40"/>
      <c r="C78" s="40"/>
      <c r="D78" s="40"/>
      <c r="E78" s="40"/>
      <c r="F78" s="40"/>
      <c r="G78" s="40"/>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0"/>
      <c r="AH78" s="40"/>
      <c r="AI78" s="40"/>
      <c r="AJ78" s="40"/>
      <c r="AK78" s="40"/>
      <c r="AL78" s="40"/>
    </row>
    <row r="79" spans="2:38" s="73" customFormat="1"/>
    <row r="80" spans="2:38">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row>
    <row r="81" spans="8:32">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row>
    <row r="82" spans="8:32">
      <c r="H82" s="45"/>
    </row>
  </sheetData>
  <mergeCells count="129">
    <mergeCell ref="D29:G29"/>
    <mergeCell ref="E48:F48"/>
    <mergeCell ref="U62:AK62"/>
    <mergeCell ref="E10:G10"/>
    <mergeCell ref="E11:G11"/>
    <mergeCell ref="D12:G12"/>
    <mergeCell ref="E13:G13"/>
    <mergeCell ref="AH6:AL6"/>
    <mergeCell ref="AI7:AL7"/>
    <mergeCell ref="C6:G6"/>
    <mergeCell ref="D7:G7"/>
    <mergeCell ref="E8:G8"/>
    <mergeCell ref="E9:G9"/>
    <mergeCell ref="D18:G18"/>
    <mergeCell ref="C19:G19"/>
    <mergeCell ref="D20:G20"/>
    <mergeCell ref="D21:G21"/>
    <mergeCell ref="E14:G14"/>
    <mergeCell ref="E15:G15"/>
    <mergeCell ref="E16:G16"/>
    <mergeCell ref="D17:G17"/>
    <mergeCell ref="D35:G35"/>
    <mergeCell ref="C26:G26"/>
    <mergeCell ref="D27:G27"/>
    <mergeCell ref="AG4:AL4"/>
    <mergeCell ref="AG5:AL5"/>
    <mergeCell ref="B5:G5"/>
    <mergeCell ref="AJ8:AL8"/>
    <mergeCell ref="AI24:AL24"/>
    <mergeCell ref="AI25:AL25"/>
    <mergeCell ref="AJ14:AL14"/>
    <mergeCell ref="AJ15:AL15"/>
    <mergeCell ref="AI17:AL17"/>
    <mergeCell ref="AJ16:AL16"/>
    <mergeCell ref="AI21:AL21"/>
    <mergeCell ref="AI18:AL18"/>
    <mergeCell ref="AH19:AL19"/>
    <mergeCell ref="AI22:AL22"/>
    <mergeCell ref="AJ23:AK23"/>
    <mergeCell ref="AJ9:AL9"/>
    <mergeCell ref="AI20:AL20"/>
    <mergeCell ref="AJ10:AL10"/>
    <mergeCell ref="AJ13:AL13"/>
    <mergeCell ref="AJ11:AL11"/>
    <mergeCell ref="AI12:AL12"/>
    <mergeCell ref="AI31:AL31"/>
    <mergeCell ref="AJ33:AL33"/>
    <mergeCell ref="AI32:AL32"/>
    <mergeCell ref="AJ34:AL34"/>
    <mergeCell ref="AJ42:AK42"/>
    <mergeCell ref="AI55:AJ55"/>
    <mergeCell ref="AK55:AL55"/>
    <mergeCell ref="D22:G22"/>
    <mergeCell ref="E23:F23"/>
    <mergeCell ref="D24:G24"/>
    <mergeCell ref="D25:G25"/>
    <mergeCell ref="D28:G28"/>
    <mergeCell ref="AI41:AL41"/>
    <mergeCell ref="AI35:AL35"/>
    <mergeCell ref="AJ38:AL38"/>
    <mergeCell ref="AJ39:AL39"/>
    <mergeCell ref="AJ40:AL40"/>
    <mergeCell ref="AI27:AL27"/>
    <mergeCell ref="AI28:AL28"/>
    <mergeCell ref="AI29:AL29"/>
    <mergeCell ref="AH30:AL30"/>
    <mergeCell ref="AH26:AL26"/>
    <mergeCell ref="E33:G33"/>
    <mergeCell ref="E34:G34"/>
    <mergeCell ref="E37:G37"/>
    <mergeCell ref="E50:F50"/>
    <mergeCell ref="AI44:AL44"/>
    <mergeCell ref="AH45:AL45"/>
    <mergeCell ref="AJ48:AK48"/>
    <mergeCell ref="AI47:AL47"/>
    <mergeCell ref="AI46:AL46"/>
    <mergeCell ref="AI43:AL43"/>
    <mergeCell ref="AJ36:AL36"/>
    <mergeCell ref="AJ37:AL37"/>
    <mergeCell ref="D41:G41"/>
    <mergeCell ref="E40:G40"/>
    <mergeCell ref="AI58:AJ58"/>
    <mergeCell ref="AK58:AL58"/>
    <mergeCell ref="E42:F42"/>
    <mergeCell ref="D31:G31"/>
    <mergeCell ref="E38:G38"/>
    <mergeCell ref="E39:G39"/>
    <mergeCell ref="D32:G32"/>
    <mergeCell ref="H2:R2"/>
    <mergeCell ref="V2:AF2"/>
    <mergeCell ref="D58:E58"/>
    <mergeCell ref="F58:G58"/>
    <mergeCell ref="D54:E54"/>
    <mergeCell ref="F54:G54"/>
    <mergeCell ref="D55:E55"/>
    <mergeCell ref="F55:G55"/>
    <mergeCell ref="D47:G47"/>
    <mergeCell ref="B4:G4"/>
    <mergeCell ref="D53:E53"/>
    <mergeCell ref="F53:G53"/>
    <mergeCell ref="C52:G52"/>
    <mergeCell ref="D44:G44"/>
    <mergeCell ref="C45:G45"/>
    <mergeCell ref="D46:G46"/>
    <mergeCell ref="E36:G36"/>
    <mergeCell ref="AI54:AJ54"/>
    <mergeCell ref="AK54:AL54"/>
    <mergeCell ref="D43:G43"/>
    <mergeCell ref="C30:G30"/>
    <mergeCell ref="D51:G51"/>
    <mergeCell ref="AI51:AL51"/>
    <mergeCell ref="E49:F49"/>
    <mergeCell ref="AJ49:AK49"/>
    <mergeCell ref="D59:E59"/>
    <mergeCell ref="F59:G59"/>
    <mergeCell ref="D56:E56"/>
    <mergeCell ref="F56:G56"/>
    <mergeCell ref="D57:E57"/>
    <mergeCell ref="F57:G57"/>
    <mergeCell ref="AI53:AJ53"/>
    <mergeCell ref="AK53:AL53"/>
    <mergeCell ref="AJ50:AK50"/>
    <mergeCell ref="AH52:AL52"/>
    <mergeCell ref="AI59:AJ59"/>
    <mergeCell ref="AK59:AL59"/>
    <mergeCell ref="AI56:AJ56"/>
    <mergeCell ref="AK56:AL56"/>
    <mergeCell ref="AI57:AJ57"/>
    <mergeCell ref="AK57:AL57"/>
  </mergeCells>
  <phoneticPr fontId="1"/>
  <printOptions horizontalCentered="1"/>
  <pageMargins left="0.39370078740157483" right="0.39370078740157483" top="0.59055118110236227" bottom="0.39370078740157483" header="0.31496062992125984" footer="0.31496062992125984"/>
  <pageSetup paperSize="9" scale="9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77"/>
  <sheetViews>
    <sheetView view="pageBreakPreview" zoomScaleNormal="100" zoomScaleSheetLayoutView="100" workbookViewId="0">
      <pane xSplit="7" ySplit="4" topLeftCell="H5" activePane="bottomRight" state="frozen"/>
      <selection activeCell="G3" sqref="G3"/>
      <selection pane="topRight" activeCell="G3" sqref="G3"/>
      <selection pane="bottomLeft" activeCell="G3" sqref="G3"/>
      <selection pane="bottomRight" activeCell="H5" sqref="H5"/>
    </sheetView>
  </sheetViews>
  <sheetFormatPr defaultColWidth="9.28515625" defaultRowHeight="9.6"/>
  <cols>
    <col min="1" max="6" width="2.85546875" style="2" customWidth="1"/>
    <col min="7" max="7" width="17.85546875" style="2" customWidth="1"/>
    <col min="8" max="20" width="8.28515625" style="3" customWidth="1"/>
    <col min="21" max="21" width="3.85546875" style="3" customWidth="1"/>
    <col min="22" max="22" width="8.140625" style="3" customWidth="1"/>
    <col min="23" max="24" width="8.28515625" style="3" customWidth="1"/>
    <col min="25" max="34" width="8.140625" style="3" customWidth="1"/>
    <col min="35" max="39" width="2.85546875" style="2" customWidth="1"/>
    <col min="40" max="40" width="17.85546875" style="2" customWidth="1"/>
    <col min="41" max="16384" width="9.28515625" style="3"/>
  </cols>
  <sheetData>
    <row r="1" spans="1:40">
      <c r="B1" s="2" t="s">
        <v>138</v>
      </c>
      <c r="V1" s="3" t="s">
        <v>139</v>
      </c>
    </row>
    <row r="2" spans="1:40" s="4" customFormat="1" ht="14.4">
      <c r="H2" s="242" t="s">
        <v>63</v>
      </c>
      <c r="I2" s="242"/>
      <c r="J2" s="242"/>
      <c r="K2" s="242"/>
      <c r="L2" s="242"/>
      <c r="M2" s="242"/>
      <c r="N2" s="242"/>
      <c r="O2" s="242"/>
      <c r="P2" s="242"/>
      <c r="Q2" s="242"/>
      <c r="R2" s="70"/>
      <c r="S2" s="6"/>
      <c r="U2" s="69"/>
      <c r="V2" s="6"/>
      <c r="W2" s="242" t="s">
        <v>98</v>
      </c>
      <c r="X2" s="242"/>
      <c r="Y2" s="242"/>
      <c r="Z2" s="242"/>
      <c r="AA2" s="242"/>
      <c r="AB2" s="242"/>
      <c r="AC2" s="242"/>
      <c r="AD2" s="242"/>
      <c r="AE2" s="242"/>
      <c r="AF2" s="242"/>
      <c r="AG2" s="242"/>
      <c r="AH2" s="242"/>
    </row>
    <row r="3" spans="1:40" ht="10.199999999999999" thickBot="1">
      <c r="H3" s="9"/>
      <c r="I3" s="9"/>
      <c r="J3" s="9"/>
      <c r="K3" s="9"/>
      <c r="L3" s="9"/>
      <c r="M3" s="9"/>
      <c r="N3" s="9"/>
      <c r="O3" s="9"/>
      <c r="P3" s="9"/>
      <c r="Q3" s="9"/>
      <c r="R3" s="71"/>
      <c r="S3" s="9"/>
      <c r="T3" s="9"/>
      <c r="U3" s="9"/>
      <c r="W3" s="9"/>
      <c r="X3" s="71"/>
      <c r="Y3" s="9"/>
      <c r="Z3" s="9"/>
      <c r="AA3" s="9"/>
      <c r="AB3" s="9"/>
      <c r="AC3" s="9"/>
      <c r="AD3" s="9"/>
      <c r="AE3" s="9"/>
      <c r="AF3" s="9"/>
      <c r="AG3" s="9"/>
      <c r="AH3" s="9"/>
    </row>
    <row r="4" spans="1:40" ht="54" customHeight="1">
      <c r="A4" s="3"/>
      <c r="B4" s="249" t="s">
        <v>61</v>
      </c>
      <c r="C4" s="249"/>
      <c r="D4" s="249"/>
      <c r="E4" s="249"/>
      <c r="F4" s="249"/>
      <c r="G4" s="250"/>
      <c r="H4" s="12" t="s">
        <v>123</v>
      </c>
      <c r="I4" s="11" t="s">
        <v>55</v>
      </c>
      <c r="J4" s="12" t="s">
        <v>124</v>
      </c>
      <c r="K4" s="12" t="s">
        <v>56</v>
      </c>
      <c r="L4" s="12" t="s">
        <v>161</v>
      </c>
      <c r="M4" s="12" t="s">
        <v>162</v>
      </c>
      <c r="N4" s="11" t="s">
        <v>57</v>
      </c>
      <c r="O4" s="11" t="s">
        <v>86</v>
      </c>
      <c r="P4" s="11" t="s">
        <v>87</v>
      </c>
      <c r="Q4" s="11" t="s">
        <v>88</v>
      </c>
      <c r="R4" s="13" t="s">
        <v>149</v>
      </c>
      <c r="S4" s="13" t="s">
        <v>89</v>
      </c>
      <c r="T4" s="13" t="s">
        <v>90</v>
      </c>
      <c r="U4" s="14"/>
      <c r="V4" s="48" t="s">
        <v>91</v>
      </c>
      <c r="W4" s="11" t="s">
        <v>92</v>
      </c>
      <c r="X4" s="11" t="s">
        <v>93</v>
      </c>
      <c r="Y4" s="11" t="s">
        <v>94</v>
      </c>
      <c r="Z4" s="12" t="s">
        <v>129</v>
      </c>
      <c r="AA4" s="11" t="s">
        <v>95</v>
      </c>
      <c r="AB4" s="11" t="s">
        <v>150</v>
      </c>
      <c r="AC4" s="11" t="s">
        <v>151</v>
      </c>
      <c r="AD4" s="12" t="s">
        <v>152</v>
      </c>
      <c r="AE4" s="11" t="s">
        <v>153</v>
      </c>
      <c r="AF4" s="11" t="s">
        <v>154</v>
      </c>
      <c r="AG4" s="11" t="s">
        <v>96</v>
      </c>
      <c r="AH4" s="11" t="s">
        <v>97</v>
      </c>
      <c r="AI4" s="263" t="s">
        <v>62</v>
      </c>
      <c r="AJ4" s="264"/>
      <c r="AK4" s="264"/>
      <c r="AL4" s="264"/>
      <c r="AM4" s="264"/>
      <c r="AN4" s="264"/>
    </row>
    <row r="5" spans="1:40" s="61" customFormat="1" ht="14.1" customHeight="1">
      <c r="B5" s="279" t="str">
        <f>'01'!B5:G5</f>
        <v>刑法犯総数(交通業過を除く)</v>
      </c>
      <c r="C5" s="279"/>
      <c r="D5" s="279"/>
      <c r="E5" s="279"/>
      <c r="F5" s="279"/>
      <c r="G5" s="280"/>
      <c r="H5" s="184">
        <v>998</v>
      </c>
      <c r="I5" s="184">
        <v>3983</v>
      </c>
      <c r="J5" s="184">
        <v>16479</v>
      </c>
      <c r="K5" s="185">
        <v>149</v>
      </c>
      <c r="L5" s="185">
        <v>23</v>
      </c>
      <c r="M5" s="185">
        <v>4575</v>
      </c>
      <c r="N5" s="185">
        <v>1211</v>
      </c>
      <c r="O5" s="185">
        <v>617</v>
      </c>
      <c r="P5" s="185">
        <v>830</v>
      </c>
      <c r="Q5" s="185">
        <v>24148</v>
      </c>
      <c r="R5" s="185">
        <v>5809</v>
      </c>
      <c r="S5" s="185">
        <v>496</v>
      </c>
      <c r="T5" s="186">
        <v>136</v>
      </c>
      <c r="U5" s="20"/>
      <c r="V5" s="214">
        <v>2754</v>
      </c>
      <c r="W5" s="215">
        <v>47</v>
      </c>
      <c r="X5" s="215">
        <v>124</v>
      </c>
      <c r="Y5" s="215">
        <v>450</v>
      </c>
      <c r="Z5" s="215">
        <v>796</v>
      </c>
      <c r="AA5" s="215">
        <v>1154</v>
      </c>
      <c r="AB5" s="215">
        <v>10030</v>
      </c>
      <c r="AC5" s="215">
        <v>7696</v>
      </c>
      <c r="AD5" s="215">
        <v>3880</v>
      </c>
      <c r="AE5" s="215">
        <v>3540</v>
      </c>
      <c r="AF5" s="215">
        <v>742</v>
      </c>
      <c r="AG5" s="215">
        <v>1415</v>
      </c>
      <c r="AH5" s="215">
        <v>23219</v>
      </c>
      <c r="AI5" s="278" t="str">
        <f>B5</f>
        <v>刑法犯総数(交通業過を除く)</v>
      </c>
      <c r="AJ5" s="268"/>
      <c r="AK5" s="268"/>
      <c r="AL5" s="268"/>
      <c r="AM5" s="268"/>
      <c r="AN5" s="268"/>
    </row>
    <row r="6" spans="1:40" s="61" customFormat="1" ht="14.1" customHeight="1">
      <c r="B6" s="240"/>
      <c r="C6" s="268" t="str">
        <f>'01'!C6:G6</f>
        <v>凶悪犯</v>
      </c>
      <c r="D6" s="268"/>
      <c r="E6" s="268"/>
      <c r="F6" s="268"/>
      <c r="G6" s="269"/>
      <c r="H6" s="187">
        <v>31</v>
      </c>
      <c r="I6" s="187">
        <v>53</v>
      </c>
      <c r="J6" s="187">
        <v>79</v>
      </c>
      <c r="K6" s="188">
        <v>6</v>
      </c>
      <c r="L6" s="188">
        <v>0</v>
      </c>
      <c r="M6" s="188">
        <v>5</v>
      </c>
      <c r="N6" s="188">
        <v>7</v>
      </c>
      <c r="O6" s="188">
        <v>1</v>
      </c>
      <c r="P6" s="188">
        <v>2</v>
      </c>
      <c r="Q6" s="188">
        <v>94</v>
      </c>
      <c r="R6" s="188">
        <v>23</v>
      </c>
      <c r="S6" s="188">
        <v>1</v>
      </c>
      <c r="T6" s="189">
        <v>1</v>
      </c>
      <c r="U6" s="19"/>
      <c r="V6" s="216">
        <v>13</v>
      </c>
      <c r="W6" s="217">
        <v>0</v>
      </c>
      <c r="X6" s="217">
        <v>0</v>
      </c>
      <c r="Y6" s="217">
        <v>2</v>
      </c>
      <c r="Z6" s="217">
        <v>20</v>
      </c>
      <c r="AA6" s="217">
        <v>117</v>
      </c>
      <c r="AB6" s="217">
        <v>20</v>
      </c>
      <c r="AC6" s="217">
        <v>4</v>
      </c>
      <c r="AD6" s="217">
        <v>20</v>
      </c>
      <c r="AE6" s="217">
        <v>12</v>
      </c>
      <c r="AF6" s="217">
        <v>27</v>
      </c>
      <c r="AG6" s="217">
        <v>15</v>
      </c>
      <c r="AH6" s="217">
        <v>161</v>
      </c>
      <c r="AI6" s="49"/>
      <c r="AJ6" s="268" t="str">
        <f>C6</f>
        <v>凶悪犯</v>
      </c>
      <c r="AK6" s="268"/>
      <c r="AL6" s="268"/>
      <c r="AM6" s="268"/>
      <c r="AN6" s="268"/>
    </row>
    <row r="7" spans="1:40" s="62" customFormat="1" ht="14.1" customHeight="1">
      <c r="B7" s="238"/>
      <c r="C7" s="238"/>
      <c r="D7" s="266" t="str">
        <f>'01'!D7:G7</f>
        <v>殺人</v>
      </c>
      <c r="E7" s="266"/>
      <c r="F7" s="266"/>
      <c r="G7" s="267"/>
      <c r="H7" s="190">
        <v>3</v>
      </c>
      <c r="I7" s="190">
        <v>6</v>
      </c>
      <c r="J7" s="190">
        <v>19</v>
      </c>
      <c r="K7" s="191">
        <v>0</v>
      </c>
      <c r="L7" s="191">
        <v>0</v>
      </c>
      <c r="M7" s="191">
        <v>0</v>
      </c>
      <c r="N7" s="191">
        <v>0</v>
      </c>
      <c r="O7" s="191">
        <v>0</v>
      </c>
      <c r="P7" s="191">
        <v>2</v>
      </c>
      <c r="Q7" s="191">
        <v>16</v>
      </c>
      <c r="R7" s="191">
        <v>7</v>
      </c>
      <c r="S7" s="191">
        <v>0</v>
      </c>
      <c r="T7" s="192">
        <v>1</v>
      </c>
      <c r="U7" s="67"/>
      <c r="V7" s="218">
        <v>1</v>
      </c>
      <c r="W7" s="219">
        <v>0</v>
      </c>
      <c r="X7" s="219">
        <v>0</v>
      </c>
      <c r="Y7" s="219">
        <v>0</v>
      </c>
      <c r="Z7" s="219">
        <v>1</v>
      </c>
      <c r="AA7" s="219">
        <v>10</v>
      </c>
      <c r="AB7" s="219">
        <v>1</v>
      </c>
      <c r="AC7" s="219">
        <v>3</v>
      </c>
      <c r="AD7" s="219">
        <v>1</v>
      </c>
      <c r="AE7" s="219">
        <v>2</v>
      </c>
      <c r="AF7" s="219">
        <v>5</v>
      </c>
      <c r="AG7" s="219">
        <v>2</v>
      </c>
      <c r="AH7" s="219">
        <v>29</v>
      </c>
      <c r="AI7" s="53"/>
      <c r="AJ7" s="51"/>
      <c r="AK7" s="266" t="str">
        <f>D7</f>
        <v>殺人</v>
      </c>
      <c r="AL7" s="266"/>
      <c r="AM7" s="266"/>
      <c r="AN7" s="266"/>
    </row>
    <row r="8" spans="1:40" s="62" customFormat="1" ht="14.1" customHeight="1">
      <c r="B8" s="238"/>
      <c r="C8" s="238"/>
      <c r="D8" s="238"/>
      <c r="E8" s="266" t="str">
        <f>'01'!E8:G8</f>
        <v>殺人</v>
      </c>
      <c r="F8" s="266"/>
      <c r="G8" s="267"/>
      <c r="H8" s="190">
        <v>2</v>
      </c>
      <c r="I8" s="190">
        <v>5</v>
      </c>
      <c r="J8" s="190">
        <v>17</v>
      </c>
      <c r="K8" s="191">
        <v>0</v>
      </c>
      <c r="L8" s="191">
        <v>0</v>
      </c>
      <c r="M8" s="191">
        <v>0</v>
      </c>
      <c r="N8" s="191">
        <v>0</v>
      </c>
      <c r="O8" s="191">
        <v>0</v>
      </c>
      <c r="P8" s="191">
        <v>2</v>
      </c>
      <c r="Q8" s="191">
        <v>16</v>
      </c>
      <c r="R8" s="191">
        <v>7</v>
      </c>
      <c r="S8" s="191">
        <v>0</v>
      </c>
      <c r="T8" s="192">
        <v>0</v>
      </c>
      <c r="U8" s="66"/>
      <c r="V8" s="218">
        <v>1</v>
      </c>
      <c r="W8" s="219">
        <v>0</v>
      </c>
      <c r="X8" s="219">
        <v>0</v>
      </c>
      <c r="Y8" s="219">
        <v>0</v>
      </c>
      <c r="Z8" s="219">
        <v>1</v>
      </c>
      <c r="AA8" s="219">
        <v>9</v>
      </c>
      <c r="AB8" s="219">
        <v>1</v>
      </c>
      <c r="AC8" s="219">
        <v>3</v>
      </c>
      <c r="AD8" s="219">
        <v>1</v>
      </c>
      <c r="AE8" s="219">
        <v>2</v>
      </c>
      <c r="AF8" s="219">
        <v>4</v>
      </c>
      <c r="AG8" s="219">
        <v>2</v>
      </c>
      <c r="AH8" s="219">
        <v>21</v>
      </c>
      <c r="AI8" s="53"/>
      <c r="AJ8" s="51"/>
      <c r="AK8" s="51"/>
      <c r="AL8" s="266" t="str">
        <f>E8</f>
        <v>殺人</v>
      </c>
      <c r="AM8" s="266"/>
      <c r="AN8" s="266"/>
    </row>
    <row r="9" spans="1:40" s="62" customFormat="1" ht="14.1" customHeight="1">
      <c r="B9" s="238"/>
      <c r="C9" s="238"/>
      <c r="D9" s="238"/>
      <c r="E9" s="266" t="str">
        <f>'01'!E9:G9</f>
        <v>嬰児殺</v>
      </c>
      <c r="F9" s="266"/>
      <c r="G9" s="267"/>
      <c r="H9" s="190">
        <v>1</v>
      </c>
      <c r="I9" s="190">
        <v>1</v>
      </c>
      <c r="J9" s="190">
        <v>0</v>
      </c>
      <c r="K9" s="191">
        <v>0</v>
      </c>
      <c r="L9" s="191">
        <v>0</v>
      </c>
      <c r="M9" s="191">
        <v>0</v>
      </c>
      <c r="N9" s="191">
        <v>0</v>
      </c>
      <c r="O9" s="191">
        <v>0</v>
      </c>
      <c r="P9" s="191">
        <v>0</v>
      </c>
      <c r="Q9" s="191">
        <v>0</v>
      </c>
      <c r="R9" s="191">
        <v>0</v>
      </c>
      <c r="S9" s="191">
        <v>0</v>
      </c>
      <c r="T9" s="192">
        <v>0</v>
      </c>
      <c r="U9" s="66"/>
      <c r="V9" s="218">
        <v>0</v>
      </c>
      <c r="W9" s="219">
        <v>0</v>
      </c>
      <c r="X9" s="219">
        <v>0</v>
      </c>
      <c r="Y9" s="219">
        <v>0</v>
      </c>
      <c r="Z9" s="219">
        <v>0</v>
      </c>
      <c r="AA9" s="219">
        <v>0</v>
      </c>
      <c r="AB9" s="219">
        <v>0</v>
      </c>
      <c r="AC9" s="219">
        <v>0</v>
      </c>
      <c r="AD9" s="219">
        <v>0</v>
      </c>
      <c r="AE9" s="219">
        <v>0</v>
      </c>
      <c r="AF9" s="219">
        <v>0</v>
      </c>
      <c r="AG9" s="219">
        <v>0</v>
      </c>
      <c r="AH9" s="219">
        <v>2</v>
      </c>
      <c r="AI9" s="53"/>
      <c r="AJ9" s="51"/>
      <c r="AK9" s="51"/>
      <c r="AL9" s="266" t="str">
        <f t="shared" ref="AL9:AL11" si="0">E9</f>
        <v>嬰児殺</v>
      </c>
      <c r="AM9" s="266"/>
      <c r="AN9" s="266"/>
    </row>
    <row r="10" spans="1:40" s="62" customFormat="1" ht="14.1" customHeight="1">
      <c r="B10" s="238"/>
      <c r="C10" s="238"/>
      <c r="D10" s="238"/>
      <c r="E10" s="266" t="str">
        <f>'01'!E10:G10</f>
        <v>殺人予備</v>
      </c>
      <c r="F10" s="266"/>
      <c r="G10" s="267"/>
      <c r="H10" s="193">
        <v>0</v>
      </c>
      <c r="I10" s="193">
        <v>0</v>
      </c>
      <c r="J10" s="193">
        <v>2</v>
      </c>
      <c r="K10" s="194">
        <v>0</v>
      </c>
      <c r="L10" s="194">
        <v>0</v>
      </c>
      <c r="M10" s="194">
        <v>0</v>
      </c>
      <c r="N10" s="194">
        <v>0</v>
      </c>
      <c r="O10" s="194">
        <v>0</v>
      </c>
      <c r="P10" s="194">
        <v>0</v>
      </c>
      <c r="Q10" s="194">
        <v>0</v>
      </c>
      <c r="R10" s="194">
        <v>0</v>
      </c>
      <c r="S10" s="194">
        <v>0</v>
      </c>
      <c r="T10" s="195">
        <v>1</v>
      </c>
      <c r="U10" s="66"/>
      <c r="V10" s="220">
        <v>0</v>
      </c>
      <c r="W10" s="221">
        <v>0</v>
      </c>
      <c r="X10" s="221">
        <v>0</v>
      </c>
      <c r="Y10" s="221">
        <v>0</v>
      </c>
      <c r="Z10" s="221">
        <v>0</v>
      </c>
      <c r="AA10" s="221">
        <v>0</v>
      </c>
      <c r="AB10" s="221">
        <v>0</v>
      </c>
      <c r="AC10" s="221">
        <v>0</v>
      </c>
      <c r="AD10" s="221">
        <v>0</v>
      </c>
      <c r="AE10" s="221">
        <v>0</v>
      </c>
      <c r="AF10" s="221">
        <v>0</v>
      </c>
      <c r="AG10" s="221">
        <v>0</v>
      </c>
      <c r="AH10" s="221">
        <v>1</v>
      </c>
      <c r="AI10" s="53"/>
      <c r="AJ10" s="51"/>
      <c r="AK10" s="51"/>
      <c r="AL10" s="266" t="str">
        <f t="shared" si="0"/>
        <v>殺人予備</v>
      </c>
      <c r="AM10" s="266"/>
      <c r="AN10" s="266"/>
    </row>
    <row r="11" spans="1:40" s="62" customFormat="1" ht="14.1" customHeight="1">
      <c r="B11" s="238"/>
      <c r="C11" s="238"/>
      <c r="D11" s="238"/>
      <c r="E11" s="266" t="str">
        <f>'01'!E11:G11</f>
        <v>自殺関与</v>
      </c>
      <c r="F11" s="266"/>
      <c r="G11" s="267"/>
      <c r="H11" s="193">
        <v>0</v>
      </c>
      <c r="I11" s="193">
        <v>0</v>
      </c>
      <c r="J11" s="193">
        <v>0</v>
      </c>
      <c r="K11" s="194">
        <v>0</v>
      </c>
      <c r="L11" s="194">
        <v>0</v>
      </c>
      <c r="M11" s="194">
        <v>0</v>
      </c>
      <c r="N11" s="194">
        <v>0</v>
      </c>
      <c r="O11" s="194">
        <v>0</v>
      </c>
      <c r="P11" s="194">
        <v>0</v>
      </c>
      <c r="Q11" s="194">
        <v>0</v>
      </c>
      <c r="R11" s="194">
        <v>0</v>
      </c>
      <c r="S11" s="194">
        <v>0</v>
      </c>
      <c r="T11" s="195">
        <v>0</v>
      </c>
      <c r="U11" s="66"/>
      <c r="V11" s="220">
        <v>0</v>
      </c>
      <c r="W11" s="221">
        <v>0</v>
      </c>
      <c r="X11" s="221">
        <v>0</v>
      </c>
      <c r="Y11" s="221">
        <v>0</v>
      </c>
      <c r="Z11" s="221">
        <v>0</v>
      </c>
      <c r="AA11" s="221">
        <v>1</v>
      </c>
      <c r="AB11" s="221">
        <v>0</v>
      </c>
      <c r="AC11" s="221">
        <v>0</v>
      </c>
      <c r="AD11" s="221">
        <v>0</v>
      </c>
      <c r="AE11" s="221">
        <v>0</v>
      </c>
      <c r="AF11" s="221">
        <v>1</v>
      </c>
      <c r="AG11" s="221">
        <v>0</v>
      </c>
      <c r="AH11" s="221">
        <v>5</v>
      </c>
      <c r="AI11" s="53"/>
      <c r="AJ11" s="51"/>
      <c r="AK11" s="51"/>
      <c r="AL11" s="266" t="str">
        <f t="shared" si="0"/>
        <v>自殺関与</v>
      </c>
      <c r="AM11" s="266"/>
      <c r="AN11" s="266"/>
    </row>
    <row r="12" spans="1:40" s="62" customFormat="1" ht="14.1" customHeight="1">
      <c r="B12" s="238"/>
      <c r="C12" s="238"/>
      <c r="D12" s="266" t="str">
        <f>'01'!D12:G12</f>
        <v>強盗</v>
      </c>
      <c r="E12" s="266"/>
      <c r="F12" s="266"/>
      <c r="G12" s="267"/>
      <c r="H12" s="193">
        <v>1</v>
      </c>
      <c r="I12" s="193">
        <v>13</v>
      </c>
      <c r="J12" s="193">
        <v>17</v>
      </c>
      <c r="K12" s="194">
        <v>6</v>
      </c>
      <c r="L12" s="194">
        <v>0</v>
      </c>
      <c r="M12" s="194">
        <v>5</v>
      </c>
      <c r="N12" s="194">
        <v>7</v>
      </c>
      <c r="O12" s="194">
        <v>1</v>
      </c>
      <c r="P12" s="194">
        <v>0</v>
      </c>
      <c r="Q12" s="194">
        <v>23</v>
      </c>
      <c r="R12" s="194">
        <v>11</v>
      </c>
      <c r="S12" s="194">
        <v>0</v>
      </c>
      <c r="T12" s="195">
        <v>0</v>
      </c>
      <c r="U12" s="67"/>
      <c r="V12" s="220">
        <v>1</v>
      </c>
      <c r="W12" s="221">
        <v>0</v>
      </c>
      <c r="X12" s="221">
        <v>0</v>
      </c>
      <c r="Y12" s="221">
        <v>1</v>
      </c>
      <c r="Z12" s="221">
        <v>15</v>
      </c>
      <c r="AA12" s="221">
        <v>12</v>
      </c>
      <c r="AB12" s="221">
        <v>0</v>
      </c>
      <c r="AC12" s="221">
        <v>0</v>
      </c>
      <c r="AD12" s="221">
        <v>5</v>
      </c>
      <c r="AE12" s="221">
        <v>4</v>
      </c>
      <c r="AF12" s="221">
        <v>9</v>
      </c>
      <c r="AG12" s="221">
        <v>2</v>
      </c>
      <c r="AH12" s="221">
        <v>20</v>
      </c>
      <c r="AI12" s="53"/>
      <c r="AJ12" s="51"/>
      <c r="AK12" s="266" t="str">
        <f>D12</f>
        <v>強盗</v>
      </c>
      <c r="AL12" s="266"/>
      <c r="AM12" s="266"/>
      <c r="AN12" s="266"/>
    </row>
    <row r="13" spans="1:40" s="62" customFormat="1" ht="14.1" customHeight="1">
      <c r="B13" s="238"/>
      <c r="C13" s="238"/>
      <c r="D13" s="238"/>
      <c r="E13" s="266" t="str">
        <f>'01'!E13:G13</f>
        <v>強盗殺人</v>
      </c>
      <c r="F13" s="266"/>
      <c r="G13" s="267"/>
      <c r="H13" s="193">
        <v>0</v>
      </c>
      <c r="I13" s="193">
        <v>0</v>
      </c>
      <c r="J13" s="193">
        <v>1</v>
      </c>
      <c r="K13" s="194">
        <v>0</v>
      </c>
      <c r="L13" s="194">
        <v>0</v>
      </c>
      <c r="M13" s="194">
        <v>0</v>
      </c>
      <c r="N13" s="194">
        <v>0</v>
      </c>
      <c r="O13" s="194">
        <v>0</v>
      </c>
      <c r="P13" s="194">
        <v>0</v>
      </c>
      <c r="Q13" s="194">
        <v>0</v>
      </c>
      <c r="R13" s="194">
        <v>1</v>
      </c>
      <c r="S13" s="194">
        <v>0</v>
      </c>
      <c r="T13" s="195">
        <v>0</v>
      </c>
      <c r="U13" s="66"/>
      <c r="V13" s="220">
        <v>0</v>
      </c>
      <c r="W13" s="221">
        <v>0</v>
      </c>
      <c r="X13" s="221">
        <v>0</v>
      </c>
      <c r="Y13" s="221">
        <v>0</v>
      </c>
      <c r="Z13" s="221">
        <v>0</v>
      </c>
      <c r="AA13" s="221">
        <v>1</v>
      </c>
      <c r="AB13" s="221">
        <v>0</v>
      </c>
      <c r="AC13" s="221">
        <v>0</v>
      </c>
      <c r="AD13" s="221">
        <v>0</v>
      </c>
      <c r="AE13" s="221">
        <v>0</v>
      </c>
      <c r="AF13" s="221">
        <v>0</v>
      </c>
      <c r="AG13" s="221">
        <v>0</v>
      </c>
      <c r="AH13" s="221">
        <v>1</v>
      </c>
      <c r="AI13" s="53"/>
      <c r="AJ13" s="51"/>
      <c r="AK13" s="51"/>
      <c r="AL13" s="266" t="str">
        <f t="shared" ref="AL13:AL16" si="1">E13</f>
        <v>強盗殺人</v>
      </c>
      <c r="AM13" s="266"/>
      <c r="AN13" s="266"/>
    </row>
    <row r="14" spans="1:40" s="62" customFormat="1" ht="14.1" customHeight="1">
      <c r="B14" s="238"/>
      <c r="C14" s="238"/>
      <c r="D14" s="238"/>
      <c r="E14" s="266" t="str">
        <f>'01'!E14:G14</f>
        <v>強盗傷人</v>
      </c>
      <c r="F14" s="266"/>
      <c r="G14" s="267"/>
      <c r="H14" s="193">
        <v>1</v>
      </c>
      <c r="I14" s="193">
        <v>7</v>
      </c>
      <c r="J14" s="193">
        <v>8</v>
      </c>
      <c r="K14" s="194">
        <v>1</v>
      </c>
      <c r="L14" s="194">
        <v>0</v>
      </c>
      <c r="M14" s="194">
        <v>0</v>
      </c>
      <c r="N14" s="194">
        <v>1</v>
      </c>
      <c r="O14" s="194">
        <v>0</v>
      </c>
      <c r="P14" s="194">
        <v>0</v>
      </c>
      <c r="Q14" s="194">
        <v>12</v>
      </c>
      <c r="R14" s="194">
        <v>2</v>
      </c>
      <c r="S14" s="194">
        <v>0</v>
      </c>
      <c r="T14" s="195">
        <v>0</v>
      </c>
      <c r="U14" s="66"/>
      <c r="V14" s="220">
        <v>0</v>
      </c>
      <c r="W14" s="221">
        <v>0</v>
      </c>
      <c r="X14" s="221">
        <v>0</v>
      </c>
      <c r="Y14" s="221">
        <v>0</v>
      </c>
      <c r="Z14" s="221">
        <v>4</v>
      </c>
      <c r="AA14" s="221">
        <v>6</v>
      </c>
      <c r="AB14" s="221">
        <v>0</v>
      </c>
      <c r="AC14" s="221">
        <v>0</v>
      </c>
      <c r="AD14" s="221">
        <v>3</v>
      </c>
      <c r="AE14" s="221">
        <v>1</v>
      </c>
      <c r="AF14" s="221">
        <v>7</v>
      </c>
      <c r="AG14" s="221">
        <v>2</v>
      </c>
      <c r="AH14" s="221">
        <v>9</v>
      </c>
      <c r="AI14" s="53"/>
      <c r="AJ14" s="51"/>
      <c r="AK14" s="51"/>
      <c r="AL14" s="266" t="str">
        <f t="shared" si="1"/>
        <v>強盗傷人</v>
      </c>
      <c r="AM14" s="266"/>
      <c r="AN14" s="266"/>
    </row>
    <row r="15" spans="1:40" s="62" customFormat="1" ht="14.1" customHeight="1">
      <c r="B15" s="238"/>
      <c r="C15" s="238"/>
      <c r="D15" s="238"/>
      <c r="E15" s="244" t="str">
        <f>'01'!E15:G15</f>
        <v>強盗・不同意性交等</v>
      </c>
      <c r="F15" s="244"/>
      <c r="G15" s="245"/>
      <c r="H15" s="193">
        <v>0</v>
      </c>
      <c r="I15" s="193">
        <v>0</v>
      </c>
      <c r="J15" s="193">
        <v>0</v>
      </c>
      <c r="K15" s="194">
        <v>0</v>
      </c>
      <c r="L15" s="194">
        <v>0</v>
      </c>
      <c r="M15" s="194">
        <v>0</v>
      </c>
      <c r="N15" s="194">
        <v>0</v>
      </c>
      <c r="O15" s="194">
        <v>0</v>
      </c>
      <c r="P15" s="194">
        <v>0</v>
      </c>
      <c r="Q15" s="194">
        <v>0</v>
      </c>
      <c r="R15" s="194">
        <v>0</v>
      </c>
      <c r="S15" s="194">
        <v>0</v>
      </c>
      <c r="T15" s="195">
        <v>0</v>
      </c>
      <c r="U15" s="66"/>
      <c r="V15" s="220">
        <v>0</v>
      </c>
      <c r="W15" s="221">
        <v>0</v>
      </c>
      <c r="X15" s="221">
        <v>0</v>
      </c>
      <c r="Y15" s="221">
        <v>0</v>
      </c>
      <c r="Z15" s="221">
        <v>0</v>
      </c>
      <c r="AA15" s="221">
        <v>0</v>
      </c>
      <c r="AB15" s="221">
        <v>0</v>
      </c>
      <c r="AC15" s="221">
        <v>0</v>
      </c>
      <c r="AD15" s="221">
        <v>0</v>
      </c>
      <c r="AE15" s="221">
        <v>0</v>
      </c>
      <c r="AF15" s="221">
        <v>0</v>
      </c>
      <c r="AG15" s="221">
        <v>0</v>
      </c>
      <c r="AH15" s="221">
        <v>0</v>
      </c>
      <c r="AI15" s="53"/>
      <c r="AJ15" s="51"/>
      <c r="AK15" s="51"/>
      <c r="AL15" s="266" t="str">
        <f t="shared" si="1"/>
        <v>強盗・不同意性交等</v>
      </c>
      <c r="AM15" s="266"/>
      <c r="AN15" s="266"/>
    </row>
    <row r="16" spans="1:40" s="62" customFormat="1" ht="14.1" customHeight="1">
      <c r="B16" s="238"/>
      <c r="C16" s="238"/>
      <c r="D16" s="238"/>
      <c r="E16" s="266" t="str">
        <f>'01'!E16:G16</f>
        <v>強盗・準強盗</v>
      </c>
      <c r="F16" s="266"/>
      <c r="G16" s="267"/>
      <c r="H16" s="193">
        <v>0</v>
      </c>
      <c r="I16" s="193">
        <v>6</v>
      </c>
      <c r="J16" s="193">
        <v>8</v>
      </c>
      <c r="K16" s="194">
        <v>5</v>
      </c>
      <c r="L16" s="194">
        <v>0</v>
      </c>
      <c r="M16" s="194">
        <v>5</v>
      </c>
      <c r="N16" s="194">
        <v>6</v>
      </c>
      <c r="O16" s="194">
        <v>1</v>
      </c>
      <c r="P16" s="194">
        <v>0</v>
      </c>
      <c r="Q16" s="194">
        <v>11</v>
      </c>
      <c r="R16" s="194">
        <v>8</v>
      </c>
      <c r="S16" s="194">
        <v>0</v>
      </c>
      <c r="T16" s="195">
        <v>0</v>
      </c>
      <c r="U16" s="66"/>
      <c r="V16" s="220">
        <v>1</v>
      </c>
      <c r="W16" s="221">
        <v>0</v>
      </c>
      <c r="X16" s="221">
        <v>0</v>
      </c>
      <c r="Y16" s="221">
        <v>1</v>
      </c>
      <c r="Z16" s="221">
        <v>11</v>
      </c>
      <c r="AA16" s="221">
        <v>5</v>
      </c>
      <c r="AB16" s="221">
        <v>0</v>
      </c>
      <c r="AC16" s="221">
        <v>0</v>
      </c>
      <c r="AD16" s="221">
        <v>2</v>
      </c>
      <c r="AE16" s="221">
        <v>3</v>
      </c>
      <c r="AF16" s="221">
        <v>2</v>
      </c>
      <c r="AG16" s="221">
        <v>0</v>
      </c>
      <c r="AH16" s="221">
        <v>10</v>
      </c>
      <c r="AI16" s="53"/>
      <c r="AJ16" s="51"/>
      <c r="AK16" s="51"/>
      <c r="AL16" s="266" t="str">
        <f t="shared" si="1"/>
        <v>強盗・準強盗</v>
      </c>
      <c r="AM16" s="266"/>
      <c r="AN16" s="266"/>
    </row>
    <row r="17" spans="2:40" s="62" customFormat="1" ht="14.1" customHeight="1">
      <c r="B17" s="238"/>
      <c r="C17" s="238"/>
      <c r="D17" s="266" t="str">
        <f>'01'!D17:G17</f>
        <v>放火</v>
      </c>
      <c r="E17" s="266"/>
      <c r="F17" s="266"/>
      <c r="G17" s="267"/>
      <c r="H17" s="193">
        <v>1</v>
      </c>
      <c r="I17" s="193">
        <v>1</v>
      </c>
      <c r="J17" s="193">
        <v>8</v>
      </c>
      <c r="K17" s="194">
        <v>0</v>
      </c>
      <c r="L17" s="194">
        <v>0</v>
      </c>
      <c r="M17" s="194">
        <v>0</v>
      </c>
      <c r="N17" s="194">
        <v>0</v>
      </c>
      <c r="O17" s="194">
        <v>0</v>
      </c>
      <c r="P17" s="194">
        <v>0</v>
      </c>
      <c r="Q17" s="194">
        <v>26</v>
      </c>
      <c r="R17" s="194">
        <v>3</v>
      </c>
      <c r="S17" s="194">
        <v>0</v>
      </c>
      <c r="T17" s="195">
        <v>0</v>
      </c>
      <c r="U17" s="66"/>
      <c r="V17" s="220">
        <v>0</v>
      </c>
      <c r="W17" s="221">
        <v>0</v>
      </c>
      <c r="X17" s="221">
        <v>0</v>
      </c>
      <c r="Y17" s="221">
        <v>0</v>
      </c>
      <c r="Z17" s="221">
        <v>0</v>
      </c>
      <c r="AA17" s="221">
        <v>0</v>
      </c>
      <c r="AB17" s="221">
        <v>16</v>
      </c>
      <c r="AC17" s="221">
        <v>1</v>
      </c>
      <c r="AD17" s="221">
        <v>13</v>
      </c>
      <c r="AE17" s="221">
        <v>2</v>
      </c>
      <c r="AF17" s="221">
        <v>5</v>
      </c>
      <c r="AG17" s="221">
        <v>5</v>
      </c>
      <c r="AH17" s="221">
        <v>39</v>
      </c>
      <c r="AI17" s="53"/>
      <c r="AJ17" s="51"/>
      <c r="AK17" s="266" t="str">
        <f t="shared" ref="AK17:AK18" si="2">D17</f>
        <v>放火</v>
      </c>
      <c r="AL17" s="266"/>
      <c r="AM17" s="266"/>
      <c r="AN17" s="266"/>
    </row>
    <row r="18" spans="2:40" s="62" customFormat="1" ht="14.1" customHeight="1">
      <c r="B18" s="238"/>
      <c r="C18" s="238"/>
      <c r="D18" s="266" t="str">
        <f>'01'!D18:G18</f>
        <v>不同意性交等</v>
      </c>
      <c r="E18" s="266"/>
      <c r="F18" s="266"/>
      <c r="G18" s="267"/>
      <c r="H18" s="193">
        <v>26</v>
      </c>
      <c r="I18" s="193">
        <v>33</v>
      </c>
      <c r="J18" s="193">
        <v>35</v>
      </c>
      <c r="K18" s="194">
        <v>0</v>
      </c>
      <c r="L18" s="194">
        <v>0</v>
      </c>
      <c r="M18" s="194">
        <v>0</v>
      </c>
      <c r="N18" s="194">
        <v>0</v>
      </c>
      <c r="O18" s="194">
        <v>0</v>
      </c>
      <c r="P18" s="194">
        <v>0</v>
      </c>
      <c r="Q18" s="194">
        <v>29</v>
      </c>
      <c r="R18" s="194">
        <v>2</v>
      </c>
      <c r="S18" s="194">
        <v>1</v>
      </c>
      <c r="T18" s="195">
        <v>0</v>
      </c>
      <c r="U18" s="66"/>
      <c r="V18" s="220">
        <v>11</v>
      </c>
      <c r="W18" s="221">
        <v>0</v>
      </c>
      <c r="X18" s="221">
        <v>0</v>
      </c>
      <c r="Y18" s="221">
        <v>1</v>
      </c>
      <c r="Z18" s="221">
        <v>4</v>
      </c>
      <c r="AA18" s="221">
        <v>95</v>
      </c>
      <c r="AB18" s="221">
        <v>3</v>
      </c>
      <c r="AC18" s="221">
        <v>0</v>
      </c>
      <c r="AD18" s="221">
        <v>1</v>
      </c>
      <c r="AE18" s="221">
        <v>4</v>
      </c>
      <c r="AF18" s="221">
        <v>8</v>
      </c>
      <c r="AG18" s="221">
        <v>6</v>
      </c>
      <c r="AH18" s="221">
        <v>73</v>
      </c>
      <c r="AI18" s="53"/>
      <c r="AJ18" s="51"/>
      <c r="AK18" s="266" t="str">
        <f t="shared" si="2"/>
        <v>不同意性交等</v>
      </c>
      <c r="AL18" s="266"/>
      <c r="AM18" s="266"/>
      <c r="AN18" s="266"/>
    </row>
    <row r="19" spans="2:40" s="61" customFormat="1" ht="14.1" customHeight="1">
      <c r="B19" s="240"/>
      <c r="C19" s="268" t="str">
        <f>'01'!C19:G19</f>
        <v>粗暴犯</v>
      </c>
      <c r="D19" s="268"/>
      <c r="E19" s="268"/>
      <c r="F19" s="268"/>
      <c r="G19" s="269"/>
      <c r="H19" s="196">
        <v>41</v>
      </c>
      <c r="I19" s="196">
        <v>1614</v>
      </c>
      <c r="J19" s="196">
        <v>2105</v>
      </c>
      <c r="K19" s="197">
        <v>1</v>
      </c>
      <c r="L19" s="197">
        <v>2</v>
      </c>
      <c r="M19" s="197">
        <v>65</v>
      </c>
      <c r="N19" s="197">
        <v>91</v>
      </c>
      <c r="O19" s="197">
        <v>16</v>
      </c>
      <c r="P19" s="197">
        <v>33</v>
      </c>
      <c r="Q19" s="197">
        <v>2110</v>
      </c>
      <c r="R19" s="197">
        <v>591</v>
      </c>
      <c r="S19" s="197">
        <v>169</v>
      </c>
      <c r="T19" s="198">
        <v>26</v>
      </c>
      <c r="U19" s="19"/>
      <c r="V19" s="222">
        <v>699</v>
      </c>
      <c r="W19" s="223">
        <v>11</v>
      </c>
      <c r="X19" s="223">
        <v>14</v>
      </c>
      <c r="Y19" s="223">
        <v>189</v>
      </c>
      <c r="Z19" s="223">
        <v>241</v>
      </c>
      <c r="AA19" s="223">
        <v>609</v>
      </c>
      <c r="AB19" s="223">
        <v>10</v>
      </c>
      <c r="AC19" s="223">
        <v>177</v>
      </c>
      <c r="AD19" s="223">
        <v>71</v>
      </c>
      <c r="AE19" s="223">
        <v>66</v>
      </c>
      <c r="AF19" s="223">
        <v>97</v>
      </c>
      <c r="AG19" s="223">
        <v>87</v>
      </c>
      <c r="AH19" s="223">
        <v>1263</v>
      </c>
      <c r="AI19" s="49"/>
      <c r="AJ19" s="268" t="str">
        <f>C19</f>
        <v>粗暴犯</v>
      </c>
      <c r="AK19" s="268"/>
      <c r="AL19" s="268"/>
      <c r="AM19" s="268"/>
      <c r="AN19" s="268"/>
    </row>
    <row r="20" spans="2:40" s="62" customFormat="1" ht="14.1" customHeight="1">
      <c r="B20" s="238"/>
      <c r="C20" s="238"/>
      <c r="D20" s="266" t="str">
        <f>'01'!D20:G20</f>
        <v>凶器準備集合</v>
      </c>
      <c r="E20" s="266"/>
      <c r="F20" s="266"/>
      <c r="G20" s="267"/>
      <c r="H20" s="193">
        <v>0</v>
      </c>
      <c r="I20" s="193">
        <v>0</v>
      </c>
      <c r="J20" s="193">
        <v>0</v>
      </c>
      <c r="K20" s="194">
        <v>0</v>
      </c>
      <c r="L20" s="194">
        <v>0</v>
      </c>
      <c r="M20" s="194">
        <v>0</v>
      </c>
      <c r="N20" s="194">
        <v>0</v>
      </c>
      <c r="O20" s="194">
        <v>0</v>
      </c>
      <c r="P20" s="194">
        <v>0</v>
      </c>
      <c r="Q20" s="194">
        <v>0</v>
      </c>
      <c r="R20" s="194">
        <v>0</v>
      </c>
      <c r="S20" s="194">
        <v>0</v>
      </c>
      <c r="T20" s="195">
        <v>0</v>
      </c>
      <c r="U20" s="66"/>
      <c r="V20" s="220">
        <v>0</v>
      </c>
      <c r="W20" s="221">
        <v>0</v>
      </c>
      <c r="X20" s="221">
        <v>0</v>
      </c>
      <c r="Y20" s="221">
        <v>0</v>
      </c>
      <c r="Z20" s="221">
        <v>0</v>
      </c>
      <c r="AA20" s="221">
        <v>0</v>
      </c>
      <c r="AB20" s="221">
        <v>0</v>
      </c>
      <c r="AC20" s="221">
        <v>0</v>
      </c>
      <c r="AD20" s="221">
        <v>0</v>
      </c>
      <c r="AE20" s="221">
        <v>0</v>
      </c>
      <c r="AF20" s="221">
        <v>0</v>
      </c>
      <c r="AG20" s="221">
        <v>0</v>
      </c>
      <c r="AH20" s="221">
        <v>1</v>
      </c>
      <c r="AI20" s="53"/>
      <c r="AJ20" s="51"/>
      <c r="AK20" s="266" t="str">
        <f t="shared" ref="AK20:AK22" si="3">D20</f>
        <v>凶器準備集合</v>
      </c>
      <c r="AL20" s="266"/>
      <c r="AM20" s="266"/>
      <c r="AN20" s="266"/>
    </row>
    <row r="21" spans="2:40" s="62" customFormat="1" ht="14.1" customHeight="1">
      <c r="B21" s="238"/>
      <c r="C21" s="238"/>
      <c r="D21" s="266" t="str">
        <f>'01'!D21:G21</f>
        <v>暴行</v>
      </c>
      <c r="E21" s="266"/>
      <c r="F21" s="266"/>
      <c r="G21" s="267"/>
      <c r="H21" s="193">
        <v>21</v>
      </c>
      <c r="I21" s="193">
        <v>632</v>
      </c>
      <c r="J21" s="193">
        <v>1035</v>
      </c>
      <c r="K21" s="194">
        <v>0</v>
      </c>
      <c r="L21" s="194">
        <v>0</v>
      </c>
      <c r="M21" s="194">
        <v>43</v>
      </c>
      <c r="N21" s="194">
        <v>60</v>
      </c>
      <c r="O21" s="194">
        <v>11</v>
      </c>
      <c r="P21" s="194">
        <v>16</v>
      </c>
      <c r="Q21" s="194">
        <v>848</v>
      </c>
      <c r="R21" s="194">
        <v>226</v>
      </c>
      <c r="S21" s="194">
        <v>132</v>
      </c>
      <c r="T21" s="195">
        <v>17</v>
      </c>
      <c r="U21" s="66"/>
      <c r="V21" s="220">
        <v>536</v>
      </c>
      <c r="W21" s="221">
        <v>10</v>
      </c>
      <c r="X21" s="221">
        <v>5</v>
      </c>
      <c r="Y21" s="221">
        <v>154</v>
      </c>
      <c r="Z21" s="221">
        <v>157</v>
      </c>
      <c r="AA21" s="221">
        <v>284</v>
      </c>
      <c r="AB21" s="221">
        <v>5</v>
      </c>
      <c r="AC21" s="221">
        <v>71</v>
      </c>
      <c r="AD21" s="221">
        <v>22</v>
      </c>
      <c r="AE21" s="221">
        <v>38</v>
      </c>
      <c r="AF21" s="221">
        <v>37</v>
      </c>
      <c r="AG21" s="221">
        <v>31</v>
      </c>
      <c r="AH21" s="221">
        <v>506</v>
      </c>
      <c r="AI21" s="53"/>
      <c r="AJ21" s="51"/>
      <c r="AK21" s="266" t="str">
        <f t="shared" si="3"/>
        <v>暴行</v>
      </c>
      <c r="AL21" s="266"/>
      <c r="AM21" s="266"/>
      <c r="AN21" s="266"/>
    </row>
    <row r="22" spans="2:40" s="62" customFormat="1" ht="14.1" customHeight="1">
      <c r="B22" s="238"/>
      <c r="C22" s="238"/>
      <c r="D22" s="266" t="str">
        <f>'01'!D22:G22</f>
        <v>傷害</v>
      </c>
      <c r="E22" s="266"/>
      <c r="F22" s="266"/>
      <c r="G22" s="267"/>
      <c r="H22" s="193">
        <v>15</v>
      </c>
      <c r="I22" s="193">
        <v>911</v>
      </c>
      <c r="J22" s="193">
        <v>873</v>
      </c>
      <c r="K22" s="194">
        <v>0</v>
      </c>
      <c r="L22" s="194">
        <v>0</v>
      </c>
      <c r="M22" s="194">
        <v>7</v>
      </c>
      <c r="N22" s="194">
        <v>18</v>
      </c>
      <c r="O22" s="194">
        <v>3</v>
      </c>
      <c r="P22" s="194">
        <v>14</v>
      </c>
      <c r="Q22" s="194">
        <v>949</v>
      </c>
      <c r="R22" s="194">
        <v>187</v>
      </c>
      <c r="S22" s="194">
        <v>34</v>
      </c>
      <c r="T22" s="195">
        <v>4</v>
      </c>
      <c r="U22" s="66"/>
      <c r="V22" s="220">
        <v>154</v>
      </c>
      <c r="W22" s="221">
        <v>1</v>
      </c>
      <c r="X22" s="221">
        <v>7</v>
      </c>
      <c r="Y22" s="221">
        <v>33</v>
      </c>
      <c r="Z22" s="221">
        <v>75</v>
      </c>
      <c r="AA22" s="221">
        <v>237</v>
      </c>
      <c r="AB22" s="221">
        <v>4</v>
      </c>
      <c r="AC22" s="221">
        <v>101</v>
      </c>
      <c r="AD22" s="221">
        <v>44</v>
      </c>
      <c r="AE22" s="221">
        <v>21</v>
      </c>
      <c r="AF22" s="221">
        <v>53</v>
      </c>
      <c r="AG22" s="221">
        <v>47</v>
      </c>
      <c r="AH22" s="221">
        <v>551</v>
      </c>
      <c r="AI22" s="53"/>
      <c r="AJ22" s="51"/>
      <c r="AK22" s="266" t="str">
        <f t="shared" si="3"/>
        <v>傷害</v>
      </c>
      <c r="AL22" s="266"/>
      <c r="AM22" s="266"/>
      <c r="AN22" s="266"/>
    </row>
    <row r="23" spans="2:40" s="62" customFormat="1" ht="14.1" customHeight="1">
      <c r="B23" s="238"/>
      <c r="C23" s="238"/>
      <c r="D23" s="238"/>
      <c r="E23" s="265" t="str">
        <f>'01'!E23:F23</f>
        <v>うち)</v>
      </c>
      <c r="F23" s="265"/>
      <c r="G23" s="239" t="str">
        <f>'01'!G23</f>
        <v>傷害致死</v>
      </c>
      <c r="H23" s="193">
        <v>0</v>
      </c>
      <c r="I23" s="193">
        <v>0</v>
      </c>
      <c r="J23" s="193">
        <v>1</v>
      </c>
      <c r="K23" s="194">
        <v>0</v>
      </c>
      <c r="L23" s="194">
        <v>0</v>
      </c>
      <c r="M23" s="194">
        <v>0</v>
      </c>
      <c r="N23" s="194">
        <v>0</v>
      </c>
      <c r="O23" s="194">
        <v>0</v>
      </c>
      <c r="P23" s="194">
        <v>0</v>
      </c>
      <c r="Q23" s="194">
        <v>2</v>
      </c>
      <c r="R23" s="194">
        <v>0</v>
      </c>
      <c r="S23" s="194">
        <v>0</v>
      </c>
      <c r="T23" s="195">
        <v>0</v>
      </c>
      <c r="U23" s="66"/>
      <c r="V23" s="220">
        <v>0</v>
      </c>
      <c r="W23" s="221">
        <v>0</v>
      </c>
      <c r="X23" s="221">
        <v>0</v>
      </c>
      <c r="Y23" s="221">
        <v>0</v>
      </c>
      <c r="Z23" s="221">
        <v>0</v>
      </c>
      <c r="AA23" s="221">
        <v>0</v>
      </c>
      <c r="AB23" s="221">
        <v>0</v>
      </c>
      <c r="AC23" s="221">
        <v>1</v>
      </c>
      <c r="AD23" s="221">
        <v>0</v>
      </c>
      <c r="AE23" s="221">
        <v>0</v>
      </c>
      <c r="AF23" s="221">
        <v>0</v>
      </c>
      <c r="AG23" s="221">
        <v>0</v>
      </c>
      <c r="AH23" s="221">
        <v>0</v>
      </c>
      <c r="AI23" s="53"/>
      <c r="AJ23" s="51"/>
      <c r="AK23" s="51"/>
      <c r="AL23" s="265" t="str">
        <f>E23</f>
        <v>うち)</v>
      </c>
      <c r="AM23" s="265"/>
      <c r="AN23" s="51" t="str">
        <f>G23</f>
        <v>傷害致死</v>
      </c>
    </row>
    <row r="24" spans="2:40" s="62" customFormat="1" ht="14.1" customHeight="1">
      <c r="B24" s="238"/>
      <c r="C24" s="238"/>
      <c r="D24" s="266" t="str">
        <f>'01'!D24:G24</f>
        <v>脅迫</v>
      </c>
      <c r="E24" s="266"/>
      <c r="F24" s="266"/>
      <c r="G24" s="267"/>
      <c r="H24" s="193">
        <v>4</v>
      </c>
      <c r="I24" s="193">
        <v>38</v>
      </c>
      <c r="J24" s="193">
        <v>112</v>
      </c>
      <c r="K24" s="194">
        <v>1</v>
      </c>
      <c r="L24" s="194">
        <v>1</v>
      </c>
      <c r="M24" s="194">
        <v>9</v>
      </c>
      <c r="N24" s="194">
        <v>9</v>
      </c>
      <c r="O24" s="194">
        <v>0</v>
      </c>
      <c r="P24" s="194">
        <v>3</v>
      </c>
      <c r="Q24" s="194">
        <v>226</v>
      </c>
      <c r="R24" s="194">
        <v>159</v>
      </c>
      <c r="S24" s="194">
        <v>3</v>
      </c>
      <c r="T24" s="195">
        <v>5</v>
      </c>
      <c r="U24" s="66"/>
      <c r="V24" s="220">
        <v>9</v>
      </c>
      <c r="W24" s="221">
        <v>0</v>
      </c>
      <c r="X24" s="221">
        <v>2</v>
      </c>
      <c r="Y24" s="221">
        <v>2</v>
      </c>
      <c r="Z24" s="221">
        <v>8</v>
      </c>
      <c r="AA24" s="221">
        <v>50</v>
      </c>
      <c r="AB24" s="221">
        <v>1</v>
      </c>
      <c r="AC24" s="221">
        <v>3</v>
      </c>
      <c r="AD24" s="221">
        <v>5</v>
      </c>
      <c r="AE24" s="221">
        <v>7</v>
      </c>
      <c r="AF24" s="221">
        <v>3</v>
      </c>
      <c r="AG24" s="221">
        <v>6</v>
      </c>
      <c r="AH24" s="221">
        <v>142</v>
      </c>
      <c r="AI24" s="53"/>
      <c r="AJ24" s="51"/>
      <c r="AK24" s="266" t="str">
        <f t="shared" ref="AK24:AK25" si="4">D24</f>
        <v>脅迫</v>
      </c>
      <c r="AL24" s="266"/>
      <c r="AM24" s="266"/>
      <c r="AN24" s="266"/>
    </row>
    <row r="25" spans="2:40" s="62" customFormat="1" ht="14.1" customHeight="1">
      <c r="B25" s="238"/>
      <c r="C25" s="238"/>
      <c r="D25" s="266" t="str">
        <f>'01'!D25:G25</f>
        <v>恐喝</v>
      </c>
      <c r="E25" s="266"/>
      <c r="F25" s="266"/>
      <c r="G25" s="267"/>
      <c r="H25" s="193">
        <v>1</v>
      </c>
      <c r="I25" s="193">
        <v>33</v>
      </c>
      <c r="J25" s="193">
        <v>85</v>
      </c>
      <c r="K25" s="194">
        <v>0</v>
      </c>
      <c r="L25" s="194">
        <v>1</v>
      </c>
      <c r="M25" s="194">
        <v>6</v>
      </c>
      <c r="N25" s="194">
        <v>4</v>
      </c>
      <c r="O25" s="194">
        <v>2</v>
      </c>
      <c r="P25" s="194">
        <v>0</v>
      </c>
      <c r="Q25" s="194">
        <v>87</v>
      </c>
      <c r="R25" s="194">
        <v>19</v>
      </c>
      <c r="S25" s="194">
        <v>0</v>
      </c>
      <c r="T25" s="195">
        <v>0</v>
      </c>
      <c r="U25" s="66"/>
      <c r="V25" s="220">
        <v>0</v>
      </c>
      <c r="W25" s="221">
        <v>0</v>
      </c>
      <c r="X25" s="221">
        <v>0</v>
      </c>
      <c r="Y25" s="221">
        <v>0</v>
      </c>
      <c r="Z25" s="221">
        <v>1</v>
      </c>
      <c r="AA25" s="221">
        <v>38</v>
      </c>
      <c r="AB25" s="221">
        <v>0</v>
      </c>
      <c r="AC25" s="221">
        <v>2</v>
      </c>
      <c r="AD25" s="221">
        <v>0</v>
      </c>
      <c r="AE25" s="221">
        <v>0</v>
      </c>
      <c r="AF25" s="221">
        <v>4</v>
      </c>
      <c r="AG25" s="221">
        <v>3</v>
      </c>
      <c r="AH25" s="221">
        <v>63</v>
      </c>
      <c r="AI25" s="53"/>
      <c r="AJ25" s="51"/>
      <c r="AK25" s="266" t="str">
        <f t="shared" si="4"/>
        <v>恐喝</v>
      </c>
      <c r="AL25" s="266"/>
      <c r="AM25" s="266"/>
      <c r="AN25" s="266"/>
    </row>
    <row r="26" spans="2:40" s="61" customFormat="1" ht="14.1" customHeight="1">
      <c r="B26" s="240"/>
      <c r="C26" s="268" t="str">
        <f>'01'!C26:G26</f>
        <v>窃盗犯</v>
      </c>
      <c r="D26" s="268"/>
      <c r="E26" s="268"/>
      <c r="F26" s="268"/>
      <c r="G26" s="269"/>
      <c r="H26" s="196">
        <v>599</v>
      </c>
      <c r="I26" s="196">
        <v>1441</v>
      </c>
      <c r="J26" s="196">
        <v>9885</v>
      </c>
      <c r="K26" s="197">
        <v>60</v>
      </c>
      <c r="L26" s="197">
        <v>2</v>
      </c>
      <c r="M26" s="197">
        <v>2594</v>
      </c>
      <c r="N26" s="197">
        <v>673</v>
      </c>
      <c r="O26" s="197">
        <v>376</v>
      </c>
      <c r="P26" s="197">
        <v>530</v>
      </c>
      <c r="Q26" s="197">
        <v>14284</v>
      </c>
      <c r="R26" s="197">
        <v>2022</v>
      </c>
      <c r="S26" s="197">
        <v>236</v>
      </c>
      <c r="T26" s="198">
        <v>88</v>
      </c>
      <c r="U26" s="19"/>
      <c r="V26" s="222">
        <v>1356</v>
      </c>
      <c r="W26" s="223">
        <v>26</v>
      </c>
      <c r="X26" s="223">
        <v>90</v>
      </c>
      <c r="Y26" s="223">
        <v>104</v>
      </c>
      <c r="Z26" s="223">
        <v>90</v>
      </c>
      <c r="AA26" s="223">
        <v>79</v>
      </c>
      <c r="AB26" s="223">
        <v>8996</v>
      </c>
      <c r="AC26" s="223">
        <v>7114</v>
      </c>
      <c r="AD26" s="223">
        <v>3486</v>
      </c>
      <c r="AE26" s="223">
        <v>3068</v>
      </c>
      <c r="AF26" s="223">
        <v>395</v>
      </c>
      <c r="AG26" s="223">
        <v>915</v>
      </c>
      <c r="AH26" s="223">
        <v>15852</v>
      </c>
      <c r="AI26" s="49"/>
      <c r="AJ26" s="268" t="str">
        <f>C26</f>
        <v>窃盗犯</v>
      </c>
      <c r="AK26" s="268"/>
      <c r="AL26" s="268"/>
      <c r="AM26" s="268"/>
      <c r="AN26" s="268"/>
    </row>
    <row r="27" spans="2:40" s="62" customFormat="1" ht="14.1" customHeight="1">
      <c r="B27" s="238"/>
      <c r="C27" s="238"/>
      <c r="D27" s="266" t="str">
        <f>'01'!D27:G27</f>
        <v>侵入盗</v>
      </c>
      <c r="E27" s="266"/>
      <c r="F27" s="266"/>
      <c r="G27" s="267"/>
      <c r="H27" s="193">
        <v>11</v>
      </c>
      <c r="I27" s="193">
        <v>383</v>
      </c>
      <c r="J27" s="193">
        <v>2468</v>
      </c>
      <c r="K27" s="194">
        <v>15</v>
      </c>
      <c r="L27" s="194">
        <v>0</v>
      </c>
      <c r="M27" s="194">
        <v>0</v>
      </c>
      <c r="N27" s="194">
        <v>5</v>
      </c>
      <c r="O27" s="194">
        <v>2</v>
      </c>
      <c r="P27" s="194">
        <v>211</v>
      </c>
      <c r="Q27" s="194">
        <v>4285</v>
      </c>
      <c r="R27" s="194">
        <v>146</v>
      </c>
      <c r="S27" s="194">
        <v>0</v>
      </c>
      <c r="T27" s="195">
        <v>0</v>
      </c>
      <c r="U27" s="66"/>
      <c r="V27" s="220">
        <v>0</v>
      </c>
      <c r="W27" s="221">
        <v>0</v>
      </c>
      <c r="X27" s="221">
        <v>0</v>
      </c>
      <c r="Y27" s="221">
        <v>0</v>
      </c>
      <c r="Z27" s="221">
        <v>0</v>
      </c>
      <c r="AA27" s="221">
        <v>0</v>
      </c>
      <c r="AB27" s="221">
        <v>8189</v>
      </c>
      <c r="AC27" s="221">
        <v>1140</v>
      </c>
      <c r="AD27" s="221">
        <v>823</v>
      </c>
      <c r="AE27" s="221">
        <v>0</v>
      </c>
      <c r="AF27" s="221">
        <v>0</v>
      </c>
      <c r="AG27" s="221">
        <v>0</v>
      </c>
      <c r="AH27" s="221">
        <v>1702</v>
      </c>
      <c r="AI27" s="53"/>
      <c r="AJ27" s="51"/>
      <c r="AK27" s="266" t="str">
        <f t="shared" ref="AK27:AK29" si="5">D27</f>
        <v>侵入盗</v>
      </c>
      <c r="AL27" s="266"/>
      <c r="AM27" s="266"/>
      <c r="AN27" s="266"/>
    </row>
    <row r="28" spans="2:40" s="62" customFormat="1" ht="14.1" customHeight="1">
      <c r="B28" s="238"/>
      <c r="C28" s="238"/>
      <c r="D28" s="266" t="str">
        <f>'01'!D28:G28</f>
        <v>乗り物盗</v>
      </c>
      <c r="E28" s="266"/>
      <c r="F28" s="266"/>
      <c r="G28" s="267"/>
      <c r="H28" s="193">
        <v>115</v>
      </c>
      <c r="I28" s="193">
        <v>88</v>
      </c>
      <c r="J28" s="193">
        <v>2904</v>
      </c>
      <c r="K28" s="194">
        <v>3</v>
      </c>
      <c r="L28" s="194">
        <v>0</v>
      </c>
      <c r="M28" s="194">
        <v>240</v>
      </c>
      <c r="N28" s="194">
        <v>77</v>
      </c>
      <c r="O28" s="194">
        <v>26</v>
      </c>
      <c r="P28" s="194">
        <v>38</v>
      </c>
      <c r="Q28" s="194">
        <v>2810</v>
      </c>
      <c r="R28" s="194">
        <v>1032</v>
      </c>
      <c r="S28" s="194">
        <v>0</v>
      </c>
      <c r="T28" s="195">
        <v>0</v>
      </c>
      <c r="U28" s="66"/>
      <c r="V28" s="220">
        <v>0</v>
      </c>
      <c r="W28" s="221">
        <v>0</v>
      </c>
      <c r="X28" s="221">
        <v>0</v>
      </c>
      <c r="Y28" s="221">
        <v>0</v>
      </c>
      <c r="Z28" s="221">
        <v>0</v>
      </c>
      <c r="AA28" s="221">
        <v>0</v>
      </c>
      <c r="AB28" s="221">
        <v>56</v>
      </c>
      <c r="AC28" s="221">
        <v>54</v>
      </c>
      <c r="AD28" s="221">
        <v>301</v>
      </c>
      <c r="AE28" s="221">
        <v>104</v>
      </c>
      <c r="AF28" s="221">
        <v>65</v>
      </c>
      <c r="AG28" s="221">
        <v>242</v>
      </c>
      <c r="AH28" s="221">
        <v>2575</v>
      </c>
      <c r="AI28" s="53"/>
      <c r="AJ28" s="51"/>
      <c r="AK28" s="266" t="str">
        <f t="shared" si="5"/>
        <v>乗り物盗</v>
      </c>
      <c r="AL28" s="266"/>
      <c r="AM28" s="266"/>
      <c r="AN28" s="266"/>
    </row>
    <row r="29" spans="2:40" s="62" customFormat="1" ht="14.1" customHeight="1">
      <c r="B29" s="238"/>
      <c r="C29" s="238"/>
      <c r="D29" s="266" t="str">
        <f>'01'!D29:G29</f>
        <v>非侵入盗</v>
      </c>
      <c r="E29" s="266"/>
      <c r="F29" s="266"/>
      <c r="G29" s="267"/>
      <c r="H29" s="193">
        <v>473</v>
      </c>
      <c r="I29" s="193">
        <v>970</v>
      </c>
      <c r="J29" s="193">
        <v>4513</v>
      </c>
      <c r="K29" s="194">
        <v>42</v>
      </c>
      <c r="L29" s="194">
        <v>2</v>
      </c>
      <c r="M29" s="194">
        <v>2354</v>
      </c>
      <c r="N29" s="194">
        <v>591</v>
      </c>
      <c r="O29" s="194">
        <v>348</v>
      </c>
      <c r="P29" s="194">
        <v>281</v>
      </c>
      <c r="Q29" s="194">
        <v>7189</v>
      </c>
      <c r="R29" s="194">
        <v>844</v>
      </c>
      <c r="S29" s="194">
        <v>236</v>
      </c>
      <c r="T29" s="195">
        <v>88</v>
      </c>
      <c r="U29" s="66"/>
      <c r="V29" s="220">
        <v>1356</v>
      </c>
      <c r="W29" s="221">
        <v>26</v>
      </c>
      <c r="X29" s="221">
        <v>90</v>
      </c>
      <c r="Y29" s="221">
        <v>104</v>
      </c>
      <c r="Z29" s="221">
        <v>90</v>
      </c>
      <c r="AA29" s="221">
        <v>79</v>
      </c>
      <c r="AB29" s="221">
        <v>751</v>
      </c>
      <c r="AC29" s="221">
        <v>5920</v>
      </c>
      <c r="AD29" s="221">
        <v>2362</v>
      </c>
      <c r="AE29" s="221">
        <v>2964</v>
      </c>
      <c r="AF29" s="221">
        <v>330</v>
      </c>
      <c r="AG29" s="221">
        <v>673</v>
      </c>
      <c r="AH29" s="221">
        <v>11575</v>
      </c>
      <c r="AI29" s="53"/>
      <c r="AJ29" s="51"/>
      <c r="AK29" s="266" t="str">
        <f t="shared" si="5"/>
        <v>非侵入盗</v>
      </c>
      <c r="AL29" s="266"/>
      <c r="AM29" s="266"/>
      <c r="AN29" s="266"/>
    </row>
    <row r="30" spans="2:40" s="61" customFormat="1" ht="14.1" customHeight="1">
      <c r="B30" s="240"/>
      <c r="C30" s="268" t="str">
        <f>'01'!C30:G30</f>
        <v>知能犯</v>
      </c>
      <c r="D30" s="268"/>
      <c r="E30" s="268"/>
      <c r="F30" s="268"/>
      <c r="G30" s="269"/>
      <c r="H30" s="196">
        <v>202</v>
      </c>
      <c r="I30" s="196">
        <v>297</v>
      </c>
      <c r="J30" s="196">
        <v>1993</v>
      </c>
      <c r="K30" s="197">
        <v>43</v>
      </c>
      <c r="L30" s="197">
        <v>13</v>
      </c>
      <c r="M30" s="197">
        <v>1332</v>
      </c>
      <c r="N30" s="197">
        <v>283</v>
      </c>
      <c r="O30" s="197">
        <v>143</v>
      </c>
      <c r="P30" s="197">
        <v>144</v>
      </c>
      <c r="Q30" s="197">
        <v>3662</v>
      </c>
      <c r="R30" s="197">
        <v>1107</v>
      </c>
      <c r="S30" s="197">
        <v>2</v>
      </c>
      <c r="T30" s="198">
        <v>2</v>
      </c>
      <c r="U30" s="19"/>
      <c r="V30" s="222">
        <v>22</v>
      </c>
      <c r="W30" s="223">
        <v>0</v>
      </c>
      <c r="X30" s="223">
        <v>4</v>
      </c>
      <c r="Y30" s="223">
        <v>18</v>
      </c>
      <c r="Z30" s="223">
        <v>293</v>
      </c>
      <c r="AA30" s="223">
        <v>49</v>
      </c>
      <c r="AB30" s="223">
        <v>3</v>
      </c>
      <c r="AC30" s="223">
        <v>35</v>
      </c>
      <c r="AD30" s="223">
        <v>19</v>
      </c>
      <c r="AE30" s="223">
        <v>7</v>
      </c>
      <c r="AF30" s="223">
        <v>0</v>
      </c>
      <c r="AG30" s="223">
        <v>8</v>
      </c>
      <c r="AH30" s="223">
        <v>1043</v>
      </c>
      <c r="AI30" s="49"/>
      <c r="AJ30" s="268" t="str">
        <f>C30</f>
        <v>知能犯</v>
      </c>
      <c r="AK30" s="268"/>
      <c r="AL30" s="268"/>
      <c r="AM30" s="268"/>
      <c r="AN30" s="268"/>
    </row>
    <row r="31" spans="2:40" s="62" customFormat="1" ht="14.1" customHeight="1">
      <c r="B31" s="238"/>
      <c r="C31" s="238"/>
      <c r="D31" s="266" t="str">
        <f>'01'!D31:G31</f>
        <v>詐欺</v>
      </c>
      <c r="E31" s="266"/>
      <c r="F31" s="266"/>
      <c r="G31" s="267"/>
      <c r="H31" s="193">
        <v>198</v>
      </c>
      <c r="I31" s="193">
        <v>273</v>
      </c>
      <c r="J31" s="193">
        <v>1877</v>
      </c>
      <c r="K31" s="194">
        <v>33</v>
      </c>
      <c r="L31" s="194">
        <v>12</v>
      </c>
      <c r="M31" s="194">
        <v>1132</v>
      </c>
      <c r="N31" s="194">
        <v>221</v>
      </c>
      <c r="O31" s="194">
        <v>91</v>
      </c>
      <c r="P31" s="194">
        <v>110</v>
      </c>
      <c r="Q31" s="194">
        <v>2716</v>
      </c>
      <c r="R31" s="194">
        <v>579</v>
      </c>
      <c r="S31" s="194">
        <v>2</v>
      </c>
      <c r="T31" s="195">
        <v>2</v>
      </c>
      <c r="U31" s="66"/>
      <c r="V31" s="220">
        <v>20</v>
      </c>
      <c r="W31" s="221">
        <v>0</v>
      </c>
      <c r="X31" s="221">
        <v>3</v>
      </c>
      <c r="Y31" s="221">
        <v>11</v>
      </c>
      <c r="Z31" s="221">
        <v>288</v>
      </c>
      <c r="AA31" s="221">
        <v>45</v>
      </c>
      <c r="AB31" s="221">
        <v>1</v>
      </c>
      <c r="AC31" s="221">
        <v>24</v>
      </c>
      <c r="AD31" s="221">
        <v>7</v>
      </c>
      <c r="AE31" s="221">
        <v>6</v>
      </c>
      <c r="AF31" s="221">
        <v>0</v>
      </c>
      <c r="AG31" s="221">
        <v>4</v>
      </c>
      <c r="AH31" s="221">
        <v>627</v>
      </c>
      <c r="AI31" s="53"/>
      <c r="AJ31" s="51"/>
      <c r="AK31" s="266" t="str">
        <f t="shared" ref="AK31:AK32" si="6">D31</f>
        <v>詐欺</v>
      </c>
      <c r="AL31" s="266"/>
      <c r="AM31" s="266"/>
      <c r="AN31" s="266"/>
    </row>
    <row r="32" spans="2:40" s="62" customFormat="1" ht="14.1" customHeight="1">
      <c r="B32" s="238"/>
      <c r="C32" s="238"/>
      <c r="D32" s="266" t="str">
        <f>'01'!D32:G32</f>
        <v>横領</v>
      </c>
      <c r="E32" s="266"/>
      <c r="F32" s="266"/>
      <c r="G32" s="267"/>
      <c r="H32" s="193">
        <v>2</v>
      </c>
      <c r="I32" s="193">
        <v>18</v>
      </c>
      <c r="J32" s="193">
        <v>87</v>
      </c>
      <c r="K32" s="194">
        <v>9</v>
      </c>
      <c r="L32" s="194">
        <v>0</v>
      </c>
      <c r="M32" s="194">
        <v>73</v>
      </c>
      <c r="N32" s="194">
        <v>16</v>
      </c>
      <c r="O32" s="194">
        <v>30</v>
      </c>
      <c r="P32" s="194">
        <v>24</v>
      </c>
      <c r="Q32" s="194">
        <v>640</v>
      </c>
      <c r="R32" s="194">
        <v>30</v>
      </c>
      <c r="S32" s="194">
        <v>0</v>
      </c>
      <c r="T32" s="195">
        <v>0</v>
      </c>
      <c r="U32" s="66"/>
      <c r="V32" s="220">
        <v>2</v>
      </c>
      <c r="W32" s="221">
        <v>0</v>
      </c>
      <c r="X32" s="221">
        <v>1</v>
      </c>
      <c r="Y32" s="221">
        <v>3</v>
      </c>
      <c r="Z32" s="221">
        <v>1</v>
      </c>
      <c r="AA32" s="221">
        <v>0</v>
      </c>
      <c r="AB32" s="221">
        <v>1</v>
      </c>
      <c r="AC32" s="221">
        <v>5</v>
      </c>
      <c r="AD32" s="221">
        <v>12</v>
      </c>
      <c r="AE32" s="221">
        <v>1</v>
      </c>
      <c r="AF32" s="221">
        <v>0</v>
      </c>
      <c r="AG32" s="221">
        <v>2</v>
      </c>
      <c r="AH32" s="221">
        <v>153</v>
      </c>
      <c r="AI32" s="53"/>
      <c r="AJ32" s="51"/>
      <c r="AK32" s="266" t="str">
        <f t="shared" si="6"/>
        <v>横領</v>
      </c>
      <c r="AL32" s="266"/>
      <c r="AM32" s="266"/>
      <c r="AN32" s="266"/>
    </row>
    <row r="33" spans="2:40" s="62" customFormat="1" ht="14.1" customHeight="1">
      <c r="B33" s="238"/>
      <c r="C33" s="238"/>
      <c r="D33" s="238"/>
      <c r="E33" s="266" t="str">
        <f>'01'!E33:G33</f>
        <v>横領</v>
      </c>
      <c r="F33" s="266"/>
      <c r="G33" s="267"/>
      <c r="H33" s="193">
        <v>1</v>
      </c>
      <c r="I33" s="193">
        <v>5</v>
      </c>
      <c r="J33" s="193">
        <v>10</v>
      </c>
      <c r="K33" s="194">
        <v>5</v>
      </c>
      <c r="L33" s="194">
        <v>0</v>
      </c>
      <c r="M33" s="194">
        <v>10</v>
      </c>
      <c r="N33" s="194">
        <v>6</v>
      </c>
      <c r="O33" s="194">
        <v>3</v>
      </c>
      <c r="P33" s="194">
        <v>6</v>
      </c>
      <c r="Q33" s="194">
        <v>244</v>
      </c>
      <c r="R33" s="194">
        <v>6</v>
      </c>
      <c r="S33" s="194">
        <v>0</v>
      </c>
      <c r="T33" s="195">
        <v>0</v>
      </c>
      <c r="U33" s="66"/>
      <c r="V33" s="220">
        <v>2</v>
      </c>
      <c r="W33" s="221">
        <v>0</v>
      </c>
      <c r="X33" s="221">
        <v>1</v>
      </c>
      <c r="Y33" s="221">
        <v>1</v>
      </c>
      <c r="Z33" s="221">
        <v>1</v>
      </c>
      <c r="AA33" s="221">
        <v>0</v>
      </c>
      <c r="AB33" s="221">
        <v>1</v>
      </c>
      <c r="AC33" s="221">
        <v>4</v>
      </c>
      <c r="AD33" s="221">
        <v>8</v>
      </c>
      <c r="AE33" s="221">
        <v>0</v>
      </c>
      <c r="AF33" s="221">
        <v>0</v>
      </c>
      <c r="AG33" s="221">
        <v>1</v>
      </c>
      <c r="AH33" s="221">
        <v>106</v>
      </c>
      <c r="AI33" s="53"/>
      <c r="AJ33" s="51"/>
      <c r="AK33" s="51"/>
      <c r="AL33" s="266" t="str">
        <f>E33</f>
        <v>横領</v>
      </c>
      <c r="AM33" s="266"/>
      <c r="AN33" s="266"/>
    </row>
    <row r="34" spans="2:40" s="62" customFormat="1" ht="14.1" customHeight="1">
      <c r="B34" s="238"/>
      <c r="C34" s="238"/>
      <c r="D34" s="238"/>
      <c r="E34" s="266" t="str">
        <f>'01'!E34:G34</f>
        <v>業務上横領</v>
      </c>
      <c r="F34" s="266"/>
      <c r="G34" s="267"/>
      <c r="H34" s="193">
        <v>1</v>
      </c>
      <c r="I34" s="193">
        <v>13</v>
      </c>
      <c r="J34" s="193">
        <v>77</v>
      </c>
      <c r="K34" s="194">
        <v>4</v>
      </c>
      <c r="L34" s="194">
        <v>0</v>
      </c>
      <c r="M34" s="194">
        <v>63</v>
      </c>
      <c r="N34" s="194">
        <v>10</v>
      </c>
      <c r="O34" s="194">
        <v>27</v>
      </c>
      <c r="P34" s="194">
        <v>18</v>
      </c>
      <c r="Q34" s="194">
        <v>396</v>
      </c>
      <c r="R34" s="194">
        <v>24</v>
      </c>
      <c r="S34" s="194">
        <v>0</v>
      </c>
      <c r="T34" s="195">
        <v>0</v>
      </c>
      <c r="U34" s="66"/>
      <c r="V34" s="220">
        <v>0</v>
      </c>
      <c r="W34" s="221">
        <v>0</v>
      </c>
      <c r="X34" s="221">
        <v>0</v>
      </c>
      <c r="Y34" s="221">
        <v>2</v>
      </c>
      <c r="Z34" s="221">
        <v>0</v>
      </c>
      <c r="AA34" s="221">
        <v>0</v>
      </c>
      <c r="AB34" s="221">
        <v>0</v>
      </c>
      <c r="AC34" s="221">
        <v>1</v>
      </c>
      <c r="AD34" s="221">
        <v>4</v>
      </c>
      <c r="AE34" s="221">
        <v>1</v>
      </c>
      <c r="AF34" s="221">
        <v>0</v>
      </c>
      <c r="AG34" s="221">
        <v>1</v>
      </c>
      <c r="AH34" s="221">
        <v>47</v>
      </c>
      <c r="AI34" s="53"/>
      <c r="AJ34" s="51"/>
      <c r="AK34" s="51"/>
      <c r="AL34" s="266" t="str">
        <f>E34</f>
        <v>業務上横領</v>
      </c>
      <c r="AM34" s="266"/>
      <c r="AN34" s="266"/>
    </row>
    <row r="35" spans="2:40" s="62" customFormat="1" ht="14.1" customHeight="1">
      <c r="B35" s="238"/>
      <c r="C35" s="238"/>
      <c r="D35" s="266" t="str">
        <f>'01'!D35:G35</f>
        <v>偽造</v>
      </c>
      <c r="E35" s="266"/>
      <c r="F35" s="266"/>
      <c r="G35" s="267"/>
      <c r="H35" s="193">
        <v>2</v>
      </c>
      <c r="I35" s="193">
        <v>5</v>
      </c>
      <c r="J35" s="193">
        <v>19</v>
      </c>
      <c r="K35" s="194">
        <v>1</v>
      </c>
      <c r="L35" s="194">
        <v>0</v>
      </c>
      <c r="M35" s="194">
        <v>126</v>
      </c>
      <c r="N35" s="194">
        <v>46</v>
      </c>
      <c r="O35" s="194">
        <v>22</v>
      </c>
      <c r="P35" s="194">
        <v>7</v>
      </c>
      <c r="Q35" s="194">
        <v>252</v>
      </c>
      <c r="R35" s="194">
        <v>429</v>
      </c>
      <c r="S35" s="194">
        <v>0</v>
      </c>
      <c r="T35" s="195">
        <v>0</v>
      </c>
      <c r="U35" s="66"/>
      <c r="V35" s="220">
        <v>0</v>
      </c>
      <c r="W35" s="221">
        <v>0</v>
      </c>
      <c r="X35" s="221">
        <v>0</v>
      </c>
      <c r="Y35" s="221">
        <v>4</v>
      </c>
      <c r="Z35" s="221">
        <v>4</v>
      </c>
      <c r="AA35" s="221">
        <v>4</v>
      </c>
      <c r="AB35" s="221">
        <v>1</v>
      </c>
      <c r="AC35" s="221">
        <v>5</v>
      </c>
      <c r="AD35" s="221">
        <v>0</v>
      </c>
      <c r="AE35" s="221">
        <v>0</v>
      </c>
      <c r="AF35" s="221">
        <v>0</v>
      </c>
      <c r="AG35" s="221">
        <v>2</v>
      </c>
      <c r="AH35" s="221">
        <v>255</v>
      </c>
      <c r="AI35" s="53"/>
      <c r="AJ35" s="51"/>
      <c r="AK35" s="266" t="str">
        <f t="shared" ref="AK35" si="7">D35</f>
        <v>偽造</v>
      </c>
      <c r="AL35" s="266"/>
      <c r="AM35" s="266"/>
      <c r="AN35" s="266"/>
    </row>
    <row r="36" spans="2:40" s="62" customFormat="1" ht="14.1" customHeight="1">
      <c r="B36" s="238"/>
      <c r="C36" s="238"/>
      <c r="D36" s="238"/>
      <c r="E36" s="276" t="str">
        <f>'01'!E36:G36</f>
        <v>通貨偽造</v>
      </c>
      <c r="F36" s="276"/>
      <c r="G36" s="277"/>
      <c r="H36" s="193">
        <v>0</v>
      </c>
      <c r="I36" s="193">
        <v>0</v>
      </c>
      <c r="J36" s="193">
        <v>6</v>
      </c>
      <c r="K36" s="194">
        <v>0</v>
      </c>
      <c r="L36" s="194">
        <v>0</v>
      </c>
      <c r="M36" s="194">
        <v>68</v>
      </c>
      <c r="N36" s="194">
        <v>20</v>
      </c>
      <c r="O36" s="194">
        <v>13</v>
      </c>
      <c r="P36" s="194">
        <v>2</v>
      </c>
      <c r="Q36" s="194">
        <v>9</v>
      </c>
      <c r="R36" s="194">
        <v>1</v>
      </c>
      <c r="S36" s="194">
        <v>0</v>
      </c>
      <c r="T36" s="195">
        <v>0</v>
      </c>
      <c r="U36" s="66"/>
      <c r="V36" s="220">
        <v>0</v>
      </c>
      <c r="W36" s="221">
        <v>0</v>
      </c>
      <c r="X36" s="221">
        <v>0</v>
      </c>
      <c r="Y36" s="221">
        <v>0</v>
      </c>
      <c r="Z36" s="221">
        <v>4</v>
      </c>
      <c r="AA36" s="221">
        <v>0</v>
      </c>
      <c r="AB36" s="221">
        <v>0</v>
      </c>
      <c r="AC36" s="221">
        <v>0</v>
      </c>
      <c r="AD36" s="221">
        <v>0</v>
      </c>
      <c r="AE36" s="221">
        <v>0</v>
      </c>
      <c r="AF36" s="221">
        <v>0</v>
      </c>
      <c r="AG36" s="221">
        <v>0</v>
      </c>
      <c r="AH36" s="221">
        <v>11</v>
      </c>
      <c r="AI36" s="53"/>
      <c r="AJ36" s="51"/>
      <c r="AK36" s="51"/>
      <c r="AL36" s="276" t="str">
        <f t="shared" ref="AL36:AL40" si="8">E36</f>
        <v>通貨偽造</v>
      </c>
      <c r="AM36" s="276"/>
      <c r="AN36" s="276"/>
    </row>
    <row r="37" spans="2:40" s="62" customFormat="1" ht="14.1" customHeight="1">
      <c r="B37" s="238"/>
      <c r="C37" s="238"/>
      <c r="D37" s="238"/>
      <c r="E37" s="266" t="str">
        <f>'01'!E37:G37</f>
        <v>文書偽造</v>
      </c>
      <c r="F37" s="266"/>
      <c r="G37" s="267"/>
      <c r="H37" s="193">
        <v>2</v>
      </c>
      <c r="I37" s="193">
        <v>4</v>
      </c>
      <c r="J37" s="193">
        <v>8</v>
      </c>
      <c r="K37" s="194">
        <v>1</v>
      </c>
      <c r="L37" s="194">
        <v>0</v>
      </c>
      <c r="M37" s="194">
        <v>53</v>
      </c>
      <c r="N37" s="194">
        <v>26</v>
      </c>
      <c r="O37" s="194">
        <v>9</v>
      </c>
      <c r="P37" s="194">
        <v>4</v>
      </c>
      <c r="Q37" s="194">
        <v>241</v>
      </c>
      <c r="R37" s="194">
        <v>409</v>
      </c>
      <c r="S37" s="194">
        <v>0</v>
      </c>
      <c r="T37" s="195">
        <v>0</v>
      </c>
      <c r="U37" s="66"/>
      <c r="V37" s="220">
        <v>0</v>
      </c>
      <c r="W37" s="221">
        <v>0</v>
      </c>
      <c r="X37" s="221">
        <v>0</v>
      </c>
      <c r="Y37" s="221">
        <v>3</v>
      </c>
      <c r="Z37" s="221">
        <v>0</v>
      </c>
      <c r="AA37" s="221">
        <v>4</v>
      </c>
      <c r="AB37" s="221">
        <v>1</v>
      </c>
      <c r="AC37" s="221">
        <v>5</v>
      </c>
      <c r="AD37" s="221">
        <v>0</v>
      </c>
      <c r="AE37" s="221">
        <v>0</v>
      </c>
      <c r="AF37" s="221">
        <v>0</v>
      </c>
      <c r="AG37" s="221">
        <v>2</v>
      </c>
      <c r="AH37" s="221">
        <v>234</v>
      </c>
      <c r="AI37" s="53"/>
      <c r="AJ37" s="51"/>
      <c r="AK37" s="51"/>
      <c r="AL37" s="266" t="str">
        <f t="shared" si="8"/>
        <v>文書偽造</v>
      </c>
      <c r="AM37" s="266"/>
      <c r="AN37" s="266"/>
    </row>
    <row r="38" spans="2:40" s="62" customFormat="1" ht="14.1" customHeight="1">
      <c r="B38" s="238"/>
      <c r="C38" s="238"/>
      <c r="D38" s="238"/>
      <c r="E38" s="266" t="str">
        <f>'01'!E38:G38</f>
        <v>支払用カード偽造</v>
      </c>
      <c r="F38" s="266"/>
      <c r="G38" s="267"/>
      <c r="H38" s="193">
        <v>0</v>
      </c>
      <c r="I38" s="193">
        <v>0</v>
      </c>
      <c r="J38" s="193">
        <v>0</v>
      </c>
      <c r="K38" s="194">
        <v>0</v>
      </c>
      <c r="L38" s="194">
        <v>0</v>
      </c>
      <c r="M38" s="194">
        <v>0</v>
      </c>
      <c r="N38" s="194">
        <v>0</v>
      </c>
      <c r="O38" s="194">
        <v>0</v>
      </c>
      <c r="P38" s="194">
        <v>0</v>
      </c>
      <c r="Q38" s="194">
        <v>0</v>
      </c>
      <c r="R38" s="194">
        <v>0</v>
      </c>
      <c r="S38" s="194">
        <v>0</v>
      </c>
      <c r="T38" s="195">
        <v>0</v>
      </c>
      <c r="U38" s="66"/>
      <c r="V38" s="220">
        <v>0</v>
      </c>
      <c r="W38" s="221">
        <v>0</v>
      </c>
      <c r="X38" s="221">
        <v>0</v>
      </c>
      <c r="Y38" s="221">
        <v>0</v>
      </c>
      <c r="Z38" s="221">
        <v>0</v>
      </c>
      <c r="AA38" s="221">
        <v>0</v>
      </c>
      <c r="AB38" s="221">
        <v>0</v>
      </c>
      <c r="AC38" s="221">
        <v>0</v>
      </c>
      <c r="AD38" s="221">
        <v>0</v>
      </c>
      <c r="AE38" s="221">
        <v>0</v>
      </c>
      <c r="AF38" s="221">
        <v>0</v>
      </c>
      <c r="AG38" s="221">
        <v>0</v>
      </c>
      <c r="AH38" s="221">
        <v>2</v>
      </c>
      <c r="AI38" s="53"/>
      <c r="AJ38" s="51"/>
      <c r="AK38" s="51"/>
      <c r="AL38" s="266" t="str">
        <f t="shared" si="8"/>
        <v>支払用カード偽造</v>
      </c>
      <c r="AM38" s="266"/>
      <c r="AN38" s="266"/>
    </row>
    <row r="39" spans="2:40" s="62" customFormat="1" ht="14.1" customHeight="1">
      <c r="B39" s="238"/>
      <c r="C39" s="238"/>
      <c r="D39" s="238"/>
      <c r="E39" s="266" t="str">
        <f>'01'!E39:G39</f>
        <v>有価証券偽造</v>
      </c>
      <c r="F39" s="266"/>
      <c r="G39" s="267"/>
      <c r="H39" s="193">
        <v>0</v>
      </c>
      <c r="I39" s="193">
        <v>0</v>
      </c>
      <c r="J39" s="193">
        <v>5</v>
      </c>
      <c r="K39" s="194">
        <v>0</v>
      </c>
      <c r="L39" s="194">
        <v>0</v>
      </c>
      <c r="M39" s="194">
        <v>4</v>
      </c>
      <c r="N39" s="194">
        <v>0</v>
      </c>
      <c r="O39" s="194">
        <v>0</v>
      </c>
      <c r="P39" s="194">
        <v>0</v>
      </c>
      <c r="Q39" s="194">
        <v>0</v>
      </c>
      <c r="R39" s="194">
        <v>0</v>
      </c>
      <c r="S39" s="194">
        <v>0</v>
      </c>
      <c r="T39" s="195">
        <v>0</v>
      </c>
      <c r="U39" s="66"/>
      <c r="V39" s="220">
        <v>0</v>
      </c>
      <c r="W39" s="221">
        <v>0</v>
      </c>
      <c r="X39" s="221">
        <v>0</v>
      </c>
      <c r="Y39" s="221">
        <v>1</v>
      </c>
      <c r="Z39" s="221">
        <v>0</v>
      </c>
      <c r="AA39" s="221">
        <v>0</v>
      </c>
      <c r="AB39" s="221">
        <v>0</v>
      </c>
      <c r="AC39" s="221">
        <v>0</v>
      </c>
      <c r="AD39" s="221">
        <v>0</v>
      </c>
      <c r="AE39" s="221">
        <v>0</v>
      </c>
      <c r="AF39" s="221">
        <v>0</v>
      </c>
      <c r="AG39" s="221">
        <v>0</v>
      </c>
      <c r="AH39" s="221">
        <v>2</v>
      </c>
      <c r="AI39" s="53"/>
      <c r="AJ39" s="51"/>
      <c r="AK39" s="51"/>
      <c r="AL39" s="266" t="str">
        <f t="shared" si="8"/>
        <v>有価証券偽造</v>
      </c>
      <c r="AM39" s="266"/>
      <c r="AN39" s="266"/>
    </row>
    <row r="40" spans="2:40" s="62" customFormat="1" ht="14.1" customHeight="1">
      <c r="B40" s="238"/>
      <c r="C40" s="238"/>
      <c r="D40" s="238"/>
      <c r="E40" s="281" t="str">
        <f>'01'!E40:G40</f>
        <v>印章偽造</v>
      </c>
      <c r="F40" s="281"/>
      <c r="G40" s="282"/>
      <c r="H40" s="86">
        <v>0</v>
      </c>
      <c r="I40" s="86">
        <v>1</v>
      </c>
      <c r="J40" s="86">
        <v>0</v>
      </c>
      <c r="K40" s="86">
        <v>0</v>
      </c>
      <c r="L40" s="86">
        <v>0</v>
      </c>
      <c r="M40" s="86">
        <v>1</v>
      </c>
      <c r="N40" s="86">
        <v>0</v>
      </c>
      <c r="O40" s="86">
        <v>0</v>
      </c>
      <c r="P40" s="86">
        <v>1</v>
      </c>
      <c r="Q40" s="86">
        <v>2</v>
      </c>
      <c r="R40" s="86">
        <v>19</v>
      </c>
      <c r="S40" s="86">
        <v>0</v>
      </c>
      <c r="T40" s="91">
        <v>0</v>
      </c>
      <c r="U40" s="66"/>
      <c r="V40" s="224">
        <v>0</v>
      </c>
      <c r="W40" s="224">
        <v>0</v>
      </c>
      <c r="X40" s="224">
        <v>0</v>
      </c>
      <c r="Y40" s="224">
        <v>0</v>
      </c>
      <c r="Z40" s="224">
        <v>0</v>
      </c>
      <c r="AA40" s="224">
        <v>0</v>
      </c>
      <c r="AB40" s="224">
        <v>0</v>
      </c>
      <c r="AC40" s="224">
        <v>0</v>
      </c>
      <c r="AD40" s="224">
        <v>0</v>
      </c>
      <c r="AE40" s="224">
        <v>0</v>
      </c>
      <c r="AF40" s="224">
        <v>0</v>
      </c>
      <c r="AG40" s="224">
        <v>0</v>
      </c>
      <c r="AH40" s="110">
        <v>6</v>
      </c>
      <c r="AI40" s="53"/>
      <c r="AJ40" s="51"/>
      <c r="AK40" s="51"/>
      <c r="AL40" s="281" t="str">
        <f t="shared" si="8"/>
        <v>印章偽造</v>
      </c>
      <c r="AM40" s="281"/>
      <c r="AN40" s="281"/>
    </row>
    <row r="41" spans="2:40" s="62" customFormat="1" ht="14.1" customHeight="1">
      <c r="B41" s="238"/>
      <c r="C41" s="238"/>
      <c r="D41" s="266" t="str">
        <f>'01'!D41:G41</f>
        <v>汚職</v>
      </c>
      <c r="E41" s="266"/>
      <c r="F41" s="266"/>
      <c r="G41" s="267"/>
      <c r="H41" s="199">
        <v>0</v>
      </c>
      <c r="I41" s="199">
        <v>0</v>
      </c>
      <c r="J41" s="199">
        <v>3</v>
      </c>
      <c r="K41" s="200">
        <v>0</v>
      </c>
      <c r="L41" s="200">
        <v>0</v>
      </c>
      <c r="M41" s="200">
        <v>0</v>
      </c>
      <c r="N41" s="200">
        <v>0</v>
      </c>
      <c r="O41" s="200">
        <v>0</v>
      </c>
      <c r="P41" s="200">
        <v>0</v>
      </c>
      <c r="Q41" s="200">
        <v>3</v>
      </c>
      <c r="R41" s="200">
        <v>63</v>
      </c>
      <c r="S41" s="200">
        <v>0</v>
      </c>
      <c r="T41" s="201">
        <v>0</v>
      </c>
      <c r="U41" s="66"/>
      <c r="V41" s="225">
        <v>0</v>
      </c>
      <c r="W41" s="226">
        <v>0</v>
      </c>
      <c r="X41" s="226">
        <v>0</v>
      </c>
      <c r="Y41" s="226">
        <v>0</v>
      </c>
      <c r="Z41" s="226">
        <v>0</v>
      </c>
      <c r="AA41" s="226">
        <v>0</v>
      </c>
      <c r="AB41" s="226">
        <v>0</v>
      </c>
      <c r="AC41" s="226">
        <v>0</v>
      </c>
      <c r="AD41" s="226">
        <v>0</v>
      </c>
      <c r="AE41" s="226">
        <v>0</v>
      </c>
      <c r="AF41" s="226">
        <v>0</v>
      </c>
      <c r="AG41" s="226">
        <v>0</v>
      </c>
      <c r="AH41" s="226">
        <v>3</v>
      </c>
      <c r="AI41" s="53"/>
      <c r="AJ41" s="51"/>
      <c r="AK41" s="266" t="str">
        <f t="shared" ref="AK41" si="9">D41</f>
        <v>汚職</v>
      </c>
      <c r="AL41" s="266"/>
      <c r="AM41" s="266"/>
      <c r="AN41" s="266"/>
    </row>
    <row r="42" spans="2:40" s="62" customFormat="1" ht="14.1" customHeight="1">
      <c r="B42" s="238"/>
      <c r="C42" s="238"/>
      <c r="D42" s="238"/>
      <c r="E42" s="265" t="str">
        <f>'01'!E42:F42</f>
        <v>うち)</v>
      </c>
      <c r="F42" s="265"/>
      <c r="G42" s="239" t="str">
        <f>'01'!G42</f>
        <v>賄賂</v>
      </c>
      <c r="H42" s="199">
        <v>0</v>
      </c>
      <c r="I42" s="199">
        <v>0</v>
      </c>
      <c r="J42" s="199">
        <v>3</v>
      </c>
      <c r="K42" s="200">
        <v>0</v>
      </c>
      <c r="L42" s="200">
        <v>0</v>
      </c>
      <c r="M42" s="200">
        <v>0</v>
      </c>
      <c r="N42" s="200">
        <v>0</v>
      </c>
      <c r="O42" s="200">
        <v>0</v>
      </c>
      <c r="P42" s="200">
        <v>0</v>
      </c>
      <c r="Q42" s="200">
        <v>3</v>
      </c>
      <c r="R42" s="200">
        <v>26</v>
      </c>
      <c r="S42" s="200">
        <v>0</v>
      </c>
      <c r="T42" s="201">
        <v>0</v>
      </c>
      <c r="U42" s="66"/>
      <c r="V42" s="225">
        <v>0</v>
      </c>
      <c r="W42" s="226">
        <v>0</v>
      </c>
      <c r="X42" s="226">
        <v>0</v>
      </c>
      <c r="Y42" s="226">
        <v>0</v>
      </c>
      <c r="Z42" s="226">
        <v>0</v>
      </c>
      <c r="AA42" s="226">
        <v>0</v>
      </c>
      <c r="AB42" s="226">
        <v>0</v>
      </c>
      <c r="AC42" s="226">
        <v>0</v>
      </c>
      <c r="AD42" s="226">
        <v>0</v>
      </c>
      <c r="AE42" s="226">
        <v>0</v>
      </c>
      <c r="AF42" s="226">
        <v>0</v>
      </c>
      <c r="AG42" s="226">
        <v>0</v>
      </c>
      <c r="AH42" s="226">
        <v>1</v>
      </c>
      <c r="AI42" s="53"/>
      <c r="AJ42" s="51"/>
      <c r="AK42" s="51"/>
      <c r="AL42" s="265" t="str">
        <f>E42</f>
        <v>うち)</v>
      </c>
      <c r="AM42" s="265"/>
      <c r="AN42" s="51" t="str">
        <f>G42</f>
        <v>賄賂</v>
      </c>
    </row>
    <row r="43" spans="2:40" s="62" customFormat="1" ht="14.1" customHeight="1">
      <c r="B43" s="238"/>
      <c r="C43" s="238"/>
      <c r="D43" s="266" t="str">
        <f>'01'!D43:G43</f>
        <v>あっせん利得処罰法</v>
      </c>
      <c r="E43" s="266"/>
      <c r="F43" s="266"/>
      <c r="G43" s="267"/>
      <c r="H43" s="199">
        <v>0</v>
      </c>
      <c r="I43" s="199">
        <v>0</v>
      </c>
      <c r="J43" s="199">
        <v>0</v>
      </c>
      <c r="K43" s="200">
        <v>0</v>
      </c>
      <c r="L43" s="200">
        <v>0</v>
      </c>
      <c r="M43" s="200">
        <v>0</v>
      </c>
      <c r="N43" s="200">
        <v>0</v>
      </c>
      <c r="O43" s="200">
        <v>0</v>
      </c>
      <c r="P43" s="200">
        <v>0</v>
      </c>
      <c r="Q43" s="200">
        <v>0</v>
      </c>
      <c r="R43" s="200">
        <v>0</v>
      </c>
      <c r="S43" s="200">
        <v>0</v>
      </c>
      <c r="T43" s="201">
        <v>0</v>
      </c>
      <c r="U43" s="66"/>
      <c r="V43" s="225">
        <v>0</v>
      </c>
      <c r="W43" s="226">
        <v>0</v>
      </c>
      <c r="X43" s="226">
        <v>0</v>
      </c>
      <c r="Y43" s="226">
        <v>0</v>
      </c>
      <c r="Z43" s="226">
        <v>0</v>
      </c>
      <c r="AA43" s="226">
        <v>0</v>
      </c>
      <c r="AB43" s="226">
        <v>0</v>
      </c>
      <c r="AC43" s="226">
        <v>0</v>
      </c>
      <c r="AD43" s="226">
        <v>0</v>
      </c>
      <c r="AE43" s="226">
        <v>0</v>
      </c>
      <c r="AF43" s="226">
        <v>0</v>
      </c>
      <c r="AG43" s="226">
        <v>0</v>
      </c>
      <c r="AH43" s="226">
        <v>0</v>
      </c>
      <c r="AI43" s="53"/>
      <c r="AJ43" s="51"/>
      <c r="AK43" s="266" t="str">
        <f t="shared" ref="AK43:AK44" si="10">D43</f>
        <v>あっせん利得処罰法</v>
      </c>
      <c r="AL43" s="266"/>
      <c r="AM43" s="266"/>
      <c r="AN43" s="266"/>
    </row>
    <row r="44" spans="2:40" s="62" customFormat="1" ht="14.1" customHeight="1">
      <c r="B44" s="238"/>
      <c r="C44" s="238"/>
      <c r="D44" s="266" t="str">
        <f>'01'!D44:G44</f>
        <v>背任</v>
      </c>
      <c r="E44" s="266"/>
      <c r="F44" s="266"/>
      <c r="G44" s="267"/>
      <c r="H44" s="199">
        <v>0</v>
      </c>
      <c r="I44" s="199">
        <v>1</v>
      </c>
      <c r="J44" s="199">
        <v>7</v>
      </c>
      <c r="K44" s="200">
        <v>0</v>
      </c>
      <c r="L44" s="200">
        <v>1</v>
      </c>
      <c r="M44" s="200">
        <v>1</v>
      </c>
      <c r="N44" s="200">
        <v>0</v>
      </c>
      <c r="O44" s="200">
        <v>0</v>
      </c>
      <c r="P44" s="200">
        <v>3</v>
      </c>
      <c r="Q44" s="200">
        <v>51</v>
      </c>
      <c r="R44" s="200">
        <v>6</v>
      </c>
      <c r="S44" s="200">
        <v>0</v>
      </c>
      <c r="T44" s="201">
        <v>0</v>
      </c>
      <c r="U44" s="66"/>
      <c r="V44" s="225">
        <v>0</v>
      </c>
      <c r="W44" s="226">
        <v>0</v>
      </c>
      <c r="X44" s="226">
        <v>0</v>
      </c>
      <c r="Y44" s="226">
        <v>0</v>
      </c>
      <c r="Z44" s="226">
        <v>0</v>
      </c>
      <c r="AA44" s="226">
        <v>0</v>
      </c>
      <c r="AB44" s="226">
        <v>0</v>
      </c>
      <c r="AC44" s="226">
        <v>1</v>
      </c>
      <c r="AD44" s="226">
        <v>0</v>
      </c>
      <c r="AE44" s="226">
        <v>0</v>
      </c>
      <c r="AF44" s="226">
        <v>0</v>
      </c>
      <c r="AG44" s="226">
        <v>0</v>
      </c>
      <c r="AH44" s="226">
        <v>5</v>
      </c>
      <c r="AI44" s="53"/>
      <c r="AJ44" s="51"/>
      <c r="AK44" s="266" t="str">
        <f t="shared" si="10"/>
        <v>背任</v>
      </c>
      <c r="AL44" s="266"/>
      <c r="AM44" s="266"/>
      <c r="AN44" s="266"/>
    </row>
    <row r="45" spans="2:40" s="61" customFormat="1" ht="14.1" customHeight="1">
      <c r="B45" s="240"/>
      <c r="C45" s="268" t="str">
        <f>'01'!C45:G45</f>
        <v>風俗犯</v>
      </c>
      <c r="D45" s="268"/>
      <c r="E45" s="268"/>
      <c r="F45" s="268"/>
      <c r="G45" s="269"/>
      <c r="H45" s="202">
        <v>36</v>
      </c>
      <c r="I45" s="202">
        <v>107</v>
      </c>
      <c r="J45" s="202">
        <v>267</v>
      </c>
      <c r="K45" s="203">
        <v>0</v>
      </c>
      <c r="L45" s="203">
        <v>0</v>
      </c>
      <c r="M45" s="203">
        <v>6</v>
      </c>
      <c r="N45" s="203">
        <v>11</v>
      </c>
      <c r="O45" s="203">
        <v>0</v>
      </c>
      <c r="P45" s="203">
        <v>5</v>
      </c>
      <c r="Q45" s="203">
        <v>237</v>
      </c>
      <c r="R45" s="203">
        <v>65</v>
      </c>
      <c r="S45" s="203">
        <v>54</v>
      </c>
      <c r="T45" s="204">
        <v>5</v>
      </c>
      <c r="U45" s="19"/>
      <c r="V45" s="227">
        <v>453</v>
      </c>
      <c r="W45" s="228">
        <v>6</v>
      </c>
      <c r="X45" s="228">
        <v>2</v>
      </c>
      <c r="Y45" s="228">
        <v>61</v>
      </c>
      <c r="Z45" s="228">
        <v>40</v>
      </c>
      <c r="AA45" s="228">
        <v>161</v>
      </c>
      <c r="AB45" s="228">
        <v>5</v>
      </c>
      <c r="AC45" s="228">
        <v>2</v>
      </c>
      <c r="AD45" s="228">
        <v>3</v>
      </c>
      <c r="AE45" s="228">
        <v>11</v>
      </c>
      <c r="AF45" s="228">
        <v>40</v>
      </c>
      <c r="AG45" s="228">
        <v>17</v>
      </c>
      <c r="AH45" s="228">
        <v>700</v>
      </c>
      <c r="AI45" s="49"/>
      <c r="AJ45" s="268" t="str">
        <f>C45</f>
        <v>風俗犯</v>
      </c>
      <c r="AK45" s="268"/>
      <c r="AL45" s="268"/>
      <c r="AM45" s="268"/>
      <c r="AN45" s="268"/>
    </row>
    <row r="46" spans="2:40" s="62" customFormat="1" ht="14.1" customHeight="1">
      <c r="B46" s="238"/>
      <c r="C46" s="238"/>
      <c r="D46" s="266" t="str">
        <f>'01'!D46:G46</f>
        <v>賭博</v>
      </c>
      <c r="E46" s="266"/>
      <c r="F46" s="266"/>
      <c r="G46" s="267"/>
      <c r="H46" s="199">
        <v>0</v>
      </c>
      <c r="I46" s="199">
        <v>1</v>
      </c>
      <c r="J46" s="199">
        <v>4</v>
      </c>
      <c r="K46" s="200">
        <v>0</v>
      </c>
      <c r="L46" s="200">
        <v>0</v>
      </c>
      <c r="M46" s="200">
        <v>0</v>
      </c>
      <c r="N46" s="200">
        <v>0</v>
      </c>
      <c r="O46" s="200">
        <v>0</v>
      </c>
      <c r="P46" s="200">
        <v>0</v>
      </c>
      <c r="Q46" s="200">
        <v>0</v>
      </c>
      <c r="R46" s="200">
        <v>0</v>
      </c>
      <c r="S46" s="200">
        <v>0</v>
      </c>
      <c r="T46" s="201">
        <v>0</v>
      </c>
      <c r="U46" s="66"/>
      <c r="V46" s="225">
        <v>0</v>
      </c>
      <c r="W46" s="226">
        <v>0</v>
      </c>
      <c r="X46" s="226">
        <v>0</v>
      </c>
      <c r="Y46" s="226">
        <v>0</v>
      </c>
      <c r="Z46" s="226">
        <v>0</v>
      </c>
      <c r="AA46" s="226">
        <v>0</v>
      </c>
      <c r="AB46" s="226">
        <v>0</v>
      </c>
      <c r="AC46" s="226">
        <v>0</v>
      </c>
      <c r="AD46" s="226">
        <v>0</v>
      </c>
      <c r="AE46" s="226">
        <v>0</v>
      </c>
      <c r="AF46" s="226">
        <v>0</v>
      </c>
      <c r="AG46" s="226">
        <v>0</v>
      </c>
      <c r="AH46" s="226">
        <v>57</v>
      </c>
      <c r="AI46" s="53"/>
      <c r="AJ46" s="51"/>
      <c r="AK46" s="266" t="str">
        <f t="shared" ref="AK46" si="11">D46</f>
        <v>賭博</v>
      </c>
      <c r="AL46" s="266"/>
      <c r="AM46" s="266"/>
      <c r="AN46" s="266"/>
    </row>
    <row r="47" spans="2:40" s="62" customFormat="1" ht="14.1" customHeight="1">
      <c r="B47" s="238"/>
      <c r="C47" s="238"/>
      <c r="D47" s="266" t="str">
        <f>'01'!D47:G47</f>
        <v>わいせつ</v>
      </c>
      <c r="E47" s="266"/>
      <c r="F47" s="266"/>
      <c r="G47" s="267"/>
      <c r="H47" s="205">
        <v>32</v>
      </c>
      <c r="I47" s="205">
        <v>101</v>
      </c>
      <c r="J47" s="205">
        <v>193</v>
      </c>
      <c r="K47" s="206">
        <v>0</v>
      </c>
      <c r="L47" s="206">
        <v>0</v>
      </c>
      <c r="M47" s="206">
        <v>6</v>
      </c>
      <c r="N47" s="206">
        <v>7</v>
      </c>
      <c r="O47" s="206">
        <v>0</v>
      </c>
      <c r="P47" s="206">
        <v>5</v>
      </c>
      <c r="Q47" s="206">
        <v>146</v>
      </c>
      <c r="R47" s="206">
        <v>41</v>
      </c>
      <c r="S47" s="206">
        <v>35</v>
      </c>
      <c r="T47" s="207">
        <v>4</v>
      </c>
      <c r="U47" s="66"/>
      <c r="V47" s="229">
        <v>360</v>
      </c>
      <c r="W47" s="230">
        <v>4</v>
      </c>
      <c r="X47" s="230">
        <v>2</v>
      </c>
      <c r="Y47" s="230">
        <v>58</v>
      </c>
      <c r="Z47" s="230">
        <v>39</v>
      </c>
      <c r="AA47" s="230">
        <v>155</v>
      </c>
      <c r="AB47" s="230">
        <v>4</v>
      </c>
      <c r="AC47" s="230">
        <v>2</v>
      </c>
      <c r="AD47" s="230">
        <v>3</v>
      </c>
      <c r="AE47" s="230">
        <v>11</v>
      </c>
      <c r="AF47" s="230">
        <v>39</v>
      </c>
      <c r="AG47" s="230">
        <v>17</v>
      </c>
      <c r="AH47" s="230">
        <v>572</v>
      </c>
      <c r="AI47" s="53"/>
      <c r="AJ47" s="51"/>
      <c r="AK47" s="266" t="str">
        <f t="shared" ref="AK47" si="12">D47</f>
        <v>わいせつ</v>
      </c>
      <c r="AL47" s="266"/>
      <c r="AM47" s="266"/>
      <c r="AN47" s="266"/>
    </row>
    <row r="48" spans="2:40" s="62" customFormat="1" ht="14.1" customHeight="1">
      <c r="B48" s="241"/>
      <c r="C48" s="241"/>
      <c r="D48" s="241"/>
      <c r="E48" s="265" t="str">
        <f>'01'!E48:F48</f>
        <v>うち)</v>
      </c>
      <c r="F48" s="265"/>
      <c r="G48" s="239" t="str">
        <f>'01'!G48</f>
        <v>不同意わいせつ</v>
      </c>
      <c r="H48" s="205">
        <v>25</v>
      </c>
      <c r="I48" s="205">
        <v>98</v>
      </c>
      <c r="J48" s="205">
        <v>156</v>
      </c>
      <c r="K48" s="206">
        <v>0</v>
      </c>
      <c r="L48" s="206">
        <v>0</v>
      </c>
      <c r="M48" s="206">
        <v>5</v>
      </c>
      <c r="N48" s="206">
        <v>2</v>
      </c>
      <c r="O48" s="206">
        <v>0</v>
      </c>
      <c r="P48" s="206">
        <v>2</v>
      </c>
      <c r="Q48" s="206">
        <v>125</v>
      </c>
      <c r="R48" s="206">
        <v>23</v>
      </c>
      <c r="S48" s="206">
        <v>26</v>
      </c>
      <c r="T48" s="207">
        <v>2</v>
      </c>
      <c r="U48" s="66"/>
      <c r="V48" s="229">
        <v>290</v>
      </c>
      <c r="W48" s="230">
        <v>4</v>
      </c>
      <c r="X48" s="230">
        <v>2</v>
      </c>
      <c r="Y48" s="230">
        <v>43</v>
      </c>
      <c r="Z48" s="230">
        <v>39</v>
      </c>
      <c r="AA48" s="230">
        <v>143</v>
      </c>
      <c r="AB48" s="230">
        <v>1</v>
      </c>
      <c r="AC48" s="230">
        <v>2</v>
      </c>
      <c r="AD48" s="230">
        <v>1</v>
      </c>
      <c r="AE48" s="230">
        <v>8</v>
      </c>
      <c r="AF48" s="230">
        <v>18</v>
      </c>
      <c r="AG48" s="230">
        <v>10</v>
      </c>
      <c r="AH48" s="230">
        <v>203</v>
      </c>
      <c r="AI48" s="56"/>
      <c r="AJ48" s="55"/>
      <c r="AK48" s="55"/>
      <c r="AL48" s="265" t="str">
        <f t="shared" ref="AL48:AL50" si="13">E48</f>
        <v>うち)</v>
      </c>
      <c r="AM48" s="265"/>
      <c r="AN48" s="51" t="str">
        <f t="shared" ref="AN48:AN50" si="14">G48</f>
        <v>不同意わいせつ</v>
      </c>
    </row>
    <row r="49" spans="1:40" s="62" customFormat="1" ht="14.1" customHeight="1">
      <c r="B49" s="241"/>
      <c r="C49" s="241"/>
      <c r="D49" s="241"/>
      <c r="E49" s="270" t="str">
        <f>'01'!E49:F49</f>
        <v>うち)</v>
      </c>
      <c r="F49" s="270"/>
      <c r="G49" s="239" t="str">
        <f>'01'!G49</f>
        <v>公然わいせつ</v>
      </c>
      <c r="H49" s="205">
        <v>6</v>
      </c>
      <c r="I49" s="205">
        <v>3</v>
      </c>
      <c r="J49" s="205">
        <v>35</v>
      </c>
      <c r="K49" s="206">
        <v>0</v>
      </c>
      <c r="L49" s="206">
        <v>0</v>
      </c>
      <c r="M49" s="206">
        <v>1</v>
      </c>
      <c r="N49" s="206">
        <v>1</v>
      </c>
      <c r="O49" s="206">
        <v>0</v>
      </c>
      <c r="P49" s="206">
        <v>3</v>
      </c>
      <c r="Q49" s="206">
        <v>16</v>
      </c>
      <c r="R49" s="206">
        <v>13</v>
      </c>
      <c r="S49" s="206">
        <v>8</v>
      </c>
      <c r="T49" s="207">
        <v>2</v>
      </c>
      <c r="U49" s="66"/>
      <c r="V49" s="229">
        <v>70</v>
      </c>
      <c r="W49" s="230">
        <v>0</v>
      </c>
      <c r="X49" s="230">
        <v>0</v>
      </c>
      <c r="Y49" s="230">
        <v>15</v>
      </c>
      <c r="Z49" s="230">
        <v>0</v>
      </c>
      <c r="AA49" s="230">
        <v>11</v>
      </c>
      <c r="AB49" s="230">
        <v>3</v>
      </c>
      <c r="AC49" s="230">
        <v>0</v>
      </c>
      <c r="AD49" s="230">
        <v>2</v>
      </c>
      <c r="AE49" s="230">
        <v>3</v>
      </c>
      <c r="AF49" s="230">
        <v>21</v>
      </c>
      <c r="AG49" s="230">
        <v>7</v>
      </c>
      <c r="AH49" s="230">
        <v>63</v>
      </c>
      <c r="AI49" s="56"/>
      <c r="AJ49" s="55"/>
      <c r="AK49" s="55"/>
      <c r="AL49" s="270" t="str">
        <f t="shared" si="13"/>
        <v>うち)</v>
      </c>
      <c r="AM49" s="270"/>
      <c r="AN49" s="51" t="str">
        <f t="shared" si="14"/>
        <v>公然わいせつ</v>
      </c>
    </row>
    <row r="50" spans="1:40" s="62" customFormat="1" ht="14.1" customHeight="1">
      <c r="B50" s="241"/>
      <c r="C50" s="241"/>
      <c r="D50" s="241"/>
      <c r="E50" s="270" t="str">
        <f>'01'!E50:F50</f>
        <v>うち)</v>
      </c>
      <c r="F50" s="270"/>
      <c r="G50" s="239" t="str">
        <f>'01'!G50</f>
        <v>面会要求等</v>
      </c>
      <c r="H50" s="205">
        <v>0</v>
      </c>
      <c r="I50" s="205">
        <v>0</v>
      </c>
      <c r="J50" s="205">
        <v>0</v>
      </c>
      <c r="K50" s="206">
        <v>0</v>
      </c>
      <c r="L50" s="206">
        <v>0</v>
      </c>
      <c r="M50" s="206">
        <v>0</v>
      </c>
      <c r="N50" s="206">
        <v>0</v>
      </c>
      <c r="O50" s="206">
        <v>0</v>
      </c>
      <c r="P50" s="206">
        <v>0</v>
      </c>
      <c r="Q50" s="206">
        <v>1</v>
      </c>
      <c r="R50" s="206">
        <v>0</v>
      </c>
      <c r="S50" s="206">
        <v>0</v>
      </c>
      <c r="T50" s="207">
        <v>0</v>
      </c>
      <c r="U50" s="66"/>
      <c r="V50" s="229">
        <v>0</v>
      </c>
      <c r="W50" s="230">
        <v>0</v>
      </c>
      <c r="X50" s="230">
        <v>0</v>
      </c>
      <c r="Y50" s="230">
        <v>0</v>
      </c>
      <c r="Z50" s="230">
        <v>0</v>
      </c>
      <c r="AA50" s="230">
        <v>1</v>
      </c>
      <c r="AB50" s="230">
        <v>0</v>
      </c>
      <c r="AC50" s="230">
        <v>0</v>
      </c>
      <c r="AD50" s="230">
        <v>0</v>
      </c>
      <c r="AE50" s="230">
        <v>0</v>
      </c>
      <c r="AF50" s="230">
        <v>0</v>
      </c>
      <c r="AG50" s="230">
        <v>0</v>
      </c>
      <c r="AH50" s="230">
        <v>5</v>
      </c>
      <c r="AI50" s="56"/>
      <c r="AJ50" s="241"/>
      <c r="AK50" s="241"/>
      <c r="AL50" s="270" t="str">
        <f t="shared" si="13"/>
        <v>うち)</v>
      </c>
      <c r="AM50" s="270"/>
      <c r="AN50" s="238" t="str">
        <f t="shared" si="14"/>
        <v>面会要求等</v>
      </c>
    </row>
    <row r="51" spans="1:40" s="62" customFormat="1" ht="14.1" customHeight="1">
      <c r="B51" s="238"/>
      <c r="C51" s="238"/>
      <c r="D51" s="266" t="str">
        <f>'01'!D51:G51</f>
        <v>性的姿態撮影等処罰法</v>
      </c>
      <c r="E51" s="266"/>
      <c r="F51" s="266"/>
      <c r="G51" s="267"/>
      <c r="H51" s="205">
        <v>4</v>
      </c>
      <c r="I51" s="205">
        <v>5</v>
      </c>
      <c r="J51" s="205">
        <v>70</v>
      </c>
      <c r="K51" s="206">
        <v>0</v>
      </c>
      <c r="L51" s="206">
        <v>0</v>
      </c>
      <c r="M51" s="206">
        <v>0</v>
      </c>
      <c r="N51" s="206">
        <v>4</v>
      </c>
      <c r="O51" s="206">
        <v>0</v>
      </c>
      <c r="P51" s="206">
        <v>0</v>
      </c>
      <c r="Q51" s="206">
        <v>91</v>
      </c>
      <c r="R51" s="206">
        <v>24</v>
      </c>
      <c r="S51" s="206">
        <v>19</v>
      </c>
      <c r="T51" s="207">
        <v>1</v>
      </c>
      <c r="U51" s="66"/>
      <c r="V51" s="229">
        <v>93</v>
      </c>
      <c r="W51" s="230">
        <v>2</v>
      </c>
      <c r="X51" s="230">
        <v>0</v>
      </c>
      <c r="Y51" s="230">
        <v>3</v>
      </c>
      <c r="Z51" s="230">
        <v>1</v>
      </c>
      <c r="AA51" s="230">
        <v>6</v>
      </c>
      <c r="AB51" s="230">
        <v>1</v>
      </c>
      <c r="AC51" s="230">
        <v>0</v>
      </c>
      <c r="AD51" s="230">
        <v>0</v>
      </c>
      <c r="AE51" s="230">
        <v>0</v>
      </c>
      <c r="AF51" s="230">
        <v>1</v>
      </c>
      <c r="AG51" s="230">
        <v>0</v>
      </c>
      <c r="AH51" s="230">
        <v>71</v>
      </c>
      <c r="AI51" s="53"/>
      <c r="AJ51" s="238"/>
      <c r="AK51" s="266" t="str">
        <f t="shared" ref="AK51" si="15">D51</f>
        <v>性的姿態撮影等処罰法</v>
      </c>
      <c r="AL51" s="266"/>
      <c r="AM51" s="266"/>
      <c r="AN51" s="266"/>
    </row>
    <row r="52" spans="1:40" s="61" customFormat="1" ht="14.1" customHeight="1">
      <c r="B52" s="57"/>
      <c r="C52" s="268" t="str">
        <f>'01'!C52:G52</f>
        <v>その他の刑法犯</v>
      </c>
      <c r="D52" s="268"/>
      <c r="E52" s="268"/>
      <c r="F52" s="268"/>
      <c r="G52" s="269"/>
      <c r="H52" s="208">
        <v>89</v>
      </c>
      <c r="I52" s="208">
        <v>471</v>
      </c>
      <c r="J52" s="208">
        <v>2150</v>
      </c>
      <c r="K52" s="209">
        <v>39</v>
      </c>
      <c r="L52" s="209">
        <v>6</v>
      </c>
      <c r="M52" s="209">
        <v>573</v>
      </c>
      <c r="N52" s="209">
        <v>146</v>
      </c>
      <c r="O52" s="209">
        <v>81</v>
      </c>
      <c r="P52" s="209">
        <v>116</v>
      </c>
      <c r="Q52" s="209">
        <v>3761</v>
      </c>
      <c r="R52" s="209">
        <v>2001</v>
      </c>
      <c r="S52" s="209">
        <v>34</v>
      </c>
      <c r="T52" s="210">
        <v>14</v>
      </c>
      <c r="U52" s="32"/>
      <c r="V52" s="231">
        <v>211</v>
      </c>
      <c r="W52" s="232">
        <v>4</v>
      </c>
      <c r="X52" s="232">
        <v>14</v>
      </c>
      <c r="Y52" s="232">
        <v>76</v>
      </c>
      <c r="Z52" s="232">
        <v>112</v>
      </c>
      <c r="AA52" s="232">
        <v>139</v>
      </c>
      <c r="AB52" s="232">
        <v>996</v>
      </c>
      <c r="AC52" s="232">
        <v>364</v>
      </c>
      <c r="AD52" s="232">
        <v>281</v>
      </c>
      <c r="AE52" s="232">
        <v>376</v>
      </c>
      <c r="AF52" s="232">
        <v>183</v>
      </c>
      <c r="AG52" s="232">
        <v>373</v>
      </c>
      <c r="AH52" s="232">
        <v>4200</v>
      </c>
      <c r="AI52" s="58"/>
      <c r="AJ52" s="268" t="str">
        <f>C52</f>
        <v>その他の刑法犯</v>
      </c>
      <c r="AK52" s="268"/>
      <c r="AL52" s="268"/>
      <c r="AM52" s="268"/>
      <c r="AN52" s="268"/>
    </row>
    <row r="53" spans="1:40" s="62" customFormat="1" ht="14.1" customHeight="1">
      <c r="A53" s="63"/>
      <c r="B53" s="241"/>
      <c r="C53" s="241"/>
      <c r="D53" s="265" t="str">
        <f>'01'!D53:E53</f>
        <v>うち)</v>
      </c>
      <c r="E53" s="265"/>
      <c r="F53" s="266" t="str">
        <f>'01'!F53:G53</f>
        <v>占有離脱物横領</v>
      </c>
      <c r="G53" s="267"/>
      <c r="H53" s="205">
        <v>40</v>
      </c>
      <c r="I53" s="205">
        <v>20</v>
      </c>
      <c r="J53" s="205">
        <v>285</v>
      </c>
      <c r="K53" s="206">
        <v>0</v>
      </c>
      <c r="L53" s="206">
        <v>1</v>
      </c>
      <c r="M53" s="206">
        <v>150</v>
      </c>
      <c r="N53" s="206">
        <v>31</v>
      </c>
      <c r="O53" s="206">
        <v>32</v>
      </c>
      <c r="P53" s="206">
        <v>17</v>
      </c>
      <c r="Q53" s="206">
        <v>105</v>
      </c>
      <c r="R53" s="206">
        <v>50</v>
      </c>
      <c r="S53" s="206">
        <v>17</v>
      </c>
      <c r="T53" s="207">
        <v>9</v>
      </c>
      <c r="U53" s="66"/>
      <c r="V53" s="229">
        <v>118</v>
      </c>
      <c r="W53" s="230">
        <v>2</v>
      </c>
      <c r="X53" s="230">
        <v>0</v>
      </c>
      <c r="Y53" s="230">
        <v>36</v>
      </c>
      <c r="Z53" s="230">
        <v>42</v>
      </c>
      <c r="AA53" s="230">
        <v>15</v>
      </c>
      <c r="AB53" s="230">
        <v>4</v>
      </c>
      <c r="AC53" s="230">
        <v>9</v>
      </c>
      <c r="AD53" s="230">
        <v>7</v>
      </c>
      <c r="AE53" s="230">
        <v>11</v>
      </c>
      <c r="AF53" s="230">
        <v>68</v>
      </c>
      <c r="AG53" s="230">
        <v>53</v>
      </c>
      <c r="AH53" s="230">
        <v>493</v>
      </c>
      <c r="AI53" s="56"/>
      <c r="AJ53" s="55"/>
      <c r="AK53" s="265" t="str">
        <f>D53</f>
        <v>うち)</v>
      </c>
      <c r="AL53" s="265"/>
      <c r="AM53" s="266" t="str">
        <f>F53</f>
        <v>占有離脱物横領</v>
      </c>
      <c r="AN53" s="266"/>
    </row>
    <row r="54" spans="1:40" s="62" customFormat="1" ht="14.1" customHeight="1">
      <c r="A54" s="63"/>
      <c r="B54" s="241"/>
      <c r="C54" s="241"/>
      <c r="D54" s="265" t="str">
        <f>'01'!D54:E54</f>
        <v>うち)</v>
      </c>
      <c r="E54" s="265"/>
      <c r="F54" s="266" t="str">
        <f>'01'!F54:G54</f>
        <v>公務執行妨害</v>
      </c>
      <c r="G54" s="267"/>
      <c r="H54" s="205">
        <v>7</v>
      </c>
      <c r="I54" s="205">
        <v>23</v>
      </c>
      <c r="J54" s="205">
        <v>26</v>
      </c>
      <c r="K54" s="206">
        <v>0</v>
      </c>
      <c r="L54" s="206">
        <v>0</v>
      </c>
      <c r="M54" s="206">
        <v>4</v>
      </c>
      <c r="N54" s="206">
        <v>1</v>
      </c>
      <c r="O54" s="206">
        <v>2</v>
      </c>
      <c r="P54" s="206">
        <v>0</v>
      </c>
      <c r="Q54" s="206">
        <v>24</v>
      </c>
      <c r="R54" s="206">
        <v>482</v>
      </c>
      <c r="S54" s="206">
        <v>2</v>
      </c>
      <c r="T54" s="207">
        <v>0</v>
      </c>
      <c r="U54" s="66"/>
      <c r="V54" s="229">
        <v>1</v>
      </c>
      <c r="W54" s="230">
        <v>0</v>
      </c>
      <c r="X54" s="230">
        <v>0</v>
      </c>
      <c r="Y54" s="230">
        <v>7</v>
      </c>
      <c r="Z54" s="230">
        <v>2</v>
      </c>
      <c r="AA54" s="230">
        <v>46</v>
      </c>
      <c r="AB54" s="230">
        <v>0</v>
      </c>
      <c r="AC54" s="230">
        <v>1</v>
      </c>
      <c r="AD54" s="230">
        <v>3</v>
      </c>
      <c r="AE54" s="230">
        <v>1</v>
      </c>
      <c r="AF54" s="230">
        <v>4</v>
      </c>
      <c r="AG54" s="230">
        <v>5</v>
      </c>
      <c r="AH54" s="230">
        <v>43</v>
      </c>
      <c r="AI54" s="56"/>
      <c r="AJ54" s="55"/>
      <c r="AK54" s="265" t="str">
        <f t="shared" ref="AK54:AK59" si="16">D54</f>
        <v>うち)</v>
      </c>
      <c r="AL54" s="265"/>
      <c r="AM54" s="266" t="str">
        <f t="shared" ref="AM54:AM59" si="17">F54</f>
        <v>公務執行妨害</v>
      </c>
      <c r="AN54" s="266"/>
    </row>
    <row r="55" spans="1:40" s="62" customFormat="1" ht="14.1" customHeight="1">
      <c r="A55" s="63"/>
      <c r="B55" s="241"/>
      <c r="C55" s="241"/>
      <c r="D55" s="265" t="str">
        <f>'01'!D55:E55</f>
        <v>うち)</v>
      </c>
      <c r="E55" s="265"/>
      <c r="F55" s="266" t="str">
        <f>'01'!F55:G55</f>
        <v>住居侵入</v>
      </c>
      <c r="G55" s="267"/>
      <c r="H55" s="205">
        <v>6</v>
      </c>
      <c r="I55" s="205">
        <v>31</v>
      </c>
      <c r="J55" s="205">
        <v>282</v>
      </c>
      <c r="K55" s="206">
        <v>4</v>
      </c>
      <c r="L55" s="206">
        <v>1</v>
      </c>
      <c r="M55" s="206">
        <v>4</v>
      </c>
      <c r="N55" s="206">
        <v>13</v>
      </c>
      <c r="O55" s="206">
        <v>0</v>
      </c>
      <c r="P55" s="206">
        <v>11</v>
      </c>
      <c r="Q55" s="206">
        <v>558</v>
      </c>
      <c r="R55" s="206">
        <v>142</v>
      </c>
      <c r="S55" s="206">
        <v>0</v>
      </c>
      <c r="T55" s="207">
        <v>0</v>
      </c>
      <c r="U55" s="66"/>
      <c r="V55" s="229">
        <v>0</v>
      </c>
      <c r="W55" s="230">
        <v>0</v>
      </c>
      <c r="X55" s="230">
        <v>3</v>
      </c>
      <c r="Y55" s="230">
        <v>0</v>
      </c>
      <c r="Z55" s="230">
        <v>0</v>
      </c>
      <c r="AA55" s="230">
        <v>0</v>
      </c>
      <c r="AB55" s="230">
        <v>638</v>
      </c>
      <c r="AC55" s="230">
        <v>68</v>
      </c>
      <c r="AD55" s="230">
        <v>62</v>
      </c>
      <c r="AE55" s="230">
        <v>0</v>
      </c>
      <c r="AF55" s="230">
        <v>0</v>
      </c>
      <c r="AG55" s="230">
        <v>0</v>
      </c>
      <c r="AH55" s="230">
        <v>371</v>
      </c>
      <c r="AI55" s="56"/>
      <c r="AJ55" s="55"/>
      <c r="AK55" s="265" t="str">
        <f t="shared" si="16"/>
        <v>うち)</v>
      </c>
      <c r="AL55" s="265"/>
      <c r="AM55" s="266" t="str">
        <f t="shared" si="17"/>
        <v>住居侵入</v>
      </c>
      <c r="AN55" s="266"/>
    </row>
    <row r="56" spans="1:40" s="62" customFormat="1" ht="14.1" customHeight="1">
      <c r="A56" s="63"/>
      <c r="B56" s="241"/>
      <c r="C56" s="241"/>
      <c r="D56" s="265" t="str">
        <f>'01'!D56:E56</f>
        <v>うち)</v>
      </c>
      <c r="E56" s="265"/>
      <c r="F56" s="266" t="str">
        <f>'01'!F56:G56</f>
        <v>逮捕監禁</v>
      </c>
      <c r="G56" s="267"/>
      <c r="H56" s="205">
        <v>0</v>
      </c>
      <c r="I56" s="205">
        <v>4</v>
      </c>
      <c r="J56" s="205">
        <v>9</v>
      </c>
      <c r="K56" s="206">
        <v>0</v>
      </c>
      <c r="L56" s="206">
        <v>0</v>
      </c>
      <c r="M56" s="206">
        <v>0</v>
      </c>
      <c r="N56" s="206">
        <v>0</v>
      </c>
      <c r="O56" s="206">
        <v>0</v>
      </c>
      <c r="P56" s="206">
        <v>0</v>
      </c>
      <c r="Q56" s="206">
        <v>10</v>
      </c>
      <c r="R56" s="206">
        <v>1</v>
      </c>
      <c r="S56" s="206">
        <v>0</v>
      </c>
      <c r="T56" s="207">
        <v>0</v>
      </c>
      <c r="U56" s="66"/>
      <c r="V56" s="229">
        <v>0</v>
      </c>
      <c r="W56" s="230">
        <v>0</v>
      </c>
      <c r="X56" s="230">
        <v>0</v>
      </c>
      <c r="Y56" s="230">
        <v>0</v>
      </c>
      <c r="Z56" s="230">
        <v>0</v>
      </c>
      <c r="AA56" s="230">
        <v>41</v>
      </c>
      <c r="AB56" s="230">
        <v>0</v>
      </c>
      <c r="AC56" s="230">
        <v>1</v>
      </c>
      <c r="AD56" s="230">
        <v>0</v>
      </c>
      <c r="AE56" s="230">
        <v>0</v>
      </c>
      <c r="AF56" s="230">
        <v>0</v>
      </c>
      <c r="AG56" s="230">
        <v>1</v>
      </c>
      <c r="AH56" s="230">
        <v>7</v>
      </c>
      <c r="AI56" s="56"/>
      <c r="AJ56" s="55"/>
      <c r="AK56" s="265" t="str">
        <f t="shared" si="16"/>
        <v>うち)</v>
      </c>
      <c r="AL56" s="265"/>
      <c r="AM56" s="266" t="str">
        <f t="shared" si="17"/>
        <v>逮捕監禁</v>
      </c>
      <c r="AN56" s="266"/>
    </row>
    <row r="57" spans="1:40" s="62" customFormat="1" ht="14.1" customHeight="1">
      <c r="A57" s="63"/>
      <c r="B57" s="241"/>
      <c r="C57" s="241"/>
      <c r="D57" s="265" t="str">
        <f>'01'!D57:E57</f>
        <v>うち)</v>
      </c>
      <c r="E57" s="265"/>
      <c r="F57" s="274" t="str">
        <f>'01'!F57:G57</f>
        <v>略取誘拐・人身売買</v>
      </c>
      <c r="G57" s="275"/>
      <c r="H57" s="205">
        <v>0</v>
      </c>
      <c r="I57" s="205">
        <v>0</v>
      </c>
      <c r="J57" s="205">
        <v>8</v>
      </c>
      <c r="K57" s="206">
        <v>0</v>
      </c>
      <c r="L57" s="206">
        <v>0</v>
      </c>
      <c r="M57" s="206">
        <v>0</v>
      </c>
      <c r="N57" s="206">
        <v>0</v>
      </c>
      <c r="O57" s="206">
        <v>0</v>
      </c>
      <c r="P57" s="206">
        <v>0</v>
      </c>
      <c r="Q57" s="206">
        <v>0</v>
      </c>
      <c r="R57" s="206">
        <v>2</v>
      </c>
      <c r="S57" s="206">
        <v>0</v>
      </c>
      <c r="T57" s="207">
        <v>0</v>
      </c>
      <c r="U57" s="66"/>
      <c r="V57" s="229">
        <v>1</v>
      </c>
      <c r="W57" s="230">
        <v>0</v>
      </c>
      <c r="X57" s="230">
        <v>0</v>
      </c>
      <c r="Y57" s="230">
        <v>0</v>
      </c>
      <c r="Z57" s="230">
        <v>1</v>
      </c>
      <c r="AA57" s="230">
        <v>4</v>
      </c>
      <c r="AB57" s="230">
        <v>0</v>
      </c>
      <c r="AC57" s="230">
        <v>0</v>
      </c>
      <c r="AD57" s="230">
        <v>0</v>
      </c>
      <c r="AE57" s="230">
        <v>0</v>
      </c>
      <c r="AF57" s="230">
        <v>1</v>
      </c>
      <c r="AG57" s="230">
        <v>1</v>
      </c>
      <c r="AH57" s="230">
        <v>25</v>
      </c>
      <c r="AI57" s="56"/>
      <c r="AJ57" s="55"/>
      <c r="AK57" s="265" t="str">
        <f t="shared" si="16"/>
        <v>うち)</v>
      </c>
      <c r="AL57" s="265"/>
      <c r="AM57" s="274" t="str">
        <f t="shared" si="17"/>
        <v>略取誘拐・人身売買</v>
      </c>
      <c r="AN57" s="274"/>
    </row>
    <row r="58" spans="1:40" s="62" customFormat="1" ht="14.1" customHeight="1">
      <c r="A58" s="63"/>
      <c r="B58" s="241"/>
      <c r="C58" s="241"/>
      <c r="D58" s="265" t="str">
        <f>'01'!D58:E58</f>
        <v>うち)</v>
      </c>
      <c r="E58" s="265"/>
      <c r="F58" s="266" t="str">
        <f>'01'!F58:G58</f>
        <v>盗品等</v>
      </c>
      <c r="G58" s="267"/>
      <c r="H58" s="205">
        <v>1</v>
      </c>
      <c r="I58" s="205">
        <v>1</v>
      </c>
      <c r="J58" s="205">
        <v>20</v>
      </c>
      <c r="K58" s="206">
        <v>22</v>
      </c>
      <c r="L58" s="206">
        <v>0</v>
      </c>
      <c r="M58" s="206">
        <v>1</v>
      </c>
      <c r="N58" s="206">
        <v>1</v>
      </c>
      <c r="O58" s="206">
        <v>0</v>
      </c>
      <c r="P58" s="206">
        <v>1</v>
      </c>
      <c r="Q58" s="206">
        <v>17</v>
      </c>
      <c r="R58" s="206">
        <v>6</v>
      </c>
      <c r="S58" s="206">
        <v>0</v>
      </c>
      <c r="T58" s="207">
        <v>0</v>
      </c>
      <c r="U58" s="66"/>
      <c r="V58" s="229">
        <v>0</v>
      </c>
      <c r="W58" s="230">
        <v>0</v>
      </c>
      <c r="X58" s="230">
        <v>0</v>
      </c>
      <c r="Y58" s="230">
        <v>0</v>
      </c>
      <c r="Z58" s="230">
        <v>0</v>
      </c>
      <c r="AA58" s="230">
        <v>5</v>
      </c>
      <c r="AB58" s="230">
        <v>1</v>
      </c>
      <c r="AC58" s="230">
        <v>0</v>
      </c>
      <c r="AD58" s="230">
        <v>3</v>
      </c>
      <c r="AE58" s="230">
        <v>2</v>
      </c>
      <c r="AF58" s="230">
        <v>5</v>
      </c>
      <c r="AG58" s="230">
        <v>1</v>
      </c>
      <c r="AH58" s="230">
        <v>40</v>
      </c>
      <c r="AI58" s="56"/>
      <c r="AJ58" s="55"/>
      <c r="AK58" s="265" t="str">
        <f t="shared" si="16"/>
        <v>うち)</v>
      </c>
      <c r="AL58" s="265"/>
      <c r="AM58" s="266" t="str">
        <f t="shared" si="17"/>
        <v>盗品等</v>
      </c>
      <c r="AN58" s="266"/>
    </row>
    <row r="59" spans="1:40" s="62" customFormat="1" ht="14.1" customHeight="1" thickBot="1">
      <c r="A59" s="63"/>
      <c r="B59" s="59"/>
      <c r="C59" s="59"/>
      <c r="D59" s="271" t="str">
        <f>'01'!D59:E59</f>
        <v>うち)</v>
      </c>
      <c r="E59" s="271"/>
      <c r="F59" s="272" t="str">
        <f>'01'!F59:G59</f>
        <v>器物損壊等</v>
      </c>
      <c r="G59" s="273"/>
      <c r="H59" s="211">
        <v>28</v>
      </c>
      <c r="I59" s="211">
        <v>328</v>
      </c>
      <c r="J59" s="211">
        <v>1284</v>
      </c>
      <c r="K59" s="212">
        <v>3</v>
      </c>
      <c r="L59" s="212">
        <v>4</v>
      </c>
      <c r="M59" s="212">
        <v>80</v>
      </c>
      <c r="N59" s="212">
        <v>61</v>
      </c>
      <c r="O59" s="212">
        <v>30</v>
      </c>
      <c r="P59" s="212">
        <v>71</v>
      </c>
      <c r="Q59" s="212">
        <v>2429</v>
      </c>
      <c r="R59" s="212">
        <v>778</v>
      </c>
      <c r="S59" s="212">
        <v>13</v>
      </c>
      <c r="T59" s="213">
        <v>4</v>
      </c>
      <c r="U59" s="66"/>
      <c r="V59" s="233">
        <v>83</v>
      </c>
      <c r="W59" s="234">
        <v>1</v>
      </c>
      <c r="X59" s="234">
        <v>9</v>
      </c>
      <c r="Y59" s="234">
        <v>22</v>
      </c>
      <c r="Z59" s="234">
        <v>65</v>
      </c>
      <c r="AA59" s="234">
        <v>15</v>
      </c>
      <c r="AB59" s="234">
        <v>301</v>
      </c>
      <c r="AC59" s="234">
        <v>195</v>
      </c>
      <c r="AD59" s="234">
        <v>175</v>
      </c>
      <c r="AE59" s="234">
        <v>330</v>
      </c>
      <c r="AF59" s="234">
        <v>86</v>
      </c>
      <c r="AG59" s="234">
        <v>282</v>
      </c>
      <c r="AH59" s="234">
        <v>2077</v>
      </c>
      <c r="AI59" s="60"/>
      <c r="AJ59" s="59"/>
      <c r="AK59" s="271" t="str">
        <f t="shared" si="16"/>
        <v>うち)</v>
      </c>
      <c r="AL59" s="271"/>
      <c r="AM59" s="272" t="str">
        <f t="shared" si="17"/>
        <v>器物損壊等</v>
      </c>
      <c r="AN59" s="272"/>
    </row>
    <row r="60" spans="1:40" ht="11.4" customHeight="1">
      <c r="B60" s="1"/>
      <c r="C60" s="41" t="s">
        <v>164</v>
      </c>
      <c r="D60" s="41"/>
      <c r="E60" s="41"/>
      <c r="F60" s="41"/>
      <c r="G60" s="41"/>
      <c r="H60" s="41"/>
      <c r="I60" s="41"/>
      <c r="J60" s="41"/>
      <c r="K60" s="41"/>
      <c r="L60" s="41"/>
      <c r="M60" s="41"/>
      <c r="N60" s="41"/>
      <c r="O60" s="41"/>
      <c r="P60" s="41"/>
      <c r="Q60" s="41"/>
      <c r="R60" s="41"/>
      <c r="S60" s="1"/>
      <c r="U60" s="9"/>
      <c r="V60" s="41"/>
      <c r="W60" s="41"/>
      <c r="X60" s="41"/>
      <c r="Y60" s="41"/>
      <c r="Z60" s="41"/>
      <c r="AA60" s="41"/>
      <c r="AB60" s="41"/>
      <c r="AC60" s="41"/>
      <c r="AD60" s="41"/>
      <c r="AE60" s="41"/>
      <c r="AF60" s="41"/>
      <c r="AG60" s="41"/>
      <c r="AH60" s="41"/>
      <c r="AI60" s="41"/>
      <c r="AJ60" s="41"/>
      <c r="AK60" s="41"/>
      <c r="AL60" s="41"/>
      <c r="AM60" s="41"/>
      <c r="AN60" s="68"/>
    </row>
    <row r="61" spans="1:40">
      <c r="B61" s="41"/>
      <c r="C61" s="41" t="s">
        <v>113</v>
      </c>
      <c r="D61" s="41"/>
      <c r="E61" s="41"/>
      <c r="F61" s="41"/>
      <c r="G61" s="41"/>
      <c r="H61" s="41"/>
      <c r="I61" s="41"/>
      <c r="J61" s="41"/>
      <c r="K61" s="41"/>
      <c r="L61" s="41"/>
      <c r="M61" s="41"/>
      <c r="N61" s="41"/>
      <c r="O61" s="41"/>
      <c r="P61" s="41"/>
      <c r="Q61" s="41"/>
      <c r="R61" s="41"/>
      <c r="S61" s="41"/>
      <c r="U61" s="9"/>
      <c r="V61" s="41"/>
      <c r="W61" s="41"/>
      <c r="X61" s="41"/>
      <c r="Y61" s="41"/>
      <c r="Z61" s="41"/>
      <c r="AA61" s="41"/>
      <c r="AB61" s="41"/>
      <c r="AC61" s="41"/>
      <c r="AD61" s="41"/>
      <c r="AE61" s="41"/>
      <c r="AF61" s="41"/>
      <c r="AG61" s="41"/>
      <c r="AH61" s="41"/>
      <c r="AI61" s="41"/>
      <c r="AJ61" s="41"/>
      <c r="AK61" s="41"/>
      <c r="AL61" s="41"/>
      <c r="AM61" s="41"/>
      <c r="AN61" s="64"/>
    </row>
    <row r="62" spans="1:40">
      <c r="B62" s="1"/>
      <c r="C62" s="1" t="s">
        <v>163</v>
      </c>
      <c r="D62" s="1"/>
      <c r="E62" s="1"/>
      <c r="F62" s="1"/>
      <c r="G62" s="1"/>
      <c r="H62" s="1"/>
      <c r="I62" s="1"/>
      <c r="J62" s="1"/>
      <c r="K62" s="1"/>
      <c r="L62" s="1"/>
      <c r="M62" s="1"/>
      <c r="N62" s="1"/>
      <c r="O62" s="1"/>
      <c r="P62" s="1"/>
      <c r="Q62" s="1"/>
      <c r="R62" s="1"/>
      <c r="S62" s="1"/>
      <c r="U62" s="9"/>
      <c r="V62" s="1"/>
      <c r="W62" s="1"/>
      <c r="X62" s="1"/>
      <c r="Y62" s="1"/>
      <c r="Z62" s="1"/>
      <c r="AA62" s="1"/>
      <c r="AB62" s="1"/>
      <c r="AC62" s="1"/>
      <c r="AD62" s="1"/>
      <c r="AE62" s="1"/>
      <c r="AF62" s="1"/>
      <c r="AG62" s="1"/>
      <c r="AH62" s="1"/>
      <c r="AI62" s="1"/>
      <c r="AJ62" s="1"/>
      <c r="AK62" s="1"/>
      <c r="AL62" s="1"/>
      <c r="AM62" s="1"/>
      <c r="AN62" s="40"/>
    </row>
    <row r="63" spans="1:40">
      <c r="B63" s="41"/>
      <c r="C63" s="41" t="s">
        <v>114</v>
      </c>
      <c r="D63" s="41"/>
      <c r="E63" s="41"/>
      <c r="F63" s="41"/>
      <c r="G63" s="41"/>
      <c r="H63" s="41"/>
      <c r="I63" s="41"/>
      <c r="J63" s="41"/>
      <c r="K63" s="41"/>
      <c r="L63" s="41"/>
      <c r="M63" s="41"/>
      <c r="N63" s="41"/>
      <c r="O63" s="41"/>
      <c r="P63" s="41"/>
      <c r="Q63" s="41"/>
      <c r="R63" s="41"/>
      <c r="S63" s="41"/>
      <c r="U63" s="9"/>
      <c r="V63" s="41"/>
      <c r="W63" s="41"/>
      <c r="X63" s="41"/>
      <c r="Y63" s="41"/>
      <c r="Z63" s="41"/>
      <c r="AA63" s="41"/>
      <c r="AB63" s="41"/>
      <c r="AC63" s="41"/>
      <c r="AD63" s="41"/>
      <c r="AE63" s="41"/>
      <c r="AF63" s="41"/>
      <c r="AG63" s="41"/>
      <c r="AH63" s="41"/>
      <c r="AI63" s="41"/>
      <c r="AJ63" s="41"/>
      <c r="AK63" s="41"/>
      <c r="AL63" s="41"/>
      <c r="AM63" s="41"/>
      <c r="AN63" s="40"/>
    </row>
    <row r="64" spans="1:40">
      <c r="B64" s="40"/>
      <c r="C64" s="3"/>
      <c r="D64" s="3"/>
      <c r="E64" s="3"/>
      <c r="F64" s="3"/>
      <c r="G64" s="3"/>
      <c r="P64" s="40"/>
      <c r="Q64" s="40"/>
      <c r="R64" s="40"/>
      <c r="AI64" s="40"/>
      <c r="AJ64" s="40"/>
      <c r="AK64" s="40"/>
      <c r="AL64" s="40"/>
      <c r="AM64" s="40"/>
      <c r="AN64" s="40"/>
    </row>
    <row r="65" spans="2:40">
      <c r="B65" s="40"/>
      <c r="C65" s="3"/>
      <c r="D65" s="3"/>
      <c r="E65" s="3"/>
      <c r="F65" s="3"/>
      <c r="G65" s="3"/>
      <c r="P65" s="40"/>
      <c r="Q65" s="40"/>
      <c r="R65" s="40"/>
      <c r="AI65" s="40"/>
      <c r="AJ65" s="40"/>
      <c r="AK65" s="40"/>
      <c r="AL65" s="40"/>
      <c r="AM65" s="40"/>
      <c r="AN65" s="40"/>
    </row>
    <row r="66" spans="2:40">
      <c r="B66" s="40"/>
      <c r="C66" s="40"/>
      <c r="D66" s="40"/>
      <c r="E66" s="40"/>
      <c r="F66" s="40"/>
      <c r="G66" s="40"/>
      <c r="AI66" s="40"/>
      <c r="AJ66" s="40"/>
      <c r="AK66" s="40"/>
      <c r="AL66" s="40"/>
      <c r="AM66" s="40"/>
      <c r="AN66" s="40"/>
    </row>
    <row r="67" spans="2:40" ht="12">
      <c r="B67" s="40"/>
      <c r="C67" s="40"/>
      <c r="D67" s="40"/>
      <c r="E67" s="40"/>
      <c r="F67" s="40"/>
      <c r="G67" s="43" t="s">
        <v>102</v>
      </c>
      <c r="H67" s="43"/>
      <c r="AI67" s="40"/>
      <c r="AJ67" s="40"/>
      <c r="AK67" s="40"/>
      <c r="AL67" s="40"/>
      <c r="AM67" s="40"/>
      <c r="AN67" s="40"/>
    </row>
    <row r="68" spans="2:40" ht="12">
      <c r="B68" s="40"/>
      <c r="C68" s="40"/>
      <c r="D68" s="40"/>
      <c r="E68" s="40"/>
      <c r="F68" s="40"/>
      <c r="G68" s="43" t="s">
        <v>103</v>
      </c>
      <c r="H68" s="44">
        <f t="shared" ref="H68:Q68" si="18">SUM(H6,H19,H26,H30,H45,H52)-H5</f>
        <v>0</v>
      </c>
      <c r="I68" s="44">
        <f t="shared" si="18"/>
        <v>0</v>
      </c>
      <c r="J68" s="44">
        <f t="shared" si="18"/>
        <v>0</v>
      </c>
      <c r="K68" s="44">
        <f t="shared" si="18"/>
        <v>0</v>
      </c>
      <c r="L68" s="44">
        <f t="shared" si="18"/>
        <v>0</v>
      </c>
      <c r="M68" s="44">
        <f t="shared" si="18"/>
        <v>0</v>
      </c>
      <c r="N68" s="44">
        <f t="shared" si="18"/>
        <v>0</v>
      </c>
      <c r="O68" s="44">
        <f t="shared" si="18"/>
        <v>0</v>
      </c>
      <c r="P68" s="44">
        <f t="shared" si="18"/>
        <v>0</v>
      </c>
      <c r="Q68" s="44">
        <f t="shared" si="18"/>
        <v>0</v>
      </c>
      <c r="R68" s="44"/>
      <c r="S68" s="44">
        <f>SUM(S6,S19,S26,S30,S45,S52)-S5</f>
        <v>0</v>
      </c>
      <c r="T68" s="44">
        <f>SUM(T6,T19,T26,T30,T45,T52)-T5</f>
        <v>0</v>
      </c>
      <c r="U68" s="65"/>
      <c r="V68" s="44">
        <f>SUM(V6,V19,V26,V30,V45,V52)-V5</f>
        <v>0</v>
      </c>
      <c r="W68" s="44">
        <f>SUM(W6,W19,W26,W30,W45,W52)-W5</f>
        <v>0</v>
      </c>
      <c r="X68" s="44"/>
      <c r="Y68" s="44">
        <f t="shared" ref="Y68:AH68" si="19">SUM(Y6,Y19,Y26,Y30,Y45,Y52)-Y5</f>
        <v>0</v>
      </c>
      <c r="Z68" s="44">
        <f t="shared" si="19"/>
        <v>0</v>
      </c>
      <c r="AA68" s="44">
        <f t="shared" si="19"/>
        <v>0</v>
      </c>
      <c r="AB68" s="44">
        <f t="shared" si="19"/>
        <v>0</v>
      </c>
      <c r="AC68" s="44">
        <f t="shared" si="19"/>
        <v>0</v>
      </c>
      <c r="AD68" s="44">
        <f t="shared" si="19"/>
        <v>0</v>
      </c>
      <c r="AE68" s="44">
        <f t="shared" si="19"/>
        <v>0</v>
      </c>
      <c r="AF68" s="44">
        <f t="shared" si="19"/>
        <v>0</v>
      </c>
      <c r="AG68" s="44">
        <f t="shared" si="19"/>
        <v>0</v>
      </c>
      <c r="AH68" s="44">
        <f t="shared" si="19"/>
        <v>0</v>
      </c>
      <c r="AI68" s="40"/>
      <c r="AJ68" s="40"/>
      <c r="AK68" s="40"/>
      <c r="AL68" s="40"/>
      <c r="AM68" s="40"/>
      <c r="AN68" s="40"/>
    </row>
    <row r="69" spans="2:40" ht="12">
      <c r="B69" s="40"/>
      <c r="C69" s="40"/>
      <c r="D69" s="40"/>
      <c r="E69" s="40"/>
      <c r="F69" s="40"/>
      <c r="G69" s="43" t="s">
        <v>104</v>
      </c>
      <c r="H69" s="44">
        <f t="shared" ref="H69:Q69" si="20">SUM(H7,H12,H17,H18)-H6</f>
        <v>0</v>
      </c>
      <c r="I69" s="44">
        <f t="shared" si="20"/>
        <v>0</v>
      </c>
      <c r="J69" s="44">
        <f t="shared" si="20"/>
        <v>0</v>
      </c>
      <c r="K69" s="44">
        <f t="shared" si="20"/>
        <v>0</v>
      </c>
      <c r="L69" s="44">
        <f t="shared" si="20"/>
        <v>0</v>
      </c>
      <c r="M69" s="44">
        <f t="shared" si="20"/>
        <v>0</v>
      </c>
      <c r="N69" s="44">
        <f t="shared" si="20"/>
        <v>0</v>
      </c>
      <c r="O69" s="44">
        <f t="shared" si="20"/>
        <v>0</v>
      </c>
      <c r="P69" s="44">
        <f t="shared" si="20"/>
        <v>0</v>
      </c>
      <c r="Q69" s="44">
        <f t="shared" si="20"/>
        <v>0</v>
      </c>
      <c r="R69" s="44"/>
      <c r="S69" s="44">
        <f>SUM(S7,S12,S17,S18)-S6</f>
        <v>0</v>
      </c>
      <c r="T69" s="44">
        <f>SUM(T7,T12,T17,T18)-T6</f>
        <v>0</v>
      </c>
      <c r="U69" s="65"/>
      <c r="V69" s="44">
        <f>SUM(V7,V12,V17,V18)-V6</f>
        <v>0</v>
      </c>
      <c r="W69" s="44">
        <f>SUM(W7,W12,W17,W18)-W6</f>
        <v>0</v>
      </c>
      <c r="X69" s="44"/>
      <c r="Y69" s="44">
        <f t="shared" ref="Y69:AH69" si="21">SUM(Y7,Y12,Y17,Y18)-Y6</f>
        <v>0</v>
      </c>
      <c r="Z69" s="44">
        <f t="shared" si="21"/>
        <v>0</v>
      </c>
      <c r="AA69" s="44">
        <f t="shared" si="21"/>
        <v>0</v>
      </c>
      <c r="AB69" s="44">
        <f t="shared" si="21"/>
        <v>0</v>
      </c>
      <c r="AC69" s="44">
        <f t="shared" si="21"/>
        <v>0</v>
      </c>
      <c r="AD69" s="44">
        <f t="shared" si="21"/>
        <v>0</v>
      </c>
      <c r="AE69" s="44">
        <f t="shared" si="21"/>
        <v>0</v>
      </c>
      <c r="AF69" s="44">
        <f t="shared" si="21"/>
        <v>0</v>
      </c>
      <c r="AG69" s="44">
        <f t="shared" si="21"/>
        <v>0</v>
      </c>
      <c r="AH69" s="44">
        <f t="shared" si="21"/>
        <v>0</v>
      </c>
      <c r="AI69" s="40"/>
      <c r="AJ69" s="40"/>
      <c r="AK69" s="40"/>
      <c r="AL69" s="40"/>
      <c r="AM69" s="40"/>
      <c r="AN69" s="40"/>
    </row>
    <row r="70" spans="2:40" ht="12">
      <c r="B70" s="40"/>
      <c r="C70" s="40"/>
      <c r="D70" s="40"/>
      <c r="E70" s="40"/>
      <c r="F70" s="40"/>
      <c r="G70" s="43" t="s">
        <v>0</v>
      </c>
      <c r="H70" s="44">
        <f t="shared" ref="H70:Q70" si="22">SUM(H8:H11)-H7</f>
        <v>0</v>
      </c>
      <c r="I70" s="44">
        <f t="shared" si="22"/>
        <v>0</v>
      </c>
      <c r="J70" s="44">
        <f t="shared" si="22"/>
        <v>0</v>
      </c>
      <c r="K70" s="44">
        <f t="shared" si="22"/>
        <v>0</v>
      </c>
      <c r="L70" s="44">
        <f t="shared" si="22"/>
        <v>0</v>
      </c>
      <c r="M70" s="44">
        <f t="shared" si="22"/>
        <v>0</v>
      </c>
      <c r="N70" s="44">
        <f t="shared" si="22"/>
        <v>0</v>
      </c>
      <c r="O70" s="44">
        <f t="shared" si="22"/>
        <v>0</v>
      </c>
      <c r="P70" s="44">
        <f t="shared" si="22"/>
        <v>0</v>
      </c>
      <c r="Q70" s="44">
        <f t="shared" si="22"/>
        <v>0</v>
      </c>
      <c r="R70" s="44"/>
      <c r="S70" s="44">
        <f>SUM(S8:S11)-S7</f>
        <v>0</v>
      </c>
      <c r="T70" s="44">
        <f>SUM(T8:T11)-T7</f>
        <v>0</v>
      </c>
      <c r="U70" s="65"/>
      <c r="V70" s="44">
        <f>SUM(V8:V11)-V7</f>
        <v>0</v>
      </c>
      <c r="W70" s="44">
        <f>SUM(W8:W11)-W7</f>
        <v>0</v>
      </c>
      <c r="X70" s="44"/>
      <c r="Y70" s="44">
        <f t="shared" ref="Y70:AH70" si="23">SUM(Y8:Y11)-Y7</f>
        <v>0</v>
      </c>
      <c r="Z70" s="44">
        <f t="shared" si="23"/>
        <v>0</v>
      </c>
      <c r="AA70" s="44">
        <f t="shared" si="23"/>
        <v>0</v>
      </c>
      <c r="AB70" s="44">
        <f t="shared" si="23"/>
        <v>0</v>
      </c>
      <c r="AC70" s="44">
        <f t="shared" si="23"/>
        <v>0</v>
      </c>
      <c r="AD70" s="44">
        <f t="shared" si="23"/>
        <v>0</v>
      </c>
      <c r="AE70" s="44">
        <f t="shared" si="23"/>
        <v>0</v>
      </c>
      <c r="AF70" s="44">
        <f t="shared" si="23"/>
        <v>0</v>
      </c>
      <c r="AG70" s="44">
        <f t="shared" si="23"/>
        <v>0</v>
      </c>
      <c r="AH70" s="44">
        <f t="shared" si="23"/>
        <v>0</v>
      </c>
      <c r="AI70" s="40"/>
      <c r="AJ70" s="40"/>
      <c r="AK70" s="40"/>
      <c r="AL70" s="40"/>
      <c r="AM70" s="40"/>
      <c r="AN70" s="40"/>
    </row>
    <row r="71" spans="2:40" ht="12">
      <c r="B71" s="40"/>
      <c r="C71" s="40"/>
      <c r="D71" s="40"/>
      <c r="E71" s="40"/>
      <c r="F71" s="40"/>
      <c r="G71" s="43" t="s">
        <v>105</v>
      </c>
      <c r="H71" s="44">
        <f t="shared" ref="H71:Q71" si="24">SUM(H13:H16)-H12</f>
        <v>0</v>
      </c>
      <c r="I71" s="44">
        <f t="shared" si="24"/>
        <v>0</v>
      </c>
      <c r="J71" s="44">
        <f t="shared" si="24"/>
        <v>0</v>
      </c>
      <c r="K71" s="44">
        <f t="shared" si="24"/>
        <v>0</v>
      </c>
      <c r="L71" s="44">
        <f t="shared" si="24"/>
        <v>0</v>
      </c>
      <c r="M71" s="44">
        <f t="shared" si="24"/>
        <v>0</v>
      </c>
      <c r="N71" s="44">
        <f t="shared" si="24"/>
        <v>0</v>
      </c>
      <c r="O71" s="44">
        <f t="shared" si="24"/>
        <v>0</v>
      </c>
      <c r="P71" s="44">
        <f t="shared" si="24"/>
        <v>0</v>
      </c>
      <c r="Q71" s="44">
        <f t="shared" si="24"/>
        <v>0</v>
      </c>
      <c r="R71" s="44"/>
      <c r="S71" s="44">
        <f>SUM(S13:S16)-S12</f>
        <v>0</v>
      </c>
      <c r="T71" s="44">
        <f>SUM(T13:T16)-T12</f>
        <v>0</v>
      </c>
      <c r="U71" s="65"/>
      <c r="V71" s="44">
        <f>SUM(V13:V16)-V12</f>
        <v>0</v>
      </c>
      <c r="W71" s="44">
        <f>SUM(W13:W16)-W12</f>
        <v>0</v>
      </c>
      <c r="X71" s="44"/>
      <c r="Y71" s="44">
        <f t="shared" ref="Y71:AH71" si="25">SUM(Y13:Y16)-Y12</f>
        <v>0</v>
      </c>
      <c r="Z71" s="44">
        <f t="shared" si="25"/>
        <v>0</v>
      </c>
      <c r="AA71" s="44">
        <f t="shared" si="25"/>
        <v>0</v>
      </c>
      <c r="AB71" s="44">
        <f t="shared" si="25"/>
        <v>0</v>
      </c>
      <c r="AC71" s="44">
        <f t="shared" si="25"/>
        <v>0</v>
      </c>
      <c r="AD71" s="44">
        <f t="shared" si="25"/>
        <v>0</v>
      </c>
      <c r="AE71" s="44">
        <f t="shared" si="25"/>
        <v>0</v>
      </c>
      <c r="AF71" s="44">
        <f t="shared" si="25"/>
        <v>0</v>
      </c>
      <c r="AG71" s="44">
        <f t="shared" si="25"/>
        <v>0</v>
      </c>
      <c r="AH71" s="44">
        <f t="shared" si="25"/>
        <v>0</v>
      </c>
      <c r="AI71" s="40"/>
      <c r="AJ71" s="40"/>
      <c r="AK71" s="40"/>
      <c r="AL71" s="40"/>
      <c r="AM71" s="40"/>
      <c r="AN71" s="40"/>
    </row>
    <row r="72" spans="2:40" ht="12">
      <c r="B72" s="40"/>
      <c r="C72" s="40"/>
      <c r="D72" s="40"/>
      <c r="E72" s="40"/>
      <c r="F72" s="40"/>
      <c r="G72" s="43" t="s">
        <v>106</v>
      </c>
      <c r="H72" s="44">
        <f t="shared" ref="H72:Q72" si="26">SUM(H20:H22,H24:H25)-H19</f>
        <v>0</v>
      </c>
      <c r="I72" s="44">
        <f t="shared" si="26"/>
        <v>0</v>
      </c>
      <c r="J72" s="44">
        <f t="shared" si="26"/>
        <v>0</v>
      </c>
      <c r="K72" s="44">
        <f t="shared" si="26"/>
        <v>0</v>
      </c>
      <c r="L72" s="44">
        <f t="shared" si="26"/>
        <v>0</v>
      </c>
      <c r="M72" s="44">
        <f t="shared" si="26"/>
        <v>0</v>
      </c>
      <c r="N72" s="44">
        <f t="shared" si="26"/>
        <v>0</v>
      </c>
      <c r="O72" s="44">
        <f t="shared" si="26"/>
        <v>0</v>
      </c>
      <c r="P72" s="44">
        <f t="shared" si="26"/>
        <v>0</v>
      </c>
      <c r="Q72" s="44">
        <f t="shared" si="26"/>
        <v>0</v>
      </c>
      <c r="R72" s="44"/>
      <c r="S72" s="44">
        <f>SUM(S20:S22,S24:S25)-S19</f>
        <v>0</v>
      </c>
      <c r="T72" s="44">
        <f>SUM(T20:T22,T24:T25)-T19</f>
        <v>0</v>
      </c>
      <c r="U72" s="65"/>
      <c r="V72" s="44">
        <f>SUM(V20:V22,V24:V25)-V19</f>
        <v>0</v>
      </c>
      <c r="W72" s="44">
        <f>SUM(W20:W22,W24:W25)-W19</f>
        <v>0</v>
      </c>
      <c r="X72" s="44"/>
      <c r="Y72" s="44">
        <f t="shared" ref="Y72:AH72" si="27">SUM(Y20:Y22,Y24:Y25)-Y19</f>
        <v>0</v>
      </c>
      <c r="Z72" s="44">
        <f t="shared" si="27"/>
        <v>0</v>
      </c>
      <c r="AA72" s="44">
        <f t="shared" si="27"/>
        <v>0</v>
      </c>
      <c r="AB72" s="44">
        <f t="shared" si="27"/>
        <v>0</v>
      </c>
      <c r="AC72" s="44">
        <f t="shared" si="27"/>
        <v>0</v>
      </c>
      <c r="AD72" s="44">
        <f t="shared" si="27"/>
        <v>0</v>
      </c>
      <c r="AE72" s="44">
        <f t="shared" si="27"/>
        <v>0</v>
      </c>
      <c r="AF72" s="44">
        <f t="shared" si="27"/>
        <v>0</v>
      </c>
      <c r="AG72" s="44">
        <f t="shared" si="27"/>
        <v>0</v>
      </c>
      <c r="AH72" s="44">
        <f t="shared" si="27"/>
        <v>0</v>
      </c>
      <c r="AI72" s="40"/>
      <c r="AJ72" s="40"/>
      <c r="AK72" s="40"/>
      <c r="AL72" s="40"/>
      <c r="AM72" s="40"/>
      <c r="AN72" s="40"/>
    </row>
    <row r="73" spans="2:40" ht="12">
      <c r="B73" s="40"/>
      <c r="C73" s="40"/>
      <c r="D73" s="40"/>
      <c r="E73" s="40"/>
      <c r="F73" s="40"/>
      <c r="G73" s="43" t="s">
        <v>107</v>
      </c>
      <c r="H73" s="44">
        <f t="shared" ref="H73:Q73" si="28">SUM(H27:H29)-H26</f>
        <v>0</v>
      </c>
      <c r="I73" s="44">
        <f t="shared" si="28"/>
        <v>0</v>
      </c>
      <c r="J73" s="44">
        <f t="shared" si="28"/>
        <v>0</v>
      </c>
      <c r="K73" s="44">
        <f t="shared" si="28"/>
        <v>0</v>
      </c>
      <c r="L73" s="44">
        <f t="shared" si="28"/>
        <v>0</v>
      </c>
      <c r="M73" s="44">
        <f t="shared" si="28"/>
        <v>0</v>
      </c>
      <c r="N73" s="44">
        <f t="shared" si="28"/>
        <v>0</v>
      </c>
      <c r="O73" s="44">
        <f t="shared" si="28"/>
        <v>0</v>
      </c>
      <c r="P73" s="44">
        <f t="shared" si="28"/>
        <v>0</v>
      </c>
      <c r="Q73" s="44">
        <f t="shared" si="28"/>
        <v>0</v>
      </c>
      <c r="R73" s="44"/>
      <c r="S73" s="44">
        <f>SUM(S27:S29)-S26</f>
        <v>0</v>
      </c>
      <c r="T73" s="44">
        <f>SUM(T27:T29)-T26</f>
        <v>0</v>
      </c>
      <c r="U73" s="65"/>
      <c r="V73" s="44">
        <f>SUM(V27:V29)-V26</f>
        <v>0</v>
      </c>
      <c r="W73" s="44">
        <f>SUM(W27:W29)-W26</f>
        <v>0</v>
      </c>
      <c r="X73" s="44"/>
      <c r="Y73" s="44">
        <f t="shared" ref="Y73:AH73" si="29">SUM(Y27:Y29)-Y26</f>
        <v>0</v>
      </c>
      <c r="Z73" s="44">
        <f t="shared" si="29"/>
        <v>0</v>
      </c>
      <c r="AA73" s="44">
        <f t="shared" si="29"/>
        <v>0</v>
      </c>
      <c r="AB73" s="44">
        <f t="shared" si="29"/>
        <v>0</v>
      </c>
      <c r="AC73" s="44">
        <f t="shared" si="29"/>
        <v>0</v>
      </c>
      <c r="AD73" s="44">
        <f t="shared" si="29"/>
        <v>0</v>
      </c>
      <c r="AE73" s="44">
        <f t="shared" si="29"/>
        <v>0</v>
      </c>
      <c r="AF73" s="44">
        <f t="shared" si="29"/>
        <v>0</v>
      </c>
      <c r="AG73" s="44">
        <f t="shared" si="29"/>
        <v>0</v>
      </c>
      <c r="AH73" s="44">
        <f t="shared" si="29"/>
        <v>0</v>
      </c>
      <c r="AI73" s="40"/>
      <c r="AJ73" s="40"/>
      <c r="AK73" s="40"/>
      <c r="AL73" s="40"/>
      <c r="AM73" s="40"/>
      <c r="AN73" s="40"/>
    </row>
    <row r="74" spans="2:40" ht="12">
      <c r="B74" s="40"/>
      <c r="C74" s="40"/>
      <c r="D74" s="40"/>
      <c r="E74" s="40"/>
      <c r="F74" s="40"/>
      <c r="G74" s="43" t="s">
        <v>108</v>
      </c>
      <c r="H74" s="44">
        <f t="shared" ref="H74:Q74" si="30">SUM(H31:H32,H35,H41,H43,H44)-H30</f>
        <v>0</v>
      </c>
      <c r="I74" s="44">
        <f t="shared" si="30"/>
        <v>0</v>
      </c>
      <c r="J74" s="44">
        <f t="shared" si="30"/>
        <v>0</v>
      </c>
      <c r="K74" s="44">
        <f t="shared" si="30"/>
        <v>0</v>
      </c>
      <c r="L74" s="44">
        <f t="shared" si="30"/>
        <v>0</v>
      </c>
      <c r="M74" s="44">
        <f t="shared" si="30"/>
        <v>0</v>
      </c>
      <c r="N74" s="44">
        <f t="shared" si="30"/>
        <v>0</v>
      </c>
      <c r="O74" s="44">
        <f t="shared" si="30"/>
        <v>0</v>
      </c>
      <c r="P74" s="44">
        <f t="shared" si="30"/>
        <v>0</v>
      </c>
      <c r="Q74" s="44">
        <f t="shared" si="30"/>
        <v>0</v>
      </c>
      <c r="R74" s="44"/>
      <c r="S74" s="44">
        <f>SUM(S31:S32,S35,S41,S43,S44)-S30</f>
        <v>0</v>
      </c>
      <c r="T74" s="44">
        <f>SUM(T31:T32,T35,T41,T43,T44)-T30</f>
        <v>0</v>
      </c>
      <c r="U74" s="65"/>
      <c r="V74" s="44">
        <f>SUM(V31:V32,V35,V41,V43,V44)-V30</f>
        <v>0</v>
      </c>
      <c r="W74" s="44">
        <f>SUM(W31:W32,W35,W41,W43,W44)-W30</f>
        <v>0</v>
      </c>
      <c r="X74" s="44"/>
      <c r="Y74" s="44">
        <f t="shared" ref="Y74:AH74" si="31">SUM(Y31:Y32,Y35,Y41,Y43,Y44)-Y30</f>
        <v>0</v>
      </c>
      <c r="Z74" s="44">
        <f t="shared" si="31"/>
        <v>0</v>
      </c>
      <c r="AA74" s="44">
        <f t="shared" si="31"/>
        <v>0</v>
      </c>
      <c r="AB74" s="44">
        <f t="shared" si="31"/>
        <v>0</v>
      </c>
      <c r="AC74" s="44">
        <f t="shared" si="31"/>
        <v>0</v>
      </c>
      <c r="AD74" s="44">
        <f t="shared" si="31"/>
        <v>0</v>
      </c>
      <c r="AE74" s="44">
        <f t="shared" si="31"/>
        <v>0</v>
      </c>
      <c r="AF74" s="44">
        <f t="shared" si="31"/>
        <v>0</v>
      </c>
      <c r="AG74" s="44">
        <f t="shared" si="31"/>
        <v>0</v>
      </c>
      <c r="AH74" s="44">
        <f t="shared" si="31"/>
        <v>0</v>
      </c>
      <c r="AI74" s="40"/>
      <c r="AJ74" s="40"/>
      <c r="AK74" s="40"/>
      <c r="AL74" s="40"/>
      <c r="AM74" s="40"/>
      <c r="AN74" s="40"/>
    </row>
    <row r="75" spans="2:40" ht="12">
      <c r="B75" s="40"/>
      <c r="C75" s="40"/>
      <c r="D75" s="40"/>
      <c r="E75" s="40"/>
      <c r="F75" s="40"/>
      <c r="G75" s="43" t="s">
        <v>109</v>
      </c>
      <c r="H75" s="44">
        <f t="shared" ref="H75:Q75" si="32">SUM(H33:H34)-H32</f>
        <v>0</v>
      </c>
      <c r="I75" s="44">
        <f t="shared" si="32"/>
        <v>0</v>
      </c>
      <c r="J75" s="44">
        <f t="shared" si="32"/>
        <v>0</v>
      </c>
      <c r="K75" s="44">
        <f t="shared" si="32"/>
        <v>0</v>
      </c>
      <c r="L75" s="44">
        <f t="shared" si="32"/>
        <v>0</v>
      </c>
      <c r="M75" s="44">
        <f t="shared" si="32"/>
        <v>0</v>
      </c>
      <c r="N75" s="44">
        <f t="shared" si="32"/>
        <v>0</v>
      </c>
      <c r="O75" s="44">
        <f t="shared" si="32"/>
        <v>0</v>
      </c>
      <c r="P75" s="44">
        <f t="shared" si="32"/>
        <v>0</v>
      </c>
      <c r="Q75" s="44">
        <f t="shared" si="32"/>
        <v>0</v>
      </c>
      <c r="R75" s="44"/>
      <c r="S75" s="44">
        <f>SUM(S33:S34)-S32</f>
        <v>0</v>
      </c>
      <c r="T75" s="44">
        <f>SUM(T33:T34)-T32</f>
        <v>0</v>
      </c>
      <c r="U75" s="65"/>
      <c r="V75" s="44">
        <f>SUM(V33:V34)-V32</f>
        <v>0</v>
      </c>
      <c r="W75" s="44">
        <f>SUM(W33:W34)-W32</f>
        <v>0</v>
      </c>
      <c r="X75" s="44"/>
      <c r="Y75" s="44">
        <f t="shared" ref="Y75:AH75" si="33">SUM(Y33:Y34)-Y32</f>
        <v>0</v>
      </c>
      <c r="Z75" s="44">
        <f t="shared" si="33"/>
        <v>0</v>
      </c>
      <c r="AA75" s="44">
        <f t="shared" si="33"/>
        <v>0</v>
      </c>
      <c r="AB75" s="44">
        <f t="shared" si="33"/>
        <v>0</v>
      </c>
      <c r="AC75" s="44">
        <f t="shared" si="33"/>
        <v>0</v>
      </c>
      <c r="AD75" s="44">
        <f t="shared" si="33"/>
        <v>0</v>
      </c>
      <c r="AE75" s="44">
        <f t="shared" si="33"/>
        <v>0</v>
      </c>
      <c r="AF75" s="44">
        <f t="shared" si="33"/>
        <v>0</v>
      </c>
      <c r="AG75" s="44">
        <f t="shared" si="33"/>
        <v>0</v>
      </c>
      <c r="AH75" s="44">
        <f t="shared" si="33"/>
        <v>0</v>
      </c>
      <c r="AI75" s="40"/>
      <c r="AJ75" s="40"/>
      <c r="AK75" s="40"/>
      <c r="AL75" s="40"/>
      <c r="AM75" s="40"/>
      <c r="AN75" s="40"/>
    </row>
    <row r="76" spans="2:40" ht="12">
      <c r="B76" s="40"/>
      <c r="C76" s="40"/>
      <c r="D76" s="40"/>
      <c r="E76" s="40"/>
      <c r="F76" s="40"/>
      <c r="G76" s="43" t="s">
        <v>110</v>
      </c>
      <c r="H76" s="44">
        <f t="shared" ref="H76:Q76" si="34">SUM(H36:H40)-H35</f>
        <v>0</v>
      </c>
      <c r="I76" s="44">
        <f t="shared" si="34"/>
        <v>0</v>
      </c>
      <c r="J76" s="44">
        <f t="shared" si="34"/>
        <v>0</v>
      </c>
      <c r="K76" s="44">
        <f t="shared" si="34"/>
        <v>0</v>
      </c>
      <c r="L76" s="44">
        <f t="shared" si="34"/>
        <v>0</v>
      </c>
      <c r="M76" s="44">
        <f t="shared" si="34"/>
        <v>0</v>
      </c>
      <c r="N76" s="44">
        <f t="shared" si="34"/>
        <v>0</v>
      </c>
      <c r="O76" s="44">
        <f t="shared" si="34"/>
        <v>0</v>
      </c>
      <c r="P76" s="44">
        <f t="shared" si="34"/>
        <v>0</v>
      </c>
      <c r="Q76" s="44">
        <f t="shared" si="34"/>
        <v>0</v>
      </c>
      <c r="R76" s="44"/>
      <c r="S76" s="44">
        <f>SUM(S36:S40)-S35</f>
        <v>0</v>
      </c>
      <c r="T76" s="44">
        <f>SUM(T36:T40)-T35</f>
        <v>0</v>
      </c>
      <c r="U76" s="65"/>
      <c r="V76" s="44">
        <f>SUM(V36:V40)-V35</f>
        <v>0</v>
      </c>
      <c r="W76" s="44">
        <f>SUM(W36:W40)-W35</f>
        <v>0</v>
      </c>
      <c r="X76" s="44"/>
      <c r="Y76" s="44">
        <f t="shared" ref="Y76:AH76" si="35">SUM(Y36:Y40)-Y35</f>
        <v>0</v>
      </c>
      <c r="Z76" s="44">
        <f t="shared" si="35"/>
        <v>0</v>
      </c>
      <c r="AA76" s="44">
        <f t="shared" si="35"/>
        <v>0</v>
      </c>
      <c r="AB76" s="44">
        <f t="shared" si="35"/>
        <v>0</v>
      </c>
      <c r="AC76" s="44">
        <f t="shared" si="35"/>
        <v>0</v>
      </c>
      <c r="AD76" s="44">
        <f t="shared" si="35"/>
        <v>0</v>
      </c>
      <c r="AE76" s="44">
        <f t="shared" si="35"/>
        <v>0</v>
      </c>
      <c r="AF76" s="44">
        <f t="shared" si="35"/>
        <v>0</v>
      </c>
      <c r="AG76" s="44">
        <f t="shared" si="35"/>
        <v>0</v>
      </c>
      <c r="AH76" s="44">
        <f t="shared" si="35"/>
        <v>0</v>
      </c>
      <c r="AI76" s="40"/>
      <c r="AJ76" s="40"/>
      <c r="AK76" s="40"/>
      <c r="AL76" s="40"/>
      <c r="AM76" s="40"/>
      <c r="AN76" s="40"/>
    </row>
    <row r="77" spans="2:40">
      <c r="B77" s="40"/>
      <c r="C77" s="40"/>
      <c r="D77" s="40"/>
      <c r="E77" s="40"/>
      <c r="F77" s="40"/>
      <c r="G77" s="40"/>
      <c r="AI77" s="40"/>
      <c r="AJ77" s="40"/>
      <c r="AK77" s="40"/>
      <c r="AL77" s="40"/>
      <c r="AM77" s="40"/>
      <c r="AN77" s="40"/>
    </row>
  </sheetData>
  <mergeCells count="128">
    <mergeCell ref="W2:AH2"/>
    <mergeCell ref="D7:G7"/>
    <mergeCell ref="E8:G8"/>
    <mergeCell ref="E9:G9"/>
    <mergeCell ref="E10:G10"/>
    <mergeCell ref="H2:Q2"/>
    <mergeCell ref="AJ6:AN6"/>
    <mergeCell ref="B5:G5"/>
    <mergeCell ref="B4:G4"/>
    <mergeCell ref="AI5:AN5"/>
    <mergeCell ref="C6:G6"/>
    <mergeCell ref="AI4:AN4"/>
    <mergeCell ref="E15:G15"/>
    <mergeCell ref="AL13:AN13"/>
    <mergeCell ref="AL14:AN14"/>
    <mergeCell ref="AK7:AN7"/>
    <mergeCell ref="AL8:AN8"/>
    <mergeCell ref="E16:G16"/>
    <mergeCell ref="D17:G17"/>
    <mergeCell ref="D18:G18"/>
    <mergeCell ref="E11:G11"/>
    <mergeCell ref="D12:G12"/>
    <mergeCell ref="E13:G13"/>
    <mergeCell ref="E14:G14"/>
    <mergeCell ref="AL9:AN9"/>
    <mergeCell ref="AL10:AN10"/>
    <mergeCell ref="AL11:AN11"/>
    <mergeCell ref="AK12:AN12"/>
    <mergeCell ref="AL15:AN15"/>
    <mergeCell ref="AL16:AN16"/>
    <mergeCell ref="AK17:AN17"/>
    <mergeCell ref="AK18:AN18"/>
    <mergeCell ref="D51:G51"/>
    <mergeCell ref="D24:G24"/>
    <mergeCell ref="D25:G25"/>
    <mergeCell ref="C26:G26"/>
    <mergeCell ref="C19:G19"/>
    <mergeCell ref="D20:G20"/>
    <mergeCell ref="D21:G21"/>
    <mergeCell ref="D22:G22"/>
    <mergeCell ref="D31:G31"/>
    <mergeCell ref="E23:F23"/>
    <mergeCell ref="AK32:AN32"/>
    <mergeCell ref="AK35:AN35"/>
    <mergeCell ref="AL36:AN36"/>
    <mergeCell ref="AL33:AN33"/>
    <mergeCell ref="E49:F49"/>
    <mergeCell ref="C52:G52"/>
    <mergeCell ref="AL40:AN40"/>
    <mergeCell ref="D47:G47"/>
    <mergeCell ref="E48:F48"/>
    <mergeCell ref="AK46:AN46"/>
    <mergeCell ref="AK47:AN47"/>
    <mergeCell ref="AJ45:AN45"/>
    <mergeCell ref="AK43:AN43"/>
    <mergeCell ref="AK41:AN41"/>
    <mergeCell ref="AL42:AM42"/>
    <mergeCell ref="AK44:AN44"/>
    <mergeCell ref="D41:G41"/>
    <mergeCell ref="E40:G40"/>
    <mergeCell ref="D43:G43"/>
    <mergeCell ref="D44:G44"/>
    <mergeCell ref="C45:G45"/>
    <mergeCell ref="D46:G46"/>
    <mergeCell ref="E50:F50"/>
    <mergeCell ref="E36:G36"/>
    <mergeCell ref="E37:G37"/>
    <mergeCell ref="E38:G38"/>
    <mergeCell ref="D32:G32"/>
    <mergeCell ref="E33:G33"/>
    <mergeCell ref="E34:G34"/>
    <mergeCell ref="AL39:AN39"/>
    <mergeCell ref="D27:G27"/>
    <mergeCell ref="D28:G28"/>
    <mergeCell ref="D29:G29"/>
    <mergeCell ref="C30:G30"/>
    <mergeCell ref="E39:G39"/>
    <mergeCell ref="AK59:AL59"/>
    <mergeCell ref="AM59:AN59"/>
    <mergeCell ref="AK56:AL56"/>
    <mergeCell ref="AM56:AN56"/>
    <mergeCell ref="D59:E59"/>
    <mergeCell ref="F59:G59"/>
    <mergeCell ref="D56:E56"/>
    <mergeCell ref="F56:G56"/>
    <mergeCell ref="D57:E57"/>
    <mergeCell ref="F57:G57"/>
    <mergeCell ref="D58:E58"/>
    <mergeCell ref="F58:G58"/>
    <mergeCell ref="AK58:AL58"/>
    <mergeCell ref="AM58:AN58"/>
    <mergeCell ref="AM54:AN54"/>
    <mergeCell ref="AK55:AL55"/>
    <mergeCell ref="AM55:AN55"/>
    <mergeCell ref="AL48:AM48"/>
    <mergeCell ref="AL49:AM49"/>
    <mergeCell ref="AL50:AM50"/>
    <mergeCell ref="AK51:AN51"/>
    <mergeCell ref="AJ52:AN52"/>
    <mergeCell ref="AK53:AL53"/>
    <mergeCell ref="AM53:AN53"/>
    <mergeCell ref="AK57:AL57"/>
    <mergeCell ref="AM57:AN57"/>
    <mergeCell ref="AK54:AL54"/>
    <mergeCell ref="D54:E54"/>
    <mergeCell ref="F54:G54"/>
    <mergeCell ref="D55:E55"/>
    <mergeCell ref="F55:G55"/>
    <mergeCell ref="D53:E53"/>
    <mergeCell ref="F53:G53"/>
    <mergeCell ref="AJ19:AN19"/>
    <mergeCell ref="AK20:AN20"/>
    <mergeCell ref="AK21:AN21"/>
    <mergeCell ref="AK22:AN22"/>
    <mergeCell ref="AK27:AN27"/>
    <mergeCell ref="AK28:AN28"/>
    <mergeCell ref="AK29:AN29"/>
    <mergeCell ref="AJ30:AN30"/>
    <mergeCell ref="AK31:AN31"/>
    <mergeCell ref="AL37:AN37"/>
    <mergeCell ref="AL38:AN38"/>
    <mergeCell ref="AL23:AM23"/>
    <mergeCell ref="AK24:AN24"/>
    <mergeCell ref="AL34:AN34"/>
    <mergeCell ref="AK25:AN25"/>
    <mergeCell ref="AJ26:AN26"/>
    <mergeCell ref="E42:F42"/>
    <mergeCell ref="D35:G35"/>
  </mergeCells>
  <phoneticPr fontId="1"/>
  <printOptions horizontalCentered="1"/>
  <pageMargins left="0.39370078740157483" right="0.39370078740157483" top="0.59055118110236227" bottom="0.39370078740157483" header="0.31496062992125984" footer="0.31496062992125984"/>
  <pageSetup paperSize="9" scale="8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vt:lpstr>
      <vt:lpstr>02</vt:lpstr>
      <vt:lpstr>03</vt:lpstr>
      <vt:lpstr>'01'!Print_Area</vt:lpstr>
      <vt:lpstr>'02'!Print_Area</vt:lpstr>
      <vt:lpstr>'03'!Print_Area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2024-11-05T05:44:08Z</dcterms:created>
  <dcterms:modified xsi:type="dcterms:W3CDTF">2024-11-05T05:44:14Z</dcterms:modified>
</cp:coreProperties>
</file>