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defaultThemeVersion="124226"/>
  <xr:revisionPtr revIDLastSave="0" documentId="13_ncr:1_{B377F5B1-05A3-486A-804A-6F96944D4B6B}" xr6:coauthVersionLast="36" xr6:coauthVersionMax="36" xr10:uidLastSave="{00000000-0000-0000-0000-000000000000}"/>
  <bookViews>
    <workbookView xWindow="12156" yWindow="-12" windowWidth="7728" windowHeight="8340" tabRatio="601" xr2:uid="{00000000-000D-0000-FFFF-FFFF00000000}"/>
  </bookViews>
  <sheets>
    <sheet name="01" sheetId="1" r:id="rId1"/>
    <sheet name="02" sheetId="2" r:id="rId2"/>
  </sheets>
  <definedNames>
    <definedName name="_xlnm.Print_Area" localSheetId="0">'01'!$B$2:$S$56</definedName>
    <definedName name="_xlnm.Print_Area" localSheetId="1">'02'!$B$2:$J$56,'02'!$L$2:$T$56</definedName>
  </definedNames>
  <calcPr calcId="191029"/>
</workbook>
</file>

<file path=xl/calcChain.xml><?xml version="1.0" encoding="utf-8"?>
<calcChain xmlns="http://schemas.openxmlformats.org/spreadsheetml/2006/main">
  <c r="Q61" i="2" l="1"/>
  <c r="Q60" i="2"/>
  <c r="Q59" i="2"/>
  <c r="P61" i="2"/>
  <c r="P60" i="2"/>
  <c r="O61" i="2"/>
  <c r="O60" i="2"/>
  <c r="O59" i="2"/>
  <c r="N61" i="2"/>
  <c r="N60" i="2"/>
  <c r="N59" i="2"/>
  <c r="M61" i="2"/>
  <c r="L61" i="2"/>
  <c r="L60" i="2"/>
  <c r="L59" i="2"/>
  <c r="J61" i="2"/>
  <c r="J60" i="2"/>
  <c r="I60" i="2"/>
  <c r="I59" i="2"/>
  <c r="G61" i="2"/>
  <c r="G60" i="2"/>
  <c r="G59" i="2"/>
  <c r="F61" i="2"/>
  <c r="F59" i="2"/>
  <c r="E61" i="2"/>
  <c r="E60" i="2"/>
  <c r="E59" i="2"/>
  <c r="P59" i="1"/>
  <c r="O61" i="1"/>
  <c r="O60" i="1"/>
  <c r="O59" i="1"/>
  <c r="M60" i="1"/>
  <c r="L61" i="1"/>
  <c r="L60" i="1"/>
  <c r="J60" i="1"/>
  <c r="I61" i="1"/>
  <c r="I60" i="1"/>
  <c r="G61" i="1"/>
  <c r="G60" i="1"/>
  <c r="G59" i="1"/>
  <c r="F61" i="1"/>
  <c r="F60" i="1"/>
  <c r="F59" i="1"/>
  <c r="Y55" i="1"/>
  <c r="Y53" i="1"/>
  <c r="Y52" i="1"/>
  <c r="Y51" i="1"/>
  <c r="Y50" i="1"/>
  <c r="Y49" i="1"/>
  <c r="Y48" i="1"/>
  <c r="Y47" i="1"/>
  <c r="Y46" i="1"/>
  <c r="Y45" i="1"/>
  <c r="Y44" i="1"/>
  <c r="Y43" i="1"/>
  <c r="Y42" i="1"/>
  <c r="Y41" i="1"/>
  <c r="Y40" i="1"/>
  <c r="Y39" i="1"/>
  <c r="Y38" i="1"/>
  <c r="Y37" i="1"/>
  <c r="Y36" i="1"/>
  <c r="Y35" i="1"/>
  <c r="Y34" i="1"/>
  <c r="Y33" i="1"/>
  <c r="Y32" i="1"/>
  <c r="Y31" i="1"/>
  <c r="Y29" i="1"/>
  <c r="Y27" i="1"/>
  <c r="Y25" i="1"/>
  <c r="Y23" i="1"/>
  <c r="Y22" i="1"/>
  <c r="Y21" i="1"/>
  <c r="Y20" i="1"/>
  <c r="Y19" i="1"/>
  <c r="Y18" i="1"/>
  <c r="Y17" i="1"/>
  <c r="Y16" i="1"/>
  <c r="Y15" i="1"/>
  <c r="Y14" i="1"/>
  <c r="Y13" i="1"/>
  <c r="Y12" i="1"/>
  <c r="Y11" i="1"/>
  <c r="Y10" i="1"/>
  <c r="Y9" i="1"/>
  <c r="Y8" i="1"/>
  <c r="X55" i="1"/>
  <c r="X54" i="1"/>
  <c r="X53" i="1"/>
  <c r="X51" i="1"/>
  <c r="X50" i="1"/>
  <c r="X49" i="1"/>
  <c r="X48" i="1"/>
  <c r="X47" i="1"/>
  <c r="X46" i="1"/>
  <c r="X45" i="1"/>
  <c r="X44" i="1"/>
  <c r="X43" i="1"/>
  <c r="X42" i="1"/>
  <c r="X41" i="1"/>
  <c r="X40" i="1"/>
  <c r="X39" i="1"/>
  <c r="X38" i="1"/>
  <c r="X37" i="1"/>
  <c r="X36" i="1"/>
  <c r="X35" i="1"/>
  <c r="X34" i="1"/>
  <c r="X33" i="1"/>
  <c r="X32" i="1"/>
  <c r="X31" i="1"/>
  <c r="X30" i="1"/>
  <c r="X29" i="1"/>
  <c r="X27" i="1"/>
  <c r="X26" i="1"/>
  <c r="X25" i="1"/>
  <c r="X23" i="1"/>
  <c r="X22" i="1"/>
  <c r="X21" i="1"/>
  <c r="X19" i="1"/>
  <c r="X18" i="1"/>
  <c r="X17" i="1"/>
  <c r="X16" i="1"/>
  <c r="X15" i="1"/>
  <c r="X14" i="1"/>
  <c r="X13" i="1"/>
  <c r="X12" i="1"/>
  <c r="X11" i="1"/>
  <c r="X10" i="1"/>
  <c r="X9" i="1"/>
  <c r="X8" i="1"/>
  <c r="W55" i="1"/>
  <c r="W54" i="1"/>
  <c r="W53" i="1"/>
  <c r="W52" i="1"/>
  <c r="W51" i="1"/>
  <c r="W50" i="1"/>
  <c r="W48" i="1"/>
  <c r="W47" i="1"/>
  <c r="W46" i="1"/>
  <c r="W44" i="1"/>
  <c r="W43" i="1"/>
  <c r="W42" i="1"/>
  <c r="W40" i="1"/>
  <c r="W36" i="1"/>
  <c r="W35" i="1"/>
  <c r="W34" i="1"/>
  <c r="W33" i="1"/>
  <c r="W32" i="1"/>
  <c r="W31" i="1"/>
  <c r="W30" i="1"/>
  <c r="W26" i="1"/>
  <c r="W25" i="1"/>
  <c r="W23" i="1"/>
  <c r="W22" i="1"/>
  <c r="W21" i="1"/>
  <c r="W20" i="1"/>
  <c r="W19" i="1"/>
  <c r="W18" i="1"/>
  <c r="W14" i="1"/>
  <c r="W12" i="1"/>
  <c r="W11" i="1"/>
  <c r="W10" i="1"/>
  <c r="W8" i="1"/>
  <c r="Z55" i="1"/>
  <c r="Z54" i="1"/>
  <c r="Z53" i="1"/>
  <c r="Z52" i="1"/>
  <c r="Z51" i="1"/>
  <c r="Z50" i="1"/>
  <c r="Z49" i="1"/>
  <c r="Z48" i="1"/>
  <c r="Z46" i="1"/>
  <c r="Z45" i="1"/>
  <c r="Z44" i="1"/>
  <c r="Z43" i="1"/>
  <c r="Z42" i="1"/>
  <c r="Z41" i="1"/>
  <c r="Z40" i="1"/>
  <c r="Z39" i="1"/>
  <c r="Z38" i="1"/>
  <c r="Z37" i="1"/>
  <c r="Z36" i="1"/>
  <c r="Z35" i="1"/>
  <c r="Z34" i="1"/>
  <c r="Z33" i="1"/>
  <c r="Z32" i="1"/>
  <c r="Z30" i="1"/>
  <c r="Z29" i="1"/>
  <c r="Z27" i="1"/>
  <c r="Z26" i="1"/>
  <c r="Z23" i="1"/>
  <c r="Z22" i="1"/>
  <c r="Z21" i="1"/>
  <c r="Z20" i="1"/>
  <c r="Z19" i="1"/>
  <c r="Z18" i="1"/>
  <c r="Z17" i="1"/>
  <c r="Z16" i="1"/>
  <c r="Z15" i="1"/>
  <c r="Z14" i="1"/>
  <c r="Z13" i="1"/>
  <c r="Z12" i="1"/>
  <c r="Z10" i="1"/>
  <c r="Z9" i="1"/>
  <c r="Z8" i="1"/>
  <c r="W16" i="1"/>
  <c r="Y30" i="1"/>
  <c r="W41" i="1"/>
  <c r="P60" i="1"/>
  <c r="I59" i="1"/>
  <c r="Y28" i="1" l="1"/>
  <c r="W7" i="1"/>
  <c r="Y24" i="1"/>
  <c r="E38" i="1"/>
  <c r="V38" i="1" s="1"/>
  <c r="P58" i="2"/>
  <c r="X28" i="1"/>
  <c r="W28" i="1"/>
  <c r="P59" i="2"/>
  <c r="G58" i="2"/>
  <c r="E31" i="1"/>
  <c r="V31" i="1" s="1"/>
  <c r="E47" i="1"/>
  <c r="V47" i="1" s="1"/>
  <c r="W38" i="1"/>
  <c r="I58" i="1"/>
  <c r="Z31" i="1"/>
  <c r="Q58" i="2"/>
  <c r="X7" i="1"/>
  <c r="N59" i="1"/>
  <c r="G58" i="1"/>
  <c r="E48" i="1"/>
  <c r="V48" i="1" s="1"/>
  <c r="Z47" i="1"/>
  <c r="E49" i="1"/>
  <c r="V49" i="1" s="1"/>
  <c r="J58" i="2"/>
  <c r="F58" i="2"/>
  <c r="P61" i="1"/>
  <c r="E55" i="1"/>
  <c r="V55" i="1" s="1"/>
  <c r="E51" i="1"/>
  <c r="V51" i="1" s="1"/>
  <c r="E46" i="1"/>
  <c r="V46" i="1" s="1"/>
  <c r="E43" i="1"/>
  <c r="V43" i="1" s="1"/>
  <c r="M61" i="1"/>
  <c r="M58" i="1"/>
  <c r="E39" i="1"/>
  <c r="V39" i="1" s="1"/>
  <c r="E32" i="1"/>
  <c r="V32" i="1" s="1"/>
  <c r="E37" i="1"/>
  <c r="V37" i="1" s="1"/>
  <c r="E41" i="1"/>
  <c r="V41" i="1" s="1"/>
  <c r="E45" i="1"/>
  <c r="V45" i="1" s="1"/>
  <c r="E30" i="1"/>
  <c r="V30" i="1" s="1"/>
  <c r="E34" i="1"/>
  <c r="V34" i="1" s="1"/>
  <c r="J61" i="1"/>
  <c r="E54" i="1"/>
  <c r="V54" i="1" s="1"/>
  <c r="W37" i="1"/>
  <c r="E35" i="1"/>
  <c r="V35" i="1" s="1"/>
  <c r="H61" i="1"/>
  <c r="W39" i="1"/>
  <c r="F58" i="1"/>
  <c r="M58" i="2"/>
  <c r="F60" i="2"/>
  <c r="K60" i="1"/>
  <c r="W24" i="1"/>
  <c r="M59" i="2"/>
  <c r="O58" i="2"/>
  <c r="Z7" i="1"/>
  <c r="I58" i="2"/>
  <c r="J59" i="2"/>
  <c r="O58" i="1"/>
  <c r="P58" i="1"/>
  <c r="E11" i="1"/>
  <c r="V11" i="1" s="1"/>
  <c r="L59" i="1"/>
  <c r="M59" i="1"/>
  <c r="Z24" i="1"/>
  <c r="N58" i="2"/>
  <c r="M60" i="2"/>
  <c r="L58" i="2"/>
  <c r="E23" i="1"/>
  <c r="V23" i="1" s="1"/>
  <c r="I61" i="2"/>
  <c r="Z11" i="1"/>
  <c r="Z28" i="1"/>
  <c r="E15" i="1"/>
  <c r="V15" i="1" s="1"/>
  <c r="E19" i="1"/>
  <c r="V19" i="1" s="1"/>
  <c r="E16" i="1"/>
  <c r="V16" i="1" s="1"/>
  <c r="E58" i="2"/>
  <c r="E13" i="1"/>
  <c r="V13" i="1" s="1"/>
  <c r="E10" i="1"/>
  <c r="V10" i="1" s="1"/>
  <c r="E17" i="1"/>
  <c r="V17" i="1" s="1"/>
  <c r="E27" i="1"/>
  <c r="V27" i="1" s="1"/>
  <c r="J59" i="1"/>
  <c r="E18" i="1"/>
  <c r="V18" i="1" s="1"/>
  <c r="E26" i="1"/>
  <c r="V26" i="1" s="1"/>
  <c r="W27" i="1"/>
  <c r="W9" i="1"/>
  <c r="W15" i="1"/>
  <c r="E14" i="1"/>
  <c r="V14" i="1" s="1"/>
  <c r="E42" i="1"/>
  <c r="V42" i="1" s="1"/>
  <c r="Y26" i="1"/>
  <c r="E22" i="1"/>
  <c r="V22" i="1" s="1"/>
  <c r="E50" i="1"/>
  <c r="V50" i="1" s="1"/>
  <c r="Y54" i="1"/>
  <c r="E20" i="1"/>
  <c r="V20" i="1" s="1"/>
  <c r="E36" i="1"/>
  <c r="V36" i="1" s="1"/>
  <c r="E40" i="1"/>
  <c r="V40" i="1" s="1"/>
  <c r="E44" i="1"/>
  <c r="V44" i="1" s="1"/>
  <c r="E52" i="1"/>
  <c r="V52" i="1" s="1"/>
  <c r="X52" i="1"/>
  <c r="E12" i="1"/>
  <c r="V12" i="1" s="1"/>
  <c r="X20" i="1"/>
  <c r="E8" i="1"/>
  <c r="V8" i="1" s="1"/>
  <c r="W49" i="1"/>
  <c r="W45" i="1"/>
  <c r="W17" i="1"/>
  <c r="W13" i="1"/>
  <c r="E9" i="1"/>
  <c r="E21" i="1"/>
  <c r="V21" i="1" s="1"/>
  <c r="E25" i="1"/>
  <c r="V25" i="1" s="1"/>
  <c r="E29" i="1"/>
  <c r="V29" i="1" s="1"/>
  <c r="E33" i="1"/>
  <c r="V33" i="1" s="1"/>
  <c r="E53" i="1"/>
  <c r="V53" i="1" s="1"/>
  <c r="W29" i="1"/>
  <c r="Z25" i="1"/>
  <c r="H59" i="1" l="1"/>
  <c r="N61" i="1"/>
  <c r="K61" i="1"/>
  <c r="N60" i="1"/>
  <c r="X24" i="1"/>
  <c r="W6" i="1"/>
  <c r="H60" i="2"/>
  <c r="Y7" i="1"/>
  <c r="H60" i="1"/>
  <c r="K59" i="1"/>
  <c r="H59" i="2"/>
  <c r="E7" i="1"/>
  <c r="J58" i="1"/>
  <c r="E24" i="1"/>
  <c r="V24" i="1" s="1"/>
  <c r="Z6" i="1"/>
  <c r="H61" i="2"/>
  <c r="E28" i="1"/>
  <c r="V28" i="1" s="1"/>
  <c r="X6" i="1"/>
  <c r="L58" i="1"/>
  <c r="V9" i="1"/>
  <c r="V7" i="1" l="1"/>
  <c r="H58" i="1"/>
  <c r="E59" i="1"/>
  <c r="Y6" i="1"/>
  <c r="N58" i="1"/>
  <c r="E60" i="1"/>
  <c r="H58" i="2"/>
  <c r="E61" i="1"/>
  <c r="E6" i="1"/>
  <c r="E58" i="1" s="1"/>
  <c r="K58" i="1"/>
  <c r="V6" i="1" l="1"/>
</calcChain>
</file>

<file path=xl/sharedStrings.xml><?xml version="1.0" encoding="utf-8"?>
<sst xmlns="http://schemas.openxmlformats.org/spreadsheetml/2006/main" count="260" uniqueCount="92">
  <si>
    <t>110番通報</t>
  </si>
  <si>
    <t>被害者・被害関係者の届出</t>
  </si>
  <si>
    <t>第三者からの届出</t>
  </si>
  <si>
    <t>総数</t>
  </si>
  <si>
    <t>告訴</t>
  </si>
  <si>
    <t>告発</t>
  </si>
  <si>
    <t>計</t>
  </si>
  <si>
    <t>その他</t>
  </si>
  <si>
    <t>自首</t>
  </si>
  <si>
    <t>現認</t>
  </si>
  <si>
    <t>職務質問</t>
  </si>
  <si>
    <t>聞込み</t>
  </si>
  <si>
    <t>取調べ</t>
  </si>
  <si>
    <t>その他</t>
    <rPh sb="2" eb="3">
      <t>タ</t>
    </rPh>
    <phoneticPr fontId="1"/>
  </si>
  <si>
    <t>窃盗総数</t>
    <rPh sb="0" eb="2">
      <t>セットウ</t>
    </rPh>
    <rPh sb="2" eb="4">
      <t>ソウスウ</t>
    </rPh>
    <phoneticPr fontId="1"/>
  </si>
  <si>
    <t>侵入盗</t>
    <rPh sb="0" eb="2">
      <t>シンニュウ</t>
    </rPh>
    <rPh sb="2" eb="3">
      <t>ヌス</t>
    </rPh>
    <phoneticPr fontId="1"/>
  </si>
  <si>
    <t>居空き</t>
  </si>
  <si>
    <t>金庫破り</t>
  </si>
  <si>
    <t>官公署荒し</t>
  </si>
  <si>
    <t>学校荒し</t>
  </si>
  <si>
    <t>病院荒し</t>
  </si>
  <si>
    <t>給油所荒し</t>
  </si>
  <si>
    <t>事務所荒し</t>
  </si>
  <si>
    <t>出店荒し</t>
  </si>
  <si>
    <t>工場荒し</t>
  </si>
  <si>
    <t>更衣室荒し</t>
  </si>
  <si>
    <t>倉庫荒し</t>
  </si>
  <si>
    <t>自動車盗</t>
  </si>
  <si>
    <t>オートバイ盗</t>
  </si>
  <si>
    <t>自転車盗</t>
  </si>
  <si>
    <t>職権盗</t>
  </si>
  <si>
    <t>慶弔盗</t>
  </si>
  <si>
    <t>追出し盗</t>
  </si>
  <si>
    <t>買物盗</t>
  </si>
  <si>
    <t>訪問盗</t>
  </si>
  <si>
    <t>車上ねらい</t>
  </si>
  <si>
    <t>窓口ねらい</t>
  </si>
  <si>
    <t>途中ねらい</t>
  </si>
  <si>
    <t>客室ねらい</t>
  </si>
  <si>
    <t>ひったくり</t>
  </si>
  <si>
    <t>すり</t>
  </si>
  <si>
    <t>万引き</t>
  </si>
  <si>
    <t>置引き</t>
  </si>
  <si>
    <t>非侵入盗</t>
  </si>
  <si>
    <t>乗り物盗</t>
  </si>
  <si>
    <t>　　　　　　認知の端緒
手口</t>
    <phoneticPr fontId="1"/>
  </si>
  <si>
    <t>認知の端緒
　　　　　　　　手口</t>
    <phoneticPr fontId="1"/>
  </si>
  <si>
    <t>忍込み</t>
    <phoneticPr fontId="1"/>
  </si>
  <si>
    <t>警察活動</t>
    <rPh sb="0" eb="2">
      <t>ケイサツ</t>
    </rPh>
    <rPh sb="2" eb="4">
      <t>カツドウ</t>
    </rPh>
    <phoneticPr fontId="1"/>
  </si>
  <si>
    <t>警察活動</t>
    <rPh sb="0" eb="1">
      <t>ケイ</t>
    </rPh>
    <phoneticPr fontId="1"/>
  </si>
  <si>
    <t>犯跡発見 注3)</t>
    <phoneticPr fontId="1"/>
  </si>
  <si>
    <t>８　窃盗　手口別　認知の</t>
    <phoneticPr fontId="1"/>
  </si>
  <si>
    <t>端緒別 認知件数（つづき）</t>
    <phoneticPr fontId="1"/>
  </si>
  <si>
    <t>常人逮捕
同行</t>
    <phoneticPr fontId="1"/>
  </si>
  <si>
    <r>
      <t>119番転送
注</t>
    </r>
    <r>
      <rPr>
        <sz val="10"/>
        <rFont val="ＭＳ 明朝"/>
        <family val="1"/>
        <charset val="128"/>
      </rPr>
      <t>2</t>
    </r>
    <r>
      <rPr>
        <sz val="10"/>
        <rFont val="ＭＳ 明朝"/>
        <family val="1"/>
        <charset val="128"/>
      </rPr>
      <t>）</t>
    </r>
    <phoneticPr fontId="1"/>
  </si>
  <si>
    <t>空き巣</t>
    <phoneticPr fontId="1"/>
  </si>
  <si>
    <t>旅館荒し</t>
    <rPh sb="0" eb="2">
      <t>リョカン</t>
    </rPh>
    <rPh sb="2" eb="3">
      <t>アラ</t>
    </rPh>
    <phoneticPr fontId="1"/>
  </si>
  <si>
    <t>ＡＴＭねらい</t>
    <phoneticPr fontId="1"/>
  </si>
  <si>
    <t>ＡＴＭ破り</t>
    <rPh sb="3" eb="4">
      <t>ヤブ</t>
    </rPh>
    <phoneticPr fontId="1"/>
  </si>
  <si>
    <t>払出盗</t>
    <rPh sb="0" eb="2">
      <t>ハライダシ</t>
    </rPh>
    <rPh sb="2" eb="3">
      <t>トウ</t>
    </rPh>
    <phoneticPr fontId="1"/>
  </si>
  <si>
    <t>室内ねらい</t>
    <rPh sb="0" eb="2">
      <t>シツナイ</t>
    </rPh>
    <phoneticPr fontId="1"/>
  </si>
  <si>
    <t>病室ねらい</t>
    <rPh sb="0" eb="2">
      <t>ビョウシツ</t>
    </rPh>
    <phoneticPr fontId="1"/>
  </si>
  <si>
    <t>仮睡者ねらい</t>
    <rPh sb="0" eb="3">
      <t>カスイシャ</t>
    </rPh>
    <phoneticPr fontId="1"/>
  </si>
  <si>
    <t>部品ねらい</t>
    <phoneticPr fontId="1"/>
  </si>
  <si>
    <t>脱衣場ねらい</t>
    <phoneticPr fontId="1"/>
  </si>
  <si>
    <t>自動販売機ねらい</t>
    <phoneticPr fontId="1"/>
  </si>
  <si>
    <t>色情ねらい</t>
    <phoneticPr fontId="1"/>
  </si>
  <si>
    <t>工事場ねらい</t>
    <phoneticPr fontId="1"/>
  </si>
  <si>
    <t>職場ねらい</t>
    <phoneticPr fontId="1"/>
  </si>
  <si>
    <t>同居ねらい</t>
    <phoneticPr fontId="1"/>
  </si>
  <si>
    <r>
      <t>　３</t>
    </r>
    <r>
      <rPr>
        <sz val="10"/>
        <rFont val="ＭＳ 明朝"/>
        <family val="1"/>
        <charset val="128"/>
      </rPr>
      <t xml:space="preserve"> </t>
    </r>
    <r>
      <rPr>
        <sz val="10"/>
        <rFont val="ＭＳ 明朝"/>
        <family val="1"/>
        <charset val="128"/>
      </rPr>
      <t>「犯跡発見」とは、警らその他の警察活動中における、殺害死体又は受傷被害者の発見、
　　侵入窃盗又は器物損壊の犯跡の発見等をいう。</t>
    </r>
    <phoneticPr fontId="1"/>
  </si>
  <si>
    <t xml:space="preserve"> ２ 「119番転送」とは、救急車の出動要請を受けた消防機関からの通報をいう。</t>
    <phoneticPr fontId="1"/>
  </si>
  <si>
    <t>確認用</t>
    <rPh sb="0" eb="2">
      <t>カクニン</t>
    </rPh>
    <rPh sb="2" eb="3">
      <t>ヨウ</t>
    </rPh>
    <phoneticPr fontId="1"/>
  </si>
  <si>
    <t>総数</t>
    <rPh sb="0" eb="2">
      <t>ソウスウ</t>
    </rPh>
    <phoneticPr fontId="1"/>
  </si>
  <si>
    <t>侵入盗</t>
    <rPh sb="0" eb="3">
      <t>シンニュウトウ</t>
    </rPh>
    <phoneticPr fontId="1"/>
  </si>
  <si>
    <t>乗物盗</t>
    <rPh sb="0" eb="1">
      <t>ノ</t>
    </rPh>
    <rPh sb="1" eb="2">
      <t>モノ</t>
    </rPh>
    <rPh sb="2" eb="3">
      <t>トウ</t>
    </rPh>
    <phoneticPr fontId="1"/>
  </si>
  <si>
    <t>非侵入盗</t>
    <rPh sb="0" eb="1">
      <t>ヒ</t>
    </rPh>
    <rPh sb="1" eb="3">
      <t>シンニュウ</t>
    </rPh>
    <rPh sb="3" eb="4">
      <t>トウ</t>
    </rPh>
    <phoneticPr fontId="1"/>
  </si>
  <si>
    <t>８　窃盗　手口別　認知</t>
    <phoneticPr fontId="1"/>
  </si>
  <si>
    <t>の端緒別　認知件数</t>
    <phoneticPr fontId="1"/>
  </si>
  <si>
    <t>警備会社からの届出 注1）</t>
    <phoneticPr fontId="1"/>
  </si>
  <si>
    <t>注１ 「警備会社からの届出」とは、警備業法第２条第３項又は第４項に規定する
　 警備業者又は警備員が警備業務に従事中に覚知した事件を届け出た場合をいう。</t>
    <phoneticPr fontId="1"/>
  </si>
  <si>
    <t>サイバーパトロール</t>
    <phoneticPr fontId="1"/>
  </si>
  <si>
    <t>さい銭ねらい</t>
    <rPh sb="2" eb="3">
      <t>セン</t>
    </rPh>
    <phoneticPr fontId="1"/>
  </si>
  <si>
    <t>計</t>
    <rPh sb="0" eb="1">
      <t>ケイ</t>
    </rPh>
    <phoneticPr fontId="1"/>
  </si>
  <si>
    <t>被害者</t>
    <rPh sb="0" eb="3">
      <t>ヒガイシャ</t>
    </rPh>
    <phoneticPr fontId="1"/>
  </si>
  <si>
    <t>警備</t>
    <rPh sb="0" eb="2">
      <t>ケイビ</t>
    </rPh>
    <phoneticPr fontId="1"/>
  </si>
  <si>
    <t>第三者</t>
    <rPh sb="0" eb="3">
      <t>ダイサンシャ</t>
    </rPh>
    <phoneticPr fontId="1"/>
  </si>
  <si>
    <t>認知186</t>
    <rPh sb="0" eb="2">
      <t>ニンチ</t>
    </rPh>
    <phoneticPr fontId="1"/>
  </si>
  <si>
    <t>認知187</t>
    <rPh sb="0" eb="2">
      <t>ニンチ</t>
    </rPh>
    <phoneticPr fontId="1"/>
  </si>
  <si>
    <t>認知188</t>
    <rPh sb="0" eb="2">
      <t>ニンチ</t>
    </rPh>
    <phoneticPr fontId="1"/>
  </si>
  <si>
    <t>認知189</t>
    <rPh sb="0" eb="2">
      <t>ニンチ</t>
    </rPh>
    <phoneticPr fontId="1"/>
  </si>
  <si>
    <t>他機関から
の引継ぎ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</si>
</sst>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Red]\-#,##0;\-"/>
    <numFmt numFmtId="177" formatCode="#,##0_ "/>
    <numFmt numFmtId="178" formatCode="0%;\(0%\)"/>
    <numFmt numFmtId="179" formatCode="0.0%"/>
    <numFmt numFmtId="180" formatCode="&quot;$&quot;#,##0;&quot;¥&quot;\!\(&quot;$&quot;#,##0&quot;¥&quot;\!\)"/>
    <numFmt numFmtId="181" formatCode="#,##0.0_);\(#,##0.0\)"/>
    <numFmt numFmtId="182" formatCode="&quot;$&quot;#,##0_);[Red]\(&quot;$&quot;#,##0\)"/>
    <numFmt numFmtId="183" formatCode="&quot;$&quot;#,##0_);\(&quot;$&quot;#,##0\)"/>
    <numFmt numFmtId="184" formatCode="&quot;$&quot;#,##0.00_);\(&quot;$&quot;#,##0.00\)"/>
    <numFmt numFmtId="185" formatCode="&quot;$&quot;#,##0.00_);[Red]\(&quot;$&quot;#,##0.00\)"/>
    <numFmt numFmtId="186" formatCode="0.00_)"/>
    <numFmt numFmtId="187" formatCode="#,##0_ ;[Red]&quot;¥&quot;\!\-#,##0&quot;¥&quot;\!\ "/>
    <numFmt numFmtId="188" formatCode="0_ ;[Red]&quot;¥&quot;\!\-0&quot;¥&quot;\!\ "/>
    <numFmt numFmtId="189" formatCode="0_ ;[Red]\-0\ "/>
    <numFmt numFmtId="190" formatCode="hh:mm\ \T\K"/>
  </numFmts>
  <fonts count="31">
    <font>
      <sz val="10"/>
      <name val="ＭＳ 明朝"/>
      <family val="1"/>
      <charset val="128"/>
    </font>
    <font>
      <sz val="7"/>
      <name val="Terminal"/>
      <family val="3"/>
      <charset val="255"/>
    </font>
    <font>
      <sz val="12"/>
      <name val="ＭＳ 明朝"/>
      <family val="1"/>
      <charset val="128"/>
    </font>
    <font>
      <sz val="10"/>
      <name val="ＭＳ 明朝"/>
      <family val="1"/>
      <charset val="128"/>
    </font>
    <font>
      <sz val="9"/>
      <name val="ＭＳ 明朝"/>
      <family val="1"/>
      <charset val="128"/>
    </font>
    <font>
      <sz val="9"/>
      <name val="ＭＳ ゴシック"/>
      <family val="3"/>
      <charset val="128"/>
    </font>
    <font>
      <sz val="10"/>
      <name val="ＭＳ 明朝"/>
      <family val="1"/>
      <charset val="128"/>
    </font>
    <font>
      <sz val="10"/>
      <name val="ＭＳ ゴシック"/>
      <family val="3"/>
      <charset val="128"/>
    </font>
    <font>
      <sz val="12"/>
      <color indexed="10"/>
      <name val="ＭＳ 明朝"/>
      <family val="1"/>
      <charset val="128"/>
    </font>
    <font>
      <sz val="8"/>
      <name val="ＭＳ 明朝"/>
      <family val="1"/>
      <charset val="128"/>
    </font>
    <font>
      <sz val="11"/>
      <name val="ＭＳ Ｐゴシック"/>
      <family val="3"/>
      <charset val="128"/>
    </font>
    <font>
      <sz val="10"/>
      <name val="ＭＳ Ｐゴシック"/>
      <family val="3"/>
      <charset val="128"/>
    </font>
    <font>
      <sz val="13"/>
      <name val="Tms Rmn"/>
      <family val="1"/>
    </font>
    <font>
      <b/>
      <sz val="10"/>
      <name val="Helv"/>
      <family val="2"/>
    </font>
    <font>
      <b/>
      <sz val="13"/>
      <name val="Tms Rmn"/>
      <family val="1"/>
    </font>
    <font>
      <sz val="10"/>
      <name val="MS Sans Serif"/>
      <family val="2"/>
    </font>
    <font>
      <sz val="9"/>
      <name val="Times New Roman"/>
      <family val="1"/>
    </font>
    <font>
      <sz val="8"/>
      <name val="Arial"/>
      <family val="2"/>
    </font>
    <font>
      <b/>
      <sz val="12"/>
      <name val="Helv"/>
      <family val="2"/>
    </font>
    <font>
      <b/>
      <sz val="12"/>
      <name val="Arial"/>
      <family val="2"/>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i/>
      <sz val="14"/>
      <name val="中ゴシックＢＢＢ"/>
      <family val="3"/>
      <charset val="128"/>
    </font>
    <font>
      <sz val="11"/>
      <name val="ＭＳ 明朝"/>
      <family val="1"/>
      <charset val="128"/>
    </font>
    <font>
      <sz val="14"/>
      <name val="ＭＳ 明朝"/>
      <family val="1"/>
      <charset val="128"/>
    </font>
    <font>
      <sz val="1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35">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s>
  <cellStyleXfs count="58">
    <xf numFmtId="0" fontId="0" fillId="0" borderId="0"/>
    <xf numFmtId="178" fontId="12" fillId="0" borderId="0" applyFont="0" applyFill="0" applyBorder="0" applyAlignment="0" applyProtection="0"/>
    <xf numFmtId="179" fontId="12" fillId="0" borderId="0" applyFont="0" applyFill="0" applyBorder="0" applyAlignment="0" applyProtection="0"/>
    <xf numFmtId="10" fontId="12" fillId="0" borderId="0" applyFont="0" applyFill="0" applyBorder="0" applyAlignment="0" applyProtection="0"/>
    <xf numFmtId="180" fontId="10" fillId="0" borderId="0" applyFill="0" applyBorder="0" applyAlignment="0"/>
    <xf numFmtId="0" fontId="13" fillId="0" borderId="0"/>
    <xf numFmtId="0" fontId="14" fillId="0" borderId="1" applyNumberFormat="0" applyFill="0" applyProtection="0">
      <alignment horizontal="center"/>
    </xf>
    <xf numFmtId="38" fontId="15" fillId="0" borderId="0" applyFont="0" applyFill="0" applyBorder="0" applyAlignment="0" applyProtection="0"/>
    <xf numFmtId="37" fontId="12" fillId="0" borderId="0" applyFont="0" applyFill="0" applyBorder="0" applyAlignment="0" applyProtection="0"/>
    <xf numFmtId="181" fontId="12" fillId="0" borderId="0" applyFont="0" applyFill="0" applyBorder="0" applyAlignment="0" applyProtection="0"/>
    <xf numFmtId="39" fontId="12" fillId="0" borderId="0" applyFont="0" applyFill="0" applyBorder="0" applyAlignment="0" applyProtection="0"/>
    <xf numFmtId="40" fontId="15" fillId="0" borderId="0" applyFont="0" applyFill="0" applyBorder="0" applyAlignment="0" applyProtection="0"/>
    <xf numFmtId="182" fontId="15" fillId="0" borderId="0" applyFont="0" applyFill="0" applyBorder="0" applyAlignment="0" applyProtection="0"/>
    <xf numFmtId="183" fontId="12" fillId="0" borderId="0" applyFont="0" applyFill="0" applyBorder="0" applyAlignment="0" applyProtection="0"/>
    <xf numFmtId="184" fontId="12" fillId="0" borderId="0" applyFont="0" applyFill="0" applyBorder="0" applyAlignment="0" applyProtection="0"/>
    <xf numFmtId="185" fontId="15" fillId="0" borderId="0" applyFont="0" applyFill="0" applyBorder="0" applyAlignment="0" applyProtection="0"/>
    <xf numFmtId="0" fontId="16" fillId="0" borderId="0">
      <alignment horizontal="left"/>
    </xf>
    <xf numFmtId="38" fontId="17" fillId="2" borderId="0" applyNumberFormat="0" applyBorder="0" applyAlignment="0" applyProtection="0"/>
    <xf numFmtId="0" fontId="18" fillId="0" borderId="0">
      <alignment horizontal="left"/>
    </xf>
    <xf numFmtId="0" fontId="19" fillId="0" borderId="2" applyNumberFormat="0" applyAlignment="0" applyProtection="0">
      <alignment horizontal="left" vertical="center"/>
    </xf>
    <xf numFmtId="0" fontId="19" fillId="0" borderId="3">
      <alignment horizontal="left" vertical="center"/>
    </xf>
    <xf numFmtId="10" fontId="17" fillId="3" borderId="4" applyNumberFormat="0" applyBorder="0" applyAlignment="0" applyProtection="0"/>
    <xf numFmtId="1" fontId="7" fillId="0" borderId="0" applyProtection="0">
      <protection locked="0"/>
    </xf>
    <xf numFmtId="0" fontId="20" fillId="0" borderId="5"/>
    <xf numFmtId="0" fontId="10" fillId="0" borderId="0"/>
    <xf numFmtId="186" fontId="21" fillId="0" borderId="0"/>
    <xf numFmtId="0" fontId="22" fillId="0" borderId="0"/>
    <xf numFmtId="10" fontId="22" fillId="0" borderId="0" applyFont="0" applyFill="0" applyBorder="0" applyAlignment="0" applyProtection="0"/>
    <xf numFmtId="4" fontId="16" fillId="0" borderId="0">
      <alignment horizontal="right"/>
    </xf>
    <xf numFmtId="4" fontId="23" fillId="0" borderId="0">
      <alignment horizontal="right"/>
    </xf>
    <xf numFmtId="0" fontId="24" fillId="0" borderId="0">
      <alignment horizontal="left"/>
    </xf>
    <xf numFmtId="0" fontId="17" fillId="0" borderId="0" applyNumberFormat="0" applyFill="0" applyBorder="0" applyProtection="0">
      <alignment vertical="top" wrapText="1"/>
    </xf>
    <xf numFmtId="3" fontId="17" fillId="0" borderId="0" applyFill="0" applyBorder="0" applyProtection="0">
      <alignment horizontal="right" vertical="top" wrapText="1"/>
    </xf>
    <xf numFmtId="3" fontId="25" fillId="0" borderId="0" applyFill="0" applyBorder="0" applyProtection="0">
      <alignment horizontal="right" vertical="top" wrapText="1"/>
    </xf>
    <xf numFmtId="0" fontId="20" fillId="0" borderId="0"/>
    <xf numFmtId="0" fontId="26" fillId="0" borderId="0">
      <alignment horizontal="center"/>
    </xf>
    <xf numFmtId="187" fontId="11" fillId="0" borderId="0" applyBorder="0">
      <alignment horizontal="right"/>
    </xf>
    <xf numFmtId="49" fontId="10" fillId="0" borderId="0" applyFont="0"/>
    <xf numFmtId="38" fontId="10" fillId="0" borderId="0" applyFont="0" applyFill="0" applyBorder="0" applyAlignment="0" applyProtection="0"/>
    <xf numFmtId="188" fontId="11" fillId="0" borderId="0" applyFill="0" applyBorder="0"/>
    <xf numFmtId="187" fontId="11" fillId="0" borderId="0" applyFill="0" applyBorder="0"/>
    <xf numFmtId="189" fontId="11" fillId="0" borderId="0" applyFill="0" applyBorder="0"/>
    <xf numFmtId="49" fontId="11" fillId="4" borderId="6">
      <alignment horizontal="center"/>
    </xf>
    <xf numFmtId="177" fontId="11" fillId="4" borderId="6">
      <alignment horizontal="right"/>
    </xf>
    <xf numFmtId="14" fontId="11" fillId="4" borderId="0" applyBorder="0">
      <alignment horizontal="center"/>
    </xf>
    <xf numFmtId="49" fontId="11" fillId="0" borderId="6"/>
    <xf numFmtId="0" fontId="27" fillId="0" borderId="7">
      <alignment horizontal="left"/>
    </xf>
    <xf numFmtId="14" fontId="11" fillId="0" borderId="8" applyBorder="0">
      <alignment horizontal="left"/>
    </xf>
    <xf numFmtId="14" fontId="11" fillId="0" borderId="0" applyFill="0" applyBorder="0"/>
    <xf numFmtId="0" fontId="10" fillId="0" borderId="0"/>
    <xf numFmtId="0" fontId="10" fillId="0" borderId="0"/>
    <xf numFmtId="0" fontId="10" fillId="0" borderId="0"/>
    <xf numFmtId="0" fontId="10" fillId="0" borderId="0"/>
    <xf numFmtId="190" fontId="28" fillId="0" borderId="0"/>
    <xf numFmtId="49" fontId="11" fillId="0" borderId="0"/>
    <xf numFmtId="0" fontId="29" fillId="0" borderId="0"/>
    <xf numFmtId="0" fontId="3" fillId="0" borderId="0"/>
    <xf numFmtId="0" fontId="10" fillId="0" borderId="0"/>
  </cellStyleXfs>
  <cellXfs count="130">
    <xf numFmtId="0" fontId="0" fillId="0" borderId="0" xfId="0"/>
    <xf numFmtId="0" fontId="6" fillId="0" borderId="0" xfId="0" applyFont="1" applyFill="1"/>
    <xf numFmtId="176" fontId="6" fillId="0" borderId="0" xfId="0" applyNumberFormat="1" applyFont="1" applyFill="1"/>
    <xf numFmtId="0" fontId="3" fillId="0" borderId="0" xfId="0" applyFont="1" applyFill="1"/>
    <xf numFmtId="0" fontId="2" fillId="0" borderId="0" xfId="0" applyFont="1" applyFill="1" applyAlignment="1" applyProtection="1">
      <alignment vertical="center" justifyLastLine="1"/>
    </xf>
    <xf numFmtId="0" fontId="0" fillId="0" borderId="0" xfId="0" applyFill="1" applyAlignment="1">
      <alignment horizontal="distributed" vertical="center"/>
    </xf>
    <xf numFmtId="0" fontId="2" fillId="0" borderId="0" xfId="0" applyFont="1" applyFill="1" applyAlignment="1">
      <alignment vertical="center"/>
    </xf>
    <xf numFmtId="0" fontId="3" fillId="0" borderId="0" xfId="0" applyFont="1" applyFill="1" applyBorder="1"/>
    <xf numFmtId="176" fontId="3" fillId="0" borderId="5" xfId="0" applyNumberFormat="1" applyFont="1" applyFill="1" applyBorder="1"/>
    <xf numFmtId="0" fontId="3" fillId="0" borderId="5" xfId="0" applyFont="1" applyFill="1" applyBorder="1"/>
    <xf numFmtId="0" fontId="4"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right"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176" fontId="5" fillId="0" borderId="0" xfId="0" applyNumberFormat="1" applyFont="1" applyFill="1" applyAlignment="1">
      <alignment horizontal="center" vertical="center"/>
    </xf>
    <xf numFmtId="176" fontId="5" fillId="0" borderId="0" xfId="0" applyNumberFormat="1"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distributed" vertical="center"/>
    </xf>
    <xf numFmtId="0" fontId="5" fillId="0" borderId="12" xfId="0" applyFont="1" applyFill="1" applyBorder="1" applyAlignment="1">
      <alignment horizontal="distributed" vertical="center"/>
    </xf>
    <xf numFmtId="176" fontId="7" fillId="0" borderId="0" xfId="0" applyNumberFormat="1" applyFont="1" applyFill="1" applyAlignment="1">
      <alignment wrapText="1"/>
    </xf>
    <xf numFmtId="0" fontId="4" fillId="0" borderId="0" xfId="0" applyFont="1" applyFill="1" applyAlignment="1">
      <alignment horizontal="distributed" vertical="center"/>
    </xf>
    <xf numFmtId="0" fontId="4" fillId="0" borderId="0" xfId="0" applyFont="1" applyFill="1" applyAlignment="1" applyProtection="1">
      <alignment horizontal="distributed" vertical="center"/>
    </xf>
    <xf numFmtId="0" fontId="4" fillId="0" borderId="1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Fill="1" applyBorder="1" applyAlignment="1" applyProtection="1">
      <alignment horizontal="distributed" vertical="center"/>
    </xf>
    <xf numFmtId="0" fontId="4" fillId="0" borderId="0" xfId="0" quotePrefix="1" applyFont="1" applyFill="1" applyAlignment="1" applyProtection="1">
      <alignment horizontal="distributed" vertical="center"/>
    </xf>
    <xf numFmtId="0" fontId="4" fillId="0" borderId="0" xfId="0" quotePrefix="1" applyFont="1" applyFill="1" applyBorder="1" applyAlignment="1" applyProtection="1">
      <alignment horizontal="distributed" vertical="center"/>
    </xf>
    <xf numFmtId="0" fontId="4" fillId="0" borderId="5" xfId="0" applyFont="1" applyFill="1" applyBorder="1" applyAlignment="1">
      <alignment horizontal="distributed" vertical="center"/>
    </xf>
    <xf numFmtId="0" fontId="4" fillId="0" borderId="13" xfId="0" applyFont="1" applyFill="1" applyBorder="1" applyAlignment="1" applyProtection="1">
      <alignment horizontal="distributed" vertical="center"/>
    </xf>
    <xf numFmtId="0" fontId="4" fillId="0" borderId="14" xfId="0" applyFont="1" applyFill="1" applyBorder="1" applyAlignment="1">
      <alignment horizontal="distributed" vertical="center"/>
    </xf>
    <xf numFmtId="0" fontId="4" fillId="0" borderId="5" xfId="0" applyFont="1" applyFill="1" applyBorder="1" applyAlignment="1" applyProtection="1">
      <alignment horizontal="distributed" vertical="center"/>
    </xf>
    <xf numFmtId="0" fontId="4" fillId="0" borderId="0" xfId="0" applyFont="1" applyFill="1" applyBorder="1" applyAlignment="1">
      <alignment horizontal="center" vertical="center"/>
    </xf>
    <xf numFmtId="0" fontId="4" fillId="0" borderId="15" xfId="0" applyFont="1" applyFill="1" applyBorder="1" applyAlignment="1" applyProtection="1">
      <alignment horizontal="left" wrapText="1"/>
    </xf>
    <xf numFmtId="0" fontId="4" fillId="0" borderId="15" xfId="0" applyFont="1" applyFill="1" applyBorder="1" applyAlignment="1" applyProtection="1">
      <alignment horizontal="left"/>
    </xf>
    <xf numFmtId="0" fontId="3" fillId="0" borderId="0" xfId="0" applyFont="1" applyFill="1" applyBorder="1" applyAlignment="1">
      <alignment horizontal="left" wrapText="1"/>
    </xf>
    <xf numFmtId="0" fontId="4" fillId="0" borderId="0" xfId="0" applyFont="1" applyFill="1" applyAlignment="1"/>
    <xf numFmtId="0" fontId="6" fillId="0" borderId="0" xfId="0" applyFont="1" applyFill="1" applyAlignment="1">
      <alignment vertical="center"/>
    </xf>
    <xf numFmtId="0" fontId="6" fillId="0" borderId="0" xfId="0" applyFont="1" applyFill="1" applyAlignment="1">
      <alignment horizontal="right" vertical="center"/>
    </xf>
    <xf numFmtId="0" fontId="6" fillId="0" borderId="0" xfId="0" applyFont="1" applyFill="1" applyBorder="1" applyAlignment="1">
      <alignment vertical="center"/>
    </xf>
    <xf numFmtId="176" fontId="6" fillId="0" borderId="0" xfId="0" applyNumberFormat="1" applyFont="1" applyFill="1" applyAlignment="1">
      <alignment vertical="center"/>
    </xf>
    <xf numFmtId="176" fontId="6" fillId="0" borderId="0" xfId="0" applyNumberFormat="1" applyFont="1" applyFill="1" applyBorder="1" applyAlignment="1">
      <alignment vertical="center"/>
    </xf>
    <xf numFmtId="0" fontId="6" fillId="0" borderId="0" xfId="0" applyFont="1" applyFill="1" applyAlignment="1">
      <alignment horizontal="right"/>
    </xf>
    <xf numFmtId="0" fontId="6" fillId="0" borderId="0" xfId="0" applyFont="1" applyFill="1" applyAlignment="1">
      <alignment horizontal="center"/>
    </xf>
    <xf numFmtId="0" fontId="8" fillId="0" borderId="0" xfId="0" applyFont="1" applyFill="1" applyAlignment="1">
      <alignment vertical="center"/>
    </xf>
    <xf numFmtId="0" fontId="2" fillId="0" borderId="0" xfId="0" applyFont="1" applyFill="1" applyAlignment="1" applyProtection="1">
      <alignment vertical="center"/>
    </xf>
    <xf numFmtId="0" fontId="6" fillId="0" borderId="9" xfId="0" applyFont="1" applyFill="1" applyBorder="1" applyAlignment="1" applyProtection="1">
      <alignment horizontal="center" vertical="center"/>
    </xf>
    <xf numFmtId="0" fontId="6" fillId="0" borderId="9"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9" fillId="0" borderId="4" xfId="0" applyFont="1" applyFill="1" applyBorder="1" applyAlignment="1">
      <alignment horizontal="center" vertical="center" wrapText="1"/>
    </xf>
    <xf numFmtId="176" fontId="7" fillId="0" borderId="0" xfId="0" applyNumberFormat="1" applyFont="1" applyFill="1" applyBorder="1" applyAlignment="1">
      <alignment vertical="center"/>
    </xf>
    <xf numFmtId="0" fontId="7" fillId="0" borderId="0" xfId="0" applyFont="1" applyFill="1" applyAlignment="1">
      <alignment vertical="center"/>
    </xf>
    <xf numFmtId="0" fontId="6" fillId="0" borderId="0" xfId="0" applyFont="1" applyFill="1" applyAlignment="1"/>
    <xf numFmtId="0" fontId="0" fillId="0" borderId="0" xfId="0" applyFill="1"/>
    <xf numFmtId="0" fontId="0" fillId="0" borderId="0" xfId="0" applyFill="1" applyAlignment="1">
      <alignment vertical="center"/>
    </xf>
    <xf numFmtId="38" fontId="30" fillId="0" borderId="17" xfId="49" applyNumberFormat="1" applyFont="1" applyFill="1" applyBorder="1" applyAlignment="1">
      <alignment horizontal="right" vertical="center"/>
    </xf>
    <xf numFmtId="38" fontId="30" fillId="0" borderId="18" xfId="49" applyNumberFormat="1" applyFont="1" applyFill="1" applyBorder="1" applyAlignment="1">
      <alignment horizontal="right" vertical="center"/>
    </xf>
    <xf numFmtId="38" fontId="30" fillId="0" borderId="16" xfId="49" applyNumberFormat="1" applyFont="1" applyFill="1" applyBorder="1" applyAlignment="1">
      <alignment horizontal="right" vertical="center"/>
    </xf>
    <xf numFmtId="38" fontId="30" fillId="0" borderId="12" xfId="49" applyNumberFormat="1" applyFont="1" applyFill="1" applyBorder="1" applyAlignment="1">
      <alignment horizontal="right" vertical="center"/>
    </xf>
    <xf numFmtId="38" fontId="28" fillId="0" borderId="16" xfId="49" applyNumberFormat="1" applyFont="1" applyFill="1" applyBorder="1" applyAlignment="1">
      <alignment horizontal="right" vertical="center"/>
    </xf>
    <xf numFmtId="38" fontId="28" fillId="0" borderId="12" xfId="49" applyNumberFormat="1" applyFont="1" applyFill="1" applyBorder="1" applyAlignment="1">
      <alignment horizontal="right" vertical="center"/>
    </xf>
    <xf numFmtId="38" fontId="30" fillId="0" borderId="11" xfId="49" applyNumberFormat="1" applyFont="1" applyFill="1" applyBorder="1" applyAlignment="1">
      <alignment horizontal="right" vertical="center"/>
    </xf>
    <xf numFmtId="38" fontId="28" fillId="0" borderId="11" xfId="49" applyNumberFormat="1" applyFont="1" applyFill="1" applyBorder="1" applyAlignment="1">
      <alignment horizontal="right" vertical="center"/>
    </xf>
    <xf numFmtId="38" fontId="28" fillId="0" borderId="9" xfId="49" applyNumberFormat="1" applyFont="1" applyFill="1" applyBorder="1" applyAlignment="1">
      <alignment horizontal="right" vertical="center"/>
    </xf>
    <xf numFmtId="38" fontId="30" fillId="0" borderId="8" xfId="50" applyNumberFormat="1" applyFont="1" applyFill="1" applyBorder="1" applyAlignment="1">
      <alignment horizontal="right" vertical="center"/>
    </xf>
    <xf numFmtId="38" fontId="30" fillId="0" borderId="17" xfId="50" applyNumberFormat="1" applyFont="1" applyFill="1" applyBorder="1" applyAlignment="1">
      <alignment horizontal="right" vertical="center"/>
    </xf>
    <xf numFmtId="38" fontId="30" fillId="0" borderId="19" xfId="50" applyNumberFormat="1" applyFont="1" applyFill="1" applyBorder="1" applyAlignment="1">
      <alignment horizontal="right" vertical="center"/>
    </xf>
    <xf numFmtId="38" fontId="30" fillId="0" borderId="16" xfId="50" applyNumberFormat="1" applyFont="1" applyFill="1" applyBorder="1" applyAlignment="1">
      <alignment horizontal="right" vertical="center"/>
    </xf>
    <xf numFmtId="38" fontId="28" fillId="0" borderId="19" xfId="50" applyNumberFormat="1" applyFont="1" applyFill="1" applyBorder="1" applyAlignment="1">
      <alignment horizontal="right" vertical="center"/>
    </xf>
    <xf numFmtId="38" fontId="28" fillId="0" borderId="16" xfId="50" applyNumberFormat="1" applyFont="1" applyFill="1" applyBorder="1" applyAlignment="1">
      <alignment horizontal="right" vertical="center"/>
    </xf>
    <xf numFmtId="38" fontId="28" fillId="0" borderId="13" xfId="50" applyNumberFormat="1" applyFont="1" applyFill="1" applyBorder="1" applyAlignment="1">
      <alignment horizontal="right" vertical="center"/>
    </xf>
    <xf numFmtId="38" fontId="28" fillId="0" borderId="11" xfId="50" applyNumberFormat="1" applyFont="1" applyFill="1" applyBorder="1" applyAlignment="1">
      <alignment horizontal="right" vertical="center"/>
    </xf>
    <xf numFmtId="38" fontId="30" fillId="0" borderId="17" xfId="51" applyNumberFormat="1" applyFont="1" applyFill="1" applyBorder="1" applyAlignment="1">
      <alignment horizontal="right" vertical="center"/>
    </xf>
    <xf numFmtId="38" fontId="30" fillId="0" borderId="18" xfId="51" applyNumberFormat="1" applyFont="1" applyFill="1" applyBorder="1" applyAlignment="1">
      <alignment horizontal="right" vertical="center"/>
    </xf>
    <xf numFmtId="38" fontId="30" fillId="0" borderId="16" xfId="51" applyNumberFormat="1" applyFont="1" applyFill="1" applyBorder="1" applyAlignment="1">
      <alignment horizontal="right" vertical="center"/>
    </xf>
    <xf numFmtId="38" fontId="30" fillId="0" borderId="12" xfId="51" applyNumberFormat="1" applyFont="1" applyFill="1" applyBorder="1" applyAlignment="1">
      <alignment horizontal="right" vertical="center"/>
    </xf>
    <xf numFmtId="38" fontId="28" fillId="0" borderId="16" xfId="51" applyNumberFormat="1" applyFont="1" applyFill="1" applyBorder="1" applyAlignment="1">
      <alignment horizontal="right" vertical="center"/>
    </xf>
    <xf numFmtId="38" fontId="28" fillId="0" borderId="12" xfId="51" applyNumberFormat="1" applyFont="1" applyFill="1" applyBorder="1" applyAlignment="1">
      <alignment horizontal="right" vertical="center"/>
    </xf>
    <xf numFmtId="38" fontId="28" fillId="0" borderId="11" xfId="51" applyNumberFormat="1" applyFont="1" applyFill="1" applyBorder="1" applyAlignment="1">
      <alignment horizontal="right" vertical="center"/>
    </xf>
    <xf numFmtId="38" fontId="28" fillId="0" borderId="14" xfId="51" applyNumberFormat="1" applyFont="1" applyFill="1" applyBorder="1" applyAlignment="1">
      <alignment horizontal="right" vertical="center"/>
    </xf>
    <xf numFmtId="38" fontId="30" fillId="0" borderId="8" xfId="52" applyNumberFormat="1" applyFont="1" applyFill="1" applyBorder="1" applyAlignment="1">
      <alignment horizontal="right" vertical="center"/>
    </xf>
    <xf numFmtId="38" fontId="30" fillId="0" borderId="17" xfId="52" applyNumberFormat="1" applyFont="1" applyFill="1" applyBorder="1" applyAlignment="1">
      <alignment horizontal="right" vertical="center"/>
    </xf>
    <xf numFmtId="38" fontId="30" fillId="0" borderId="19" xfId="52" applyNumberFormat="1" applyFont="1" applyFill="1" applyBorder="1" applyAlignment="1">
      <alignment horizontal="right" vertical="center"/>
    </xf>
    <xf numFmtId="38" fontId="30" fillId="0" borderId="16" xfId="52" applyNumberFormat="1" applyFont="1" applyFill="1" applyBorder="1" applyAlignment="1">
      <alignment horizontal="right" vertical="center"/>
    </xf>
    <xf numFmtId="38" fontId="28" fillId="0" borderId="19" xfId="52" applyNumberFormat="1" applyFont="1" applyFill="1" applyBorder="1" applyAlignment="1">
      <alignment horizontal="right" vertical="center"/>
    </xf>
    <xf numFmtId="38" fontId="28" fillId="0" borderId="16" xfId="52" applyNumberFormat="1" applyFont="1" applyFill="1" applyBorder="1" applyAlignment="1">
      <alignment horizontal="right" vertical="center"/>
    </xf>
    <xf numFmtId="38" fontId="28" fillId="0" borderId="13" xfId="52" applyNumberFormat="1" applyFont="1" applyFill="1" applyBorder="1" applyAlignment="1">
      <alignment horizontal="right" vertical="center"/>
    </xf>
    <xf numFmtId="38" fontId="28" fillId="0" borderId="11" xfId="52" applyNumberFormat="1" applyFont="1" applyFill="1" applyBorder="1" applyAlignment="1">
      <alignment horizontal="right" vertical="center"/>
    </xf>
    <xf numFmtId="0" fontId="5" fillId="0" borderId="0" xfId="0" applyFont="1" applyFill="1" applyAlignment="1" applyProtection="1">
      <alignment horizontal="distributed" vertical="center"/>
    </xf>
    <xf numFmtId="0" fontId="5" fillId="0" borderId="19" xfId="0" applyFont="1" applyFill="1" applyBorder="1" applyAlignment="1" applyProtection="1">
      <alignment horizontal="distributed" vertical="center"/>
    </xf>
    <xf numFmtId="0" fontId="4" fillId="0" borderId="20" xfId="0" applyFont="1" applyFill="1" applyBorder="1" applyAlignment="1" applyProtection="1">
      <alignment horizontal="distributed" vertical="center" justifyLastLine="1"/>
    </xf>
    <xf numFmtId="0" fontId="4" fillId="0" borderId="11" xfId="0" applyFont="1" applyFill="1" applyBorder="1" applyAlignment="1" applyProtection="1">
      <alignment horizontal="distributed" vertical="center" justifyLastLine="1"/>
    </xf>
    <xf numFmtId="0" fontId="4" fillId="0" borderId="21" xfId="0" applyFont="1" applyFill="1" applyBorder="1" applyAlignment="1" applyProtection="1">
      <alignment vertical="center" wrapText="1"/>
    </xf>
    <xf numFmtId="0" fontId="4" fillId="0" borderId="22" xfId="0" applyFont="1" applyFill="1" applyBorder="1" applyAlignment="1" applyProtection="1">
      <alignment vertical="center" wrapText="1"/>
    </xf>
    <xf numFmtId="0" fontId="4" fillId="0" borderId="23" xfId="0" applyFont="1" applyFill="1" applyBorder="1" applyAlignment="1" applyProtection="1">
      <alignment vertical="center" wrapText="1"/>
    </xf>
    <xf numFmtId="0" fontId="4" fillId="0" borderId="24" xfId="0" applyFont="1" applyFill="1" applyBorder="1" applyAlignment="1" applyProtection="1">
      <alignment vertical="center" wrapText="1"/>
    </xf>
    <xf numFmtId="0" fontId="2" fillId="0" borderId="0" xfId="0" applyFont="1" applyFill="1" applyAlignment="1" applyProtection="1">
      <alignment horizontal="distributed" vertical="center"/>
    </xf>
    <xf numFmtId="0" fontId="4" fillId="0" borderId="25"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15" xfId="0" applyFont="1" applyFill="1" applyBorder="1" applyAlignment="1" applyProtection="1">
      <alignment horizontal="left" wrapText="1"/>
    </xf>
    <xf numFmtId="0" fontId="5" fillId="0" borderId="0" xfId="0" applyFont="1" applyFill="1" applyBorder="1" applyAlignment="1" applyProtection="1">
      <alignment horizontal="distributed" vertical="center"/>
    </xf>
    <xf numFmtId="0" fontId="5" fillId="0" borderId="18" xfId="0" applyFont="1" applyFill="1" applyBorder="1" applyAlignment="1" applyProtection="1">
      <alignment horizontal="distributed" vertical="center"/>
    </xf>
    <xf numFmtId="0" fontId="5" fillId="0" borderId="27" xfId="0" applyFont="1" applyFill="1" applyBorder="1" applyAlignment="1" applyProtection="1">
      <alignment horizontal="distributed" vertical="center"/>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vertical="center" wrapText="1"/>
    </xf>
    <xf numFmtId="0" fontId="4" fillId="0" borderId="30" xfId="0" applyFont="1" applyFill="1" applyBorder="1" applyAlignment="1" applyProtection="1">
      <alignment vertical="center" wrapText="1"/>
    </xf>
    <xf numFmtId="0" fontId="4" fillId="0" borderId="31" xfId="0" applyFont="1" applyFill="1" applyBorder="1" applyAlignment="1" applyProtection="1">
      <alignment vertical="center" wrapText="1"/>
    </xf>
    <xf numFmtId="0" fontId="4" fillId="0" borderId="32" xfId="0" applyFont="1" applyFill="1" applyBorder="1" applyAlignment="1" applyProtection="1">
      <alignment vertical="center" wrapText="1"/>
    </xf>
    <xf numFmtId="0" fontId="0" fillId="0" borderId="0" xfId="0" applyFill="1" applyAlignment="1">
      <alignment horizontal="distributed" vertical="center"/>
    </xf>
    <xf numFmtId="0" fontId="6" fillId="0" borderId="15" xfId="0" applyFont="1" applyFill="1" applyBorder="1" applyAlignment="1">
      <alignment vertical="top"/>
    </xf>
    <xf numFmtId="0" fontId="0" fillId="0" borderId="15" xfId="0" applyFill="1" applyBorder="1" applyAlignment="1">
      <alignment vertical="top"/>
    </xf>
    <xf numFmtId="0" fontId="3" fillId="0" borderId="15" xfId="0" applyFont="1" applyFill="1" applyBorder="1" applyAlignment="1">
      <alignment wrapText="1"/>
    </xf>
    <xf numFmtId="0" fontId="3" fillId="0" borderId="15" xfId="0" applyFont="1" applyFill="1" applyBorder="1" applyAlignment="1"/>
    <xf numFmtId="0" fontId="3" fillId="0" borderId="0" xfId="0" applyFont="1" applyFill="1" applyBorder="1" applyAlignment="1"/>
    <xf numFmtId="0" fontId="6" fillId="0" borderId="20" xfId="0" applyFont="1" applyFill="1" applyBorder="1" applyAlignment="1" applyProtection="1">
      <alignment horizontal="distributed" vertical="center" justifyLastLine="1"/>
    </xf>
    <xf numFmtId="0" fontId="6" fillId="0" borderId="11" xfId="0" applyFont="1" applyFill="1" applyBorder="1" applyAlignment="1" applyProtection="1">
      <alignment horizontal="distributed" vertical="center" justifyLastLine="1"/>
    </xf>
    <xf numFmtId="0" fontId="4" fillId="0" borderId="33" xfId="0" applyFont="1" applyFill="1" applyBorder="1" applyAlignment="1" applyProtection="1">
      <alignment vertical="center" wrapText="1"/>
    </xf>
    <xf numFmtId="0" fontId="4" fillId="0" borderId="34" xfId="0" applyFont="1" applyFill="1" applyBorder="1" applyAlignment="1" applyProtection="1">
      <alignment vertical="center" wrapText="1"/>
    </xf>
    <xf numFmtId="0" fontId="6" fillId="0" borderId="25" xfId="0" applyNumberFormat="1" applyFont="1" applyFill="1" applyBorder="1" applyAlignment="1" applyProtection="1">
      <alignment horizontal="distributed" vertical="center" justifyLastLine="1"/>
    </xf>
    <xf numFmtId="0" fontId="6" fillId="0" borderId="26" xfId="0" applyNumberFormat="1" applyFont="1" applyFill="1" applyBorder="1" applyAlignment="1" applyProtection="1">
      <alignment horizontal="distributed" vertical="center" justifyLastLine="1"/>
    </xf>
    <xf numFmtId="0" fontId="6" fillId="0" borderId="28" xfId="0" applyFont="1" applyFill="1" applyBorder="1" applyAlignment="1" applyProtection="1">
      <alignment horizontal="distributed" vertical="center" justifyLastLine="1"/>
    </xf>
    <xf numFmtId="0" fontId="6" fillId="0" borderId="25" xfId="0" applyFont="1" applyFill="1" applyBorder="1" applyAlignment="1" applyProtection="1">
      <alignment horizontal="distributed" vertical="center" justifyLastLine="1"/>
    </xf>
    <xf numFmtId="0" fontId="0" fillId="0" borderId="20" xfId="0" applyFill="1" applyBorder="1" applyAlignment="1" applyProtection="1">
      <alignment horizontal="center" vertical="center" wrapText="1"/>
    </xf>
    <xf numFmtId="0" fontId="0" fillId="0" borderId="11" xfId="0" applyFill="1" applyBorder="1" applyAlignment="1">
      <alignment horizontal="center" vertical="center"/>
    </xf>
    <xf numFmtId="0" fontId="6" fillId="0" borderId="20"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cellXfs>
  <cellStyles count="58">
    <cellStyle name="0%" xfId="1" xr:uid="{00000000-0005-0000-0000-000000000000}"/>
    <cellStyle name="0.0%" xfId="2" xr:uid="{00000000-0005-0000-0000-000001000000}"/>
    <cellStyle name="0.00%" xfId="3" xr:uid="{00000000-0005-0000-0000-000002000000}"/>
    <cellStyle name="Calc Currency (0)" xfId="4" xr:uid="{00000000-0005-0000-0000-000003000000}"/>
    <cellStyle name="category" xfId="5" xr:uid="{00000000-0005-0000-0000-000004000000}"/>
    <cellStyle name="Col Heads" xfId="6" xr:uid="{00000000-0005-0000-0000-000005000000}"/>
    <cellStyle name="Comma [0]_laroux" xfId="7" xr:uid="{00000000-0005-0000-0000-000006000000}"/>
    <cellStyle name="Comma,0" xfId="8" xr:uid="{00000000-0005-0000-0000-000007000000}"/>
    <cellStyle name="Comma,1" xfId="9" xr:uid="{00000000-0005-0000-0000-000008000000}"/>
    <cellStyle name="Comma,2" xfId="10" xr:uid="{00000000-0005-0000-0000-000009000000}"/>
    <cellStyle name="Comma_laroux" xfId="11" xr:uid="{00000000-0005-0000-0000-00000A000000}"/>
    <cellStyle name="Currency [0]_laroux" xfId="12" xr:uid="{00000000-0005-0000-0000-00000B000000}"/>
    <cellStyle name="Currency,0" xfId="13" xr:uid="{00000000-0005-0000-0000-00000C000000}"/>
    <cellStyle name="Currency,2" xfId="14" xr:uid="{00000000-0005-0000-0000-00000D000000}"/>
    <cellStyle name="Currency_laroux" xfId="15" xr:uid="{00000000-0005-0000-0000-00000E000000}"/>
    <cellStyle name="entry" xfId="16" xr:uid="{00000000-0005-0000-0000-00000F000000}"/>
    <cellStyle name="Grey" xfId="17" xr:uid="{00000000-0005-0000-0000-000010000000}"/>
    <cellStyle name="HEADER" xfId="18" xr:uid="{00000000-0005-0000-0000-000011000000}"/>
    <cellStyle name="Header1" xfId="19" xr:uid="{00000000-0005-0000-0000-000012000000}"/>
    <cellStyle name="Header2" xfId="20" xr:uid="{00000000-0005-0000-0000-000013000000}"/>
    <cellStyle name="Input [yellow]" xfId="21" xr:uid="{00000000-0005-0000-0000-000014000000}"/>
    <cellStyle name="KWE標準" xfId="22" xr:uid="{00000000-0005-0000-0000-000015000000}"/>
    <cellStyle name="Model" xfId="23" xr:uid="{00000000-0005-0000-0000-000016000000}"/>
    <cellStyle name="n" xfId="24" xr:uid="{00000000-0005-0000-0000-000017000000}"/>
    <cellStyle name="Normal - Style1" xfId="25" xr:uid="{00000000-0005-0000-0000-000018000000}"/>
    <cellStyle name="Normal_#18-Internet" xfId="26" xr:uid="{00000000-0005-0000-0000-000019000000}"/>
    <cellStyle name="Percent [2]" xfId="27" xr:uid="{00000000-0005-0000-0000-00001A000000}"/>
    <cellStyle name="price" xfId="28" xr:uid="{00000000-0005-0000-0000-00001B000000}"/>
    <cellStyle name="revised" xfId="29" xr:uid="{00000000-0005-0000-0000-00001C000000}"/>
    <cellStyle name="section" xfId="30" xr:uid="{00000000-0005-0000-0000-00001D000000}"/>
    <cellStyle name="Style 27" xfId="31" xr:uid="{00000000-0005-0000-0000-00001E000000}"/>
    <cellStyle name="Style 34" xfId="32" xr:uid="{00000000-0005-0000-0000-00001F000000}"/>
    <cellStyle name="Style 35" xfId="33" xr:uid="{00000000-0005-0000-0000-000020000000}"/>
    <cellStyle name="subhead" xfId="34" xr:uid="{00000000-0005-0000-0000-000021000000}"/>
    <cellStyle name="title" xfId="35" xr:uid="{00000000-0005-0000-0000-000022000000}"/>
    <cellStyle name="価格桁区切り" xfId="36" xr:uid="{00000000-0005-0000-0000-000023000000}"/>
    <cellStyle name="型番" xfId="37" xr:uid="{00000000-0005-0000-0000-000024000000}"/>
    <cellStyle name="桁区切り 2" xfId="38" xr:uid="{00000000-0005-0000-0000-000025000000}"/>
    <cellStyle name="数値" xfId="39" xr:uid="{00000000-0005-0000-0000-000026000000}"/>
    <cellStyle name="数値（桁区切り）" xfId="40" xr:uid="{00000000-0005-0000-0000-000027000000}"/>
    <cellStyle name="数値_(140784-1)次期R3" xfId="41" xr:uid="{00000000-0005-0000-0000-000028000000}"/>
    <cellStyle name="製品通知&quot;-&quot;" xfId="42" xr:uid="{00000000-0005-0000-0000-000029000000}"/>
    <cellStyle name="製品通知価格" xfId="43" xr:uid="{00000000-0005-0000-0000-00002A000000}"/>
    <cellStyle name="製品通知日付" xfId="44" xr:uid="{00000000-0005-0000-0000-00002B000000}"/>
    <cellStyle name="製品通知文字列" xfId="45" xr:uid="{00000000-0005-0000-0000-00002C000000}"/>
    <cellStyle name="大見出し" xfId="46" xr:uid="{00000000-0005-0000-0000-00002D000000}"/>
    <cellStyle name="日付" xfId="47" xr:uid="{00000000-0005-0000-0000-00002E000000}"/>
    <cellStyle name="年月日" xfId="48" xr:uid="{00000000-0005-0000-0000-00002F000000}"/>
    <cellStyle name="標準" xfId="0" builtinId="0"/>
    <cellStyle name="標準 2 2" xfId="49" xr:uid="{00000000-0005-0000-0000-000031000000}"/>
    <cellStyle name="標準 2 3" xfId="50" xr:uid="{00000000-0005-0000-0000-000032000000}"/>
    <cellStyle name="標準 2 4" xfId="51" xr:uid="{00000000-0005-0000-0000-000033000000}"/>
    <cellStyle name="標準 2 5" xfId="52" xr:uid="{00000000-0005-0000-0000-000034000000}"/>
    <cellStyle name="標準Ａ" xfId="53" xr:uid="{00000000-0005-0000-0000-000035000000}"/>
    <cellStyle name="文字列" xfId="54" xr:uid="{00000000-0005-0000-0000-000036000000}"/>
    <cellStyle name="未定義" xfId="55" xr:uid="{00000000-0005-0000-0000-000037000000}"/>
    <cellStyle name="樘準_購－表紙 (2)_1_型－PRINT_ＳＩ型番 (2)_構成明細  (原調込み） (2)" xfId="56" xr:uid="{00000000-0005-0000-0000-000038000000}"/>
    <cellStyle name="湪" xfId="57" xr:uid="{00000000-0005-0000-0000-00003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E68"/>
  <sheetViews>
    <sheetView tabSelected="1" view="pageBreakPreview" zoomScaleNormal="100" workbookViewId="0">
      <pane xSplit="4" ySplit="5" topLeftCell="E6" activePane="bottomRight" state="frozen"/>
      <selection pane="topRight" activeCell="E1" sqref="E1"/>
      <selection pane="bottomLeft" activeCell="A6" sqref="A6"/>
      <selection pane="bottomRight" activeCell="E6" sqref="E6"/>
    </sheetView>
  </sheetViews>
  <sheetFormatPr defaultColWidth="9.109375" defaultRowHeight="12"/>
  <cols>
    <col min="1" max="3" width="2.6640625" style="1" customWidth="1"/>
    <col min="4" max="4" width="15.33203125" style="1" customWidth="1"/>
    <col min="5" max="5" width="12.6640625" style="1" customWidth="1"/>
    <col min="6" max="7" width="8.109375" style="1" customWidth="1"/>
    <col min="8" max="16" width="11.33203125" style="1" customWidth="1"/>
    <col min="17" max="18" width="2.6640625" style="1" customWidth="1"/>
    <col min="19" max="19" width="15.33203125" style="1" customWidth="1"/>
    <col min="20" max="20" width="9.109375" style="1"/>
    <col min="21" max="21" width="10.6640625" style="3" bestFit="1" customWidth="1"/>
    <col min="22" max="22" width="9.109375" style="1"/>
    <col min="23" max="23" width="9.33203125" style="1" customWidth="1"/>
    <col min="24" max="28" width="9.109375" style="1"/>
    <col min="29" max="29" width="9.33203125" style="1" customWidth="1"/>
    <col min="30" max="16384" width="9.109375" style="1"/>
  </cols>
  <sheetData>
    <row r="1" spans="2:31">
      <c r="B1" s="57" t="s">
        <v>87</v>
      </c>
      <c r="E1" s="2"/>
      <c r="L1" s="57" t="s">
        <v>88</v>
      </c>
    </row>
    <row r="2" spans="2:31" s="6" customFormat="1" ht="14.25" customHeight="1">
      <c r="B2" s="4"/>
      <c r="C2" s="4"/>
      <c r="D2" s="4"/>
      <c r="E2" s="100" t="s">
        <v>77</v>
      </c>
      <c r="F2" s="100"/>
      <c r="G2" s="100"/>
      <c r="H2" s="100"/>
      <c r="I2" s="100"/>
      <c r="J2" s="5"/>
      <c r="K2" s="4"/>
      <c r="L2" s="100" t="s">
        <v>78</v>
      </c>
      <c r="M2" s="100"/>
      <c r="N2" s="100"/>
      <c r="O2" s="100"/>
      <c r="P2" s="4"/>
      <c r="Q2" s="4"/>
      <c r="R2" s="4"/>
      <c r="S2" s="4"/>
    </row>
    <row r="3" spans="2:31" s="3" customFormat="1" ht="12.6" thickBot="1">
      <c r="D3" s="7"/>
      <c r="E3" s="8"/>
      <c r="F3" s="9"/>
      <c r="G3" s="9"/>
      <c r="H3" s="9"/>
      <c r="I3" s="9"/>
      <c r="J3" s="9"/>
      <c r="K3" s="9"/>
      <c r="L3" s="9"/>
      <c r="M3" s="9"/>
      <c r="N3" s="9"/>
      <c r="O3" s="9"/>
      <c r="P3" s="9"/>
      <c r="S3" s="7"/>
    </row>
    <row r="4" spans="2:31" s="10" customFormat="1" ht="20.100000000000001" customHeight="1">
      <c r="B4" s="96" t="s">
        <v>45</v>
      </c>
      <c r="C4" s="96"/>
      <c r="D4" s="97"/>
      <c r="E4" s="94" t="s">
        <v>3</v>
      </c>
      <c r="F4" s="94" t="s">
        <v>4</v>
      </c>
      <c r="G4" s="94" t="s">
        <v>5</v>
      </c>
      <c r="H4" s="107" t="s">
        <v>1</v>
      </c>
      <c r="I4" s="101"/>
      <c r="J4" s="101"/>
      <c r="K4" s="101" t="s">
        <v>79</v>
      </c>
      <c r="L4" s="101"/>
      <c r="M4" s="102"/>
      <c r="N4" s="107" t="s">
        <v>2</v>
      </c>
      <c r="O4" s="101"/>
      <c r="P4" s="101"/>
      <c r="Q4" s="108" t="s">
        <v>46</v>
      </c>
      <c r="R4" s="109"/>
      <c r="S4" s="109"/>
      <c r="U4" s="11"/>
      <c r="V4" s="12" t="s">
        <v>72</v>
      </c>
      <c r="W4" s="11"/>
      <c r="X4" s="11"/>
      <c r="Y4" s="11"/>
      <c r="Z4" s="11"/>
    </row>
    <row r="5" spans="2:31" s="10" customFormat="1" ht="20.100000000000001" customHeight="1">
      <c r="B5" s="98"/>
      <c r="C5" s="98"/>
      <c r="D5" s="99"/>
      <c r="E5" s="95"/>
      <c r="F5" s="95"/>
      <c r="G5" s="95"/>
      <c r="H5" s="13" t="s">
        <v>6</v>
      </c>
      <c r="I5" s="13" t="s">
        <v>0</v>
      </c>
      <c r="J5" s="13" t="s">
        <v>7</v>
      </c>
      <c r="K5" s="14" t="s">
        <v>6</v>
      </c>
      <c r="L5" s="15" t="s">
        <v>0</v>
      </c>
      <c r="M5" s="16" t="s">
        <v>7</v>
      </c>
      <c r="N5" s="13" t="s">
        <v>6</v>
      </c>
      <c r="O5" s="13" t="s">
        <v>0</v>
      </c>
      <c r="P5" s="13" t="s">
        <v>7</v>
      </c>
      <c r="Q5" s="110"/>
      <c r="R5" s="111"/>
      <c r="S5" s="111"/>
      <c r="T5" s="17"/>
      <c r="U5" s="11"/>
      <c r="V5" s="12" t="s">
        <v>83</v>
      </c>
      <c r="W5" s="11" t="s">
        <v>84</v>
      </c>
      <c r="X5" s="11" t="s">
        <v>85</v>
      </c>
      <c r="Y5" s="11" t="s">
        <v>86</v>
      </c>
      <c r="Z5" s="11" t="s">
        <v>48</v>
      </c>
    </row>
    <row r="6" spans="2:31" s="21" customFormat="1" ht="12.9" customHeight="1">
      <c r="B6" s="92" t="s">
        <v>14</v>
      </c>
      <c r="C6" s="92"/>
      <c r="D6" s="93"/>
      <c r="E6" s="59">
        <f>SUM(F6,G6,H6,K6,N6,'02'!E6,'02'!F6,'02'!G6,'02'!H6,'02'!Q6)</f>
        <v>483695</v>
      </c>
      <c r="F6" s="59">
        <v>84</v>
      </c>
      <c r="G6" s="59">
        <v>34</v>
      </c>
      <c r="H6" s="59">
        <v>445012</v>
      </c>
      <c r="I6" s="59">
        <v>105243</v>
      </c>
      <c r="J6" s="60">
        <v>339769</v>
      </c>
      <c r="K6" s="68">
        <v>2839</v>
      </c>
      <c r="L6" s="69">
        <v>2018</v>
      </c>
      <c r="M6" s="69">
        <v>821</v>
      </c>
      <c r="N6" s="69">
        <v>4743</v>
      </c>
      <c r="O6" s="69">
        <v>2141</v>
      </c>
      <c r="P6" s="69">
        <v>2602</v>
      </c>
      <c r="Q6" s="105" t="s">
        <v>14</v>
      </c>
      <c r="R6" s="106"/>
      <c r="S6" s="106"/>
      <c r="T6" s="18"/>
      <c r="U6" s="12"/>
      <c r="V6" s="19">
        <f>SUM(F6:G6,I6:J6,L6:M6,O6:P6,'02'!E6:G6,'02'!I6:J6,'02'!L6:Q6)-'01'!E6</f>
        <v>0</v>
      </c>
      <c r="W6" s="19">
        <f t="shared" ref="W6:W37" si="0">SUM(I6:J6)-H6</f>
        <v>0</v>
      </c>
      <c r="X6" s="19">
        <f t="shared" ref="X6:X37" si="1">SUM(L6:M6)-K6</f>
        <v>0</v>
      </c>
      <c r="Y6" s="19">
        <f t="shared" ref="Y6:Y37" si="2">SUM(O6:P6)-N6</f>
        <v>0</v>
      </c>
      <c r="Z6" s="20">
        <f>SUM('02'!I6:J6,'02'!L6:P6)-'02'!H6</f>
        <v>0</v>
      </c>
    </row>
    <row r="7" spans="2:31" s="21" customFormat="1" ht="12.6" customHeight="1">
      <c r="B7" s="22"/>
      <c r="C7" s="92" t="s">
        <v>15</v>
      </c>
      <c r="D7" s="93"/>
      <c r="E7" s="61">
        <f>SUM(F7,G7,H7,K7,N7,'02'!E7,'02'!F7,'02'!G7,'02'!H7,'02'!Q7)</f>
        <v>44228</v>
      </c>
      <c r="F7" s="61">
        <v>17</v>
      </c>
      <c r="G7" s="61">
        <v>1</v>
      </c>
      <c r="H7" s="61">
        <v>34655</v>
      </c>
      <c r="I7" s="61">
        <v>16839</v>
      </c>
      <c r="J7" s="62">
        <v>17816</v>
      </c>
      <c r="K7" s="70">
        <v>972</v>
      </c>
      <c r="L7" s="71">
        <v>924</v>
      </c>
      <c r="M7" s="71">
        <v>48</v>
      </c>
      <c r="N7" s="71">
        <v>662</v>
      </c>
      <c r="O7" s="71">
        <v>381</v>
      </c>
      <c r="P7" s="71">
        <v>281</v>
      </c>
      <c r="Q7" s="23"/>
      <c r="R7" s="104" t="s">
        <v>15</v>
      </c>
      <c r="S7" s="104"/>
      <c r="T7" s="18"/>
      <c r="U7" s="24"/>
      <c r="V7" s="19">
        <f>SUM(F7:G7,I7:J7,L7:M7,O7:P7,'02'!E7:G7,'02'!I7:J7,'02'!L7:Q7)-'01'!E7</f>
        <v>0</v>
      </c>
      <c r="W7" s="19">
        <f t="shared" si="0"/>
        <v>0</v>
      </c>
      <c r="X7" s="19">
        <f t="shared" si="1"/>
        <v>0</v>
      </c>
      <c r="Y7" s="19">
        <f t="shared" si="2"/>
        <v>0</v>
      </c>
      <c r="Z7" s="20">
        <f>SUM('02'!I7:J7,'02'!L7:P7)-'02'!H7</f>
        <v>0</v>
      </c>
      <c r="AA7" s="24"/>
      <c r="AB7" s="24"/>
      <c r="AC7" s="24"/>
      <c r="AD7" s="24"/>
      <c r="AE7" s="24"/>
    </row>
    <row r="8" spans="2:31" s="10" customFormat="1" ht="12.6" customHeight="1">
      <c r="B8" s="25"/>
      <c r="C8" s="25"/>
      <c r="D8" s="26" t="s">
        <v>55</v>
      </c>
      <c r="E8" s="61">
        <f>SUM(F8,G8,H8,K8,N8,'02'!E8,'02'!F8,'02'!G8,'02'!H8,'02'!Q8)</f>
        <v>11842</v>
      </c>
      <c r="F8" s="63">
        <v>7</v>
      </c>
      <c r="G8" s="63">
        <v>0</v>
      </c>
      <c r="H8" s="63">
        <v>10286</v>
      </c>
      <c r="I8" s="63">
        <v>5438</v>
      </c>
      <c r="J8" s="64">
        <v>4848</v>
      </c>
      <c r="K8" s="72">
        <v>65</v>
      </c>
      <c r="L8" s="73">
        <v>63</v>
      </c>
      <c r="M8" s="73">
        <v>2</v>
      </c>
      <c r="N8" s="73">
        <v>122</v>
      </c>
      <c r="O8" s="73">
        <v>78</v>
      </c>
      <c r="P8" s="73">
        <v>44</v>
      </c>
      <c r="Q8" s="27"/>
      <c r="R8" s="28"/>
      <c r="S8" s="29" t="s">
        <v>55</v>
      </c>
      <c r="T8" s="17"/>
      <c r="U8" s="24"/>
      <c r="V8" s="19">
        <f>SUM(F8:G8,I8:J8,L8:M8,O8:P8,'02'!E8:G8,'02'!I8:J8,'02'!L8:Q8)-'01'!E8</f>
        <v>0</v>
      </c>
      <c r="W8" s="19">
        <f t="shared" si="0"/>
        <v>0</v>
      </c>
      <c r="X8" s="19">
        <f t="shared" si="1"/>
        <v>0</v>
      </c>
      <c r="Y8" s="19">
        <f t="shared" si="2"/>
        <v>0</v>
      </c>
      <c r="Z8" s="20">
        <f>SUM('02'!I8:J8,'02'!L8:P8)-'02'!H8</f>
        <v>0</v>
      </c>
      <c r="AA8" s="24"/>
      <c r="AB8" s="24"/>
      <c r="AC8" s="24"/>
      <c r="AD8" s="24"/>
      <c r="AE8" s="24"/>
    </row>
    <row r="9" spans="2:31" s="10" customFormat="1" ht="12.6" customHeight="1">
      <c r="B9" s="25"/>
      <c r="C9" s="25"/>
      <c r="D9" s="26" t="s">
        <v>47</v>
      </c>
      <c r="E9" s="61">
        <f>SUM(F9,G9,H9,K9,N9,'02'!E9,'02'!F9,'02'!G9,'02'!H9,'02'!Q9)</f>
        <v>4625</v>
      </c>
      <c r="F9" s="63">
        <v>0</v>
      </c>
      <c r="G9" s="63">
        <v>0</v>
      </c>
      <c r="H9" s="63">
        <v>3836</v>
      </c>
      <c r="I9" s="63">
        <v>2079</v>
      </c>
      <c r="J9" s="64">
        <v>1757</v>
      </c>
      <c r="K9" s="72">
        <v>32</v>
      </c>
      <c r="L9" s="73">
        <v>29</v>
      </c>
      <c r="M9" s="73">
        <v>3</v>
      </c>
      <c r="N9" s="73">
        <v>38</v>
      </c>
      <c r="O9" s="73">
        <v>24</v>
      </c>
      <c r="P9" s="73">
        <v>14</v>
      </c>
      <c r="Q9" s="27"/>
      <c r="R9" s="28"/>
      <c r="S9" s="29" t="s">
        <v>47</v>
      </c>
      <c r="T9" s="17"/>
      <c r="U9" s="24"/>
      <c r="V9" s="19">
        <f>SUM(F9:G9,I9:J9,L9:M9,O9:P9,'02'!E9:G9,'02'!I9:J9,'02'!L9:Q9)-'01'!E9</f>
        <v>0</v>
      </c>
      <c r="W9" s="19">
        <f t="shared" si="0"/>
        <v>0</v>
      </c>
      <c r="X9" s="19">
        <f t="shared" si="1"/>
        <v>0</v>
      </c>
      <c r="Y9" s="19">
        <f t="shared" si="2"/>
        <v>0</v>
      </c>
      <c r="Z9" s="20">
        <f>SUM('02'!I9:J9,'02'!L9:P9)-'02'!H9</f>
        <v>0</v>
      </c>
      <c r="AA9" s="24"/>
      <c r="AB9" s="24"/>
      <c r="AC9" s="24"/>
      <c r="AD9" s="24"/>
      <c r="AE9" s="24"/>
    </row>
    <row r="10" spans="2:31" s="10" customFormat="1" ht="12.6" customHeight="1">
      <c r="B10" s="25"/>
      <c r="C10" s="25"/>
      <c r="D10" s="26" t="s">
        <v>16</v>
      </c>
      <c r="E10" s="61">
        <f>SUM(F10,G10,H10,K10,N10,'02'!E10,'02'!F10,'02'!G10,'02'!H10,'02'!Q10)</f>
        <v>1002</v>
      </c>
      <c r="F10" s="63">
        <v>0</v>
      </c>
      <c r="G10" s="63">
        <v>0</v>
      </c>
      <c r="H10" s="63">
        <v>729</v>
      </c>
      <c r="I10" s="63">
        <v>343</v>
      </c>
      <c r="J10" s="64">
        <v>386</v>
      </c>
      <c r="K10" s="72">
        <v>1</v>
      </c>
      <c r="L10" s="73">
        <v>1</v>
      </c>
      <c r="M10" s="73">
        <v>0</v>
      </c>
      <c r="N10" s="73">
        <v>13</v>
      </c>
      <c r="O10" s="73">
        <v>8</v>
      </c>
      <c r="P10" s="73">
        <v>5</v>
      </c>
      <c r="Q10" s="27"/>
      <c r="R10" s="28"/>
      <c r="S10" s="29" t="s">
        <v>16</v>
      </c>
      <c r="T10" s="17"/>
      <c r="U10" s="24"/>
      <c r="V10" s="19">
        <f>SUM(F10:G10,I10:J10,L10:M10,O10:P10,'02'!E10:G10,'02'!I10:J10,'02'!L10:Q10)-'01'!E10</f>
        <v>0</v>
      </c>
      <c r="W10" s="19">
        <f t="shared" si="0"/>
        <v>0</v>
      </c>
      <c r="X10" s="19">
        <f t="shared" si="1"/>
        <v>0</v>
      </c>
      <c r="Y10" s="19">
        <f t="shared" si="2"/>
        <v>0</v>
      </c>
      <c r="Z10" s="20">
        <f>SUM('02'!I10:J10,'02'!L10:P10)-'02'!H10</f>
        <v>0</v>
      </c>
      <c r="AA10" s="24"/>
      <c r="AB10" s="24"/>
      <c r="AC10" s="24"/>
      <c r="AD10" s="24"/>
      <c r="AE10" s="24"/>
    </row>
    <row r="11" spans="2:31" s="10" customFormat="1" ht="12.6" customHeight="1">
      <c r="B11" s="25"/>
      <c r="C11" s="25"/>
      <c r="D11" s="26" t="s">
        <v>58</v>
      </c>
      <c r="E11" s="61">
        <f>SUM(F11,G11,H11,K11,N11,'02'!E11,'02'!F11,'02'!G11,'02'!H11,'02'!Q11)</f>
        <v>10</v>
      </c>
      <c r="F11" s="63">
        <v>0</v>
      </c>
      <c r="G11" s="63">
        <v>0</v>
      </c>
      <c r="H11" s="63">
        <v>6</v>
      </c>
      <c r="I11" s="63">
        <v>4</v>
      </c>
      <c r="J11" s="64">
        <v>2</v>
      </c>
      <c r="K11" s="72">
        <v>4</v>
      </c>
      <c r="L11" s="73">
        <v>3</v>
      </c>
      <c r="M11" s="73">
        <v>1</v>
      </c>
      <c r="N11" s="73">
        <v>0</v>
      </c>
      <c r="O11" s="73">
        <v>0</v>
      </c>
      <c r="P11" s="73">
        <v>0</v>
      </c>
      <c r="Q11" s="27"/>
      <c r="R11" s="28"/>
      <c r="S11" s="29" t="s">
        <v>58</v>
      </c>
      <c r="T11" s="17"/>
      <c r="U11" s="24"/>
      <c r="V11" s="19">
        <f>SUM(F11:G11,I11:J11,L11:M11,O11:P11,'02'!E11:G11,'02'!I11:J11,'02'!L11:Q11)-'01'!E11</f>
        <v>0</v>
      </c>
      <c r="W11" s="19">
        <f t="shared" si="0"/>
        <v>0</v>
      </c>
      <c r="X11" s="19">
        <f t="shared" si="1"/>
        <v>0</v>
      </c>
      <c r="Y11" s="19">
        <f t="shared" si="2"/>
        <v>0</v>
      </c>
      <c r="Z11" s="20">
        <f>SUM('02'!I11:J11,'02'!L11:P11)-'02'!H11</f>
        <v>0</v>
      </c>
      <c r="AA11" s="24"/>
      <c r="AB11" s="24"/>
      <c r="AC11" s="24"/>
      <c r="AD11" s="24"/>
      <c r="AE11" s="24"/>
    </row>
    <row r="12" spans="2:31" s="10" customFormat="1" ht="12.6" customHeight="1">
      <c r="B12" s="25"/>
      <c r="C12" s="25"/>
      <c r="D12" s="26" t="s">
        <v>17</v>
      </c>
      <c r="E12" s="61">
        <f>SUM(F12,G12,H12,K12,N12,'02'!E12,'02'!F12,'02'!G12,'02'!H12,'02'!Q12)</f>
        <v>837</v>
      </c>
      <c r="F12" s="63">
        <v>0</v>
      </c>
      <c r="G12" s="63">
        <v>0</v>
      </c>
      <c r="H12" s="63">
        <v>674</v>
      </c>
      <c r="I12" s="63">
        <v>362</v>
      </c>
      <c r="J12" s="64">
        <v>312</v>
      </c>
      <c r="K12" s="72">
        <v>128</v>
      </c>
      <c r="L12" s="73">
        <v>127</v>
      </c>
      <c r="M12" s="73">
        <v>1</v>
      </c>
      <c r="N12" s="73">
        <v>20</v>
      </c>
      <c r="O12" s="73">
        <v>15</v>
      </c>
      <c r="P12" s="73">
        <v>5</v>
      </c>
      <c r="Q12" s="27"/>
      <c r="R12" s="28"/>
      <c r="S12" s="29" t="s">
        <v>17</v>
      </c>
      <c r="T12" s="17"/>
      <c r="U12" s="24"/>
      <c r="V12" s="19">
        <f>SUM(F12:G12,I12:J12,L12:M12,O12:P12,'02'!E12:G12,'02'!I12:J12,'02'!L12:Q12)-'01'!E12</f>
        <v>0</v>
      </c>
      <c r="W12" s="19">
        <f t="shared" si="0"/>
        <v>0</v>
      </c>
      <c r="X12" s="19">
        <f t="shared" si="1"/>
        <v>0</v>
      </c>
      <c r="Y12" s="19">
        <f t="shared" si="2"/>
        <v>0</v>
      </c>
      <c r="Z12" s="20">
        <f>SUM('02'!I12:J12,'02'!L12:P12)-'02'!H12</f>
        <v>0</v>
      </c>
      <c r="AA12" s="24"/>
      <c r="AB12" s="24"/>
      <c r="AC12" s="24"/>
      <c r="AD12" s="24"/>
      <c r="AE12" s="24"/>
    </row>
    <row r="13" spans="2:31" s="10" customFormat="1" ht="12.6" customHeight="1">
      <c r="B13" s="25"/>
      <c r="C13" s="25"/>
      <c r="D13" s="26" t="s">
        <v>56</v>
      </c>
      <c r="E13" s="61">
        <f>SUM(F13,G13,H13,K13,N13,'02'!E13,'02'!F13,'02'!G13,'02'!H13,'02'!Q13)</f>
        <v>199</v>
      </c>
      <c r="F13" s="63">
        <v>0</v>
      </c>
      <c r="G13" s="63">
        <v>0</v>
      </c>
      <c r="H13" s="63">
        <v>173</v>
      </c>
      <c r="I13" s="63">
        <v>70</v>
      </c>
      <c r="J13" s="64">
        <v>103</v>
      </c>
      <c r="K13" s="72">
        <v>0</v>
      </c>
      <c r="L13" s="73">
        <v>0</v>
      </c>
      <c r="M13" s="73">
        <v>0</v>
      </c>
      <c r="N13" s="73">
        <v>8</v>
      </c>
      <c r="O13" s="73">
        <v>3</v>
      </c>
      <c r="P13" s="73">
        <v>5</v>
      </c>
      <c r="Q13" s="27"/>
      <c r="R13" s="28"/>
      <c r="S13" s="29" t="s">
        <v>56</v>
      </c>
      <c r="T13" s="17"/>
      <c r="U13" s="24"/>
      <c r="V13" s="19">
        <f>SUM(F13:G13,I13:J13,L13:M13,O13:P13,'02'!E13:G13,'02'!I13:J13,'02'!L13:Q13)-'01'!E13</f>
        <v>0</v>
      </c>
      <c r="W13" s="19">
        <f t="shared" si="0"/>
        <v>0</v>
      </c>
      <c r="X13" s="19">
        <f t="shared" si="1"/>
        <v>0</v>
      </c>
      <c r="Y13" s="19">
        <f t="shared" si="2"/>
        <v>0</v>
      </c>
      <c r="Z13" s="20">
        <f>SUM('02'!I13:J13,'02'!L13:P13)-'02'!H13</f>
        <v>0</v>
      </c>
      <c r="AA13" s="24"/>
      <c r="AB13" s="24"/>
      <c r="AC13" s="24"/>
      <c r="AD13" s="24"/>
      <c r="AE13" s="24"/>
    </row>
    <row r="14" spans="2:31" s="10" customFormat="1" ht="12.6" customHeight="1">
      <c r="B14" s="25"/>
      <c r="C14" s="25"/>
      <c r="D14" s="30" t="s">
        <v>18</v>
      </c>
      <c r="E14" s="61">
        <f>SUM(F14,G14,H14,K14,N14,'02'!E14,'02'!F14,'02'!G14,'02'!H14,'02'!Q14)</f>
        <v>80</v>
      </c>
      <c r="F14" s="63">
        <v>0</v>
      </c>
      <c r="G14" s="63">
        <v>0</v>
      </c>
      <c r="H14" s="63">
        <v>56</v>
      </c>
      <c r="I14" s="63">
        <v>18</v>
      </c>
      <c r="J14" s="64">
        <v>38</v>
      </c>
      <c r="K14" s="72">
        <v>1</v>
      </c>
      <c r="L14" s="73">
        <v>1</v>
      </c>
      <c r="M14" s="73">
        <v>0</v>
      </c>
      <c r="N14" s="73">
        <v>0</v>
      </c>
      <c r="O14" s="73">
        <v>0</v>
      </c>
      <c r="P14" s="73">
        <v>0</v>
      </c>
      <c r="Q14" s="27"/>
      <c r="R14" s="28"/>
      <c r="S14" s="31" t="s">
        <v>18</v>
      </c>
      <c r="T14" s="17"/>
      <c r="U14" s="24"/>
      <c r="V14" s="19">
        <f>SUM(F14:G14,I14:J14,L14:M14,O14:P14,'02'!E14:G14,'02'!I14:J14,'02'!L14:Q14)-'01'!E14</f>
        <v>0</v>
      </c>
      <c r="W14" s="19">
        <f t="shared" si="0"/>
        <v>0</v>
      </c>
      <c r="X14" s="19">
        <f t="shared" si="1"/>
        <v>0</v>
      </c>
      <c r="Y14" s="19">
        <f t="shared" si="2"/>
        <v>0</v>
      </c>
      <c r="Z14" s="20">
        <f>SUM('02'!I14:J14,'02'!L14:P14)-'02'!H14</f>
        <v>0</v>
      </c>
      <c r="AA14" s="24"/>
      <c r="AB14" s="24"/>
      <c r="AC14" s="24"/>
      <c r="AD14" s="24"/>
      <c r="AE14" s="24"/>
    </row>
    <row r="15" spans="2:31" s="10" customFormat="1" ht="12.6" customHeight="1">
      <c r="B15" s="25"/>
      <c r="C15" s="25"/>
      <c r="D15" s="26" t="s">
        <v>19</v>
      </c>
      <c r="E15" s="61">
        <f>SUM(F15,G15,H15,K15,N15,'02'!E15,'02'!F15,'02'!G15,'02'!H15,'02'!Q15)</f>
        <v>363</v>
      </c>
      <c r="F15" s="63">
        <v>0</v>
      </c>
      <c r="G15" s="63">
        <v>0</v>
      </c>
      <c r="H15" s="63">
        <v>257</v>
      </c>
      <c r="I15" s="63">
        <v>77</v>
      </c>
      <c r="J15" s="64">
        <v>180</v>
      </c>
      <c r="K15" s="72">
        <v>22</v>
      </c>
      <c r="L15" s="73">
        <v>21</v>
      </c>
      <c r="M15" s="73">
        <v>1</v>
      </c>
      <c r="N15" s="73">
        <v>6</v>
      </c>
      <c r="O15" s="73">
        <v>2</v>
      </c>
      <c r="P15" s="73">
        <v>4</v>
      </c>
      <c r="Q15" s="27"/>
      <c r="R15" s="28"/>
      <c r="S15" s="29" t="s">
        <v>19</v>
      </c>
      <c r="T15" s="17"/>
      <c r="U15" s="24"/>
      <c r="V15" s="19">
        <f>SUM(F15:G15,I15:J15,L15:M15,O15:P15,'02'!E15:G15,'02'!I15:J15,'02'!L15:Q15)-'01'!E15</f>
        <v>0</v>
      </c>
      <c r="W15" s="19">
        <f t="shared" si="0"/>
        <v>0</v>
      </c>
      <c r="X15" s="19">
        <f t="shared" si="1"/>
        <v>0</v>
      </c>
      <c r="Y15" s="19">
        <f t="shared" si="2"/>
        <v>0</v>
      </c>
      <c r="Z15" s="20">
        <f>SUM('02'!I15:J15,'02'!L15:P15)-'02'!H15</f>
        <v>0</v>
      </c>
      <c r="AA15" s="24"/>
      <c r="AB15" s="24"/>
      <c r="AC15" s="24"/>
      <c r="AD15" s="24"/>
      <c r="AE15" s="24"/>
    </row>
    <row r="16" spans="2:31" s="10" customFormat="1" ht="12.6" customHeight="1">
      <c r="B16" s="25"/>
      <c r="C16" s="25"/>
      <c r="D16" s="26" t="s">
        <v>20</v>
      </c>
      <c r="E16" s="61">
        <f>SUM(F16,G16,H16,K16,N16,'02'!E16,'02'!F16,'02'!G16,'02'!H16,'02'!Q16)</f>
        <v>344</v>
      </c>
      <c r="F16" s="63">
        <v>1</v>
      </c>
      <c r="G16" s="63">
        <v>0</v>
      </c>
      <c r="H16" s="63">
        <v>253</v>
      </c>
      <c r="I16" s="63">
        <v>145</v>
      </c>
      <c r="J16" s="64">
        <v>108</v>
      </c>
      <c r="K16" s="72">
        <v>64</v>
      </c>
      <c r="L16" s="73">
        <v>62</v>
      </c>
      <c r="M16" s="73">
        <v>2</v>
      </c>
      <c r="N16" s="73">
        <v>7</v>
      </c>
      <c r="O16" s="73">
        <v>5</v>
      </c>
      <c r="P16" s="73">
        <v>2</v>
      </c>
      <c r="Q16" s="27"/>
      <c r="R16" s="28"/>
      <c r="S16" s="29" t="s">
        <v>20</v>
      </c>
      <c r="T16" s="17"/>
      <c r="U16" s="24"/>
      <c r="V16" s="19">
        <f>SUM(F16:G16,I16:J16,L16:M16,O16:P16,'02'!E16:G16,'02'!I16:J16,'02'!L16:Q16)-'01'!E16</f>
        <v>0</v>
      </c>
      <c r="W16" s="19">
        <f t="shared" si="0"/>
        <v>0</v>
      </c>
      <c r="X16" s="19">
        <f t="shared" si="1"/>
        <v>0</v>
      </c>
      <c r="Y16" s="19">
        <f t="shared" si="2"/>
        <v>0</v>
      </c>
      <c r="Z16" s="20">
        <f>SUM('02'!I16:J16,'02'!L16:P16)-'02'!H16</f>
        <v>0</v>
      </c>
      <c r="AA16" s="24"/>
      <c r="AB16" s="24"/>
      <c r="AC16" s="24"/>
      <c r="AD16" s="24"/>
      <c r="AE16" s="24"/>
    </row>
    <row r="17" spans="2:31" s="10" customFormat="1" ht="12.6" customHeight="1">
      <c r="B17" s="25"/>
      <c r="C17" s="25"/>
      <c r="D17" s="26" t="s">
        <v>21</v>
      </c>
      <c r="E17" s="61">
        <f>SUM(F17,G17,H17,K17,N17,'02'!E17,'02'!F17,'02'!G17,'02'!H17,'02'!Q17)</f>
        <v>80</v>
      </c>
      <c r="F17" s="63">
        <v>0</v>
      </c>
      <c r="G17" s="63">
        <v>0</v>
      </c>
      <c r="H17" s="63">
        <v>57</v>
      </c>
      <c r="I17" s="63">
        <v>39</v>
      </c>
      <c r="J17" s="64">
        <v>18</v>
      </c>
      <c r="K17" s="72">
        <v>19</v>
      </c>
      <c r="L17" s="73">
        <v>18</v>
      </c>
      <c r="M17" s="73">
        <v>1</v>
      </c>
      <c r="N17" s="73">
        <v>3</v>
      </c>
      <c r="O17" s="73">
        <v>1</v>
      </c>
      <c r="P17" s="73">
        <v>2</v>
      </c>
      <c r="Q17" s="27"/>
      <c r="R17" s="28"/>
      <c r="S17" s="29" t="s">
        <v>21</v>
      </c>
      <c r="T17" s="17"/>
      <c r="U17" s="24"/>
      <c r="V17" s="19">
        <f>SUM(F17:G17,I17:J17,L17:M17,O17:P17,'02'!E17:G17,'02'!I17:J17,'02'!L17:Q17)-'01'!E17</f>
        <v>0</v>
      </c>
      <c r="W17" s="19">
        <f t="shared" si="0"/>
        <v>0</v>
      </c>
      <c r="X17" s="19">
        <f t="shared" si="1"/>
        <v>0</v>
      </c>
      <c r="Y17" s="19">
        <f t="shared" si="2"/>
        <v>0</v>
      </c>
      <c r="Z17" s="20">
        <f>SUM('02'!I17:J17,'02'!L17:P17)-'02'!H17</f>
        <v>0</v>
      </c>
      <c r="AA17" s="24"/>
      <c r="AB17" s="24"/>
      <c r="AC17" s="24"/>
      <c r="AD17" s="24"/>
      <c r="AE17" s="24"/>
    </row>
    <row r="18" spans="2:31" s="10" customFormat="1" ht="12.6" customHeight="1">
      <c r="B18" s="25"/>
      <c r="C18" s="25"/>
      <c r="D18" s="26" t="s">
        <v>22</v>
      </c>
      <c r="E18" s="61">
        <f>SUM(F18,G18,H18,K18,N18,'02'!E18,'02'!F18,'02'!G18,'02'!H18,'02'!Q18)</f>
        <v>2849</v>
      </c>
      <c r="F18" s="63">
        <v>2</v>
      </c>
      <c r="G18" s="63">
        <v>0</v>
      </c>
      <c r="H18" s="63">
        <v>2244</v>
      </c>
      <c r="I18" s="63">
        <v>1079</v>
      </c>
      <c r="J18" s="64">
        <v>1165</v>
      </c>
      <c r="K18" s="72">
        <v>122</v>
      </c>
      <c r="L18" s="73">
        <v>114</v>
      </c>
      <c r="M18" s="73">
        <v>8</v>
      </c>
      <c r="N18" s="73">
        <v>38</v>
      </c>
      <c r="O18" s="73">
        <v>28</v>
      </c>
      <c r="P18" s="73">
        <v>10</v>
      </c>
      <c r="Q18" s="27"/>
      <c r="R18" s="28"/>
      <c r="S18" s="29" t="s">
        <v>22</v>
      </c>
      <c r="T18" s="17"/>
      <c r="U18" s="24"/>
      <c r="V18" s="19">
        <f>SUM(F18:G18,I18:J18,L18:M18,O18:P18,'02'!E18:G18,'02'!I18:J18,'02'!L18:Q18)-'01'!E18</f>
        <v>0</v>
      </c>
      <c r="W18" s="19">
        <f t="shared" si="0"/>
        <v>0</v>
      </c>
      <c r="X18" s="19">
        <f t="shared" si="1"/>
        <v>0</v>
      </c>
      <c r="Y18" s="19">
        <f t="shared" si="2"/>
        <v>0</v>
      </c>
      <c r="Z18" s="20">
        <f>SUM('02'!I18:J18,'02'!L18:P18)-'02'!H18</f>
        <v>0</v>
      </c>
      <c r="AA18" s="24"/>
      <c r="AB18" s="24"/>
      <c r="AC18" s="24"/>
      <c r="AD18" s="24"/>
      <c r="AE18" s="24"/>
    </row>
    <row r="19" spans="2:31" s="10" customFormat="1" ht="12.6" customHeight="1">
      <c r="B19" s="25"/>
      <c r="C19" s="25"/>
      <c r="D19" s="26" t="s">
        <v>23</v>
      </c>
      <c r="E19" s="61">
        <f>SUM(F19,G19,H19,K19,N19,'02'!E19,'02'!F19,'02'!G19,'02'!H19,'02'!Q19)</f>
        <v>5073</v>
      </c>
      <c r="F19" s="63">
        <v>1</v>
      </c>
      <c r="G19" s="63">
        <v>0</v>
      </c>
      <c r="H19" s="63">
        <v>3918</v>
      </c>
      <c r="I19" s="63">
        <v>2063</v>
      </c>
      <c r="J19" s="64">
        <v>1855</v>
      </c>
      <c r="K19" s="72">
        <v>396</v>
      </c>
      <c r="L19" s="73">
        <v>382</v>
      </c>
      <c r="M19" s="73">
        <v>14</v>
      </c>
      <c r="N19" s="73">
        <v>80</v>
      </c>
      <c r="O19" s="73">
        <v>57</v>
      </c>
      <c r="P19" s="73">
        <v>23</v>
      </c>
      <c r="Q19" s="27"/>
      <c r="R19" s="28"/>
      <c r="S19" s="29" t="s">
        <v>23</v>
      </c>
      <c r="T19" s="17"/>
      <c r="U19" s="24"/>
      <c r="V19" s="19">
        <f>SUM(F19:G19,I19:J19,L19:M19,O19:P19,'02'!E19:G19,'02'!I19:J19,'02'!L19:Q19)-'01'!E19</f>
        <v>0</v>
      </c>
      <c r="W19" s="19">
        <f t="shared" si="0"/>
        <v>0</v>
      </c>
      <c r="X19" s="19">
        <f t="shared" si="1"/>
        <v>0</v>
      </c>
      <c r="Y19" s="19">
        <f t="shared" si="2"/>
        <v>0</v>
      </c>
      <c r="Z19" s="20">
        <f>SUM('02'!I19:J19,'02'!L19:P19)-'02'!H19</f>
        <v>0</v>
      </c>
      <c r="AA19" s="24"/>
      <c r="AB19" s="24"/>
      <c r="AC19" s="24"/>
      <c r="AD19" s="24"/>
      <c r="AE19" s="24"/>
    </row>
    <row r="20" spans="2:31" s="10" customFormat="1" ht="12.6" customHeight="1">
      <c r="B20" s="25"/>
      <c r="C20" s="25"/>
      <c r="D20" s="26" t="s">
        <v>24</v>
      </c>
      <c r="E20" s="61">
        <f>SUM(F20,G20,H20,K20,N20,'02'!E20,'02'!F20,'02'!G20,'02'!H20,'02'!Q20)</f>
        <v>482</v>
      </c>
      <c r="F20" s="63">
        <v>1</v>
      </c>
      <c r="G20" s="63">
        <v>0</v>
      </c>
      <c r="H20" s="63">
        <v>341</v>
      </c>
      <c r="I20" s="63">
        <v>107</v>
      </c>
      <c r="J20" s="64">
        <v>234</v>
      </c>
      <c r="K20" s="72">
        <v>13</v>
      </c>
      <c r="L20" s="73">
        <v>12</v>
      </c>
      <c r="M20" s="73">
        <v>1</v>
      </c>
      <c r="N20" s="73">
        <v>5</v>
      </c>
      <c r="O20" s="73">
        <v>1</v>
      </c>
      <c r="P20" s="73">
        <v>4</v>
      </c>
      <c r="Q20" s="27"/>
      <c r="R20" s="28"/>
      <c r="S20" s="29" t="s">
        <v>24</v>
      </c>
      <c r="T20" s="17"/>
      <c r="U20" s="24"/>
      <c r="V20" s="19">
        <f>SUM(F20:G20,I20:J20,L20:M20,O20:P20,'02'!E20:G20,'02'!I20:J20,'02'!L20:Q20)-'01'!E20</f>
        <v>0</v>
      </c>
      <c r="W20" s="19">
        <f t="shared" si="0"/>
        <v>0</v>
      </c>
      <c r="X20" s="19">
        <f t="shared" si="1"/>
        <v>0</v>
      </c>
      <c r="Y20" s="19">
        <f t="shared" si="2"/>
        <v>0</v>
      </c>
      <c r="Z20" s="20">
        <f>SUM('02'!I20:J20,'02'!L20:P20)-'02'!H20</f>
        <v>0</v>
      </c>
      <c r="AA20" s="24"/>
      <c r="AB20" s="24"/>
      <c r="AC20" s="24"/>
      <c r="AD20" s="24"/>
      <c r="AE20" s="24"/>
    </row>
    <row r="21" spans="2:31" s="10" customFormat="1" ht="12.6" customHeight="1">
      <c r="B21" s="25"/>
      <c r="C21" s="25"/>
      <c r="D21" s="26" t="s">
        <v>25</v>
      </c>
      <c r="E21" s="61">
        <f>SUM(F21,G21,H21,K21,N21,'02'!E21,'02'!F21,'02'!G21,'02'!H21,'02'!Q21)</f>
        <v>435</v>
      </c>
      <c r="F21" s="63">
        <v>0</v>
      </c>
      <c r="G21" s="63">
        <v>0</v>
      </c>
      <c r="H21" s="63">
        <v>291</v>
      </c>
      <c r="I21" s="63">
        <v>52</v>
      </c>
      <c r="J21" s="64">
        <v>239</v>
      </c>
      <c r="K21" s="72">
        <v>1</v>
      </c>
      <c r="L21" s="73">
        <v>1</v>
      </c>
      <c r="M21" s="73">
        <v>0</v>
      </c>
      <c r="N21" s="73">
        <v>5</v>
      </c>
      <c r="O21" s="73">
        <v>1</v>
      </c>
      <c r="P21" s="73">
        <v>4</v>
      </c>
      <c r="Q21" s="27"/>
      <c r="R21" s="28"/>
      <c r="S21" s="29" t="s">
        <v>25</v>
      </c>
      <c r="T21" s="17"/>
      <c r="U21" s="24"/>
      <c r="V21" s="19">
        <f>SUM(F21:G21,I21:J21,L21:M21,O21:P21,'02'!E21:G21,'02'!I21:J21,'02'!L21:Q21)-'01'!E21</f>
        <v>0</v>
      </c>
      <c r="W21" s="19">
        <f t="shared" si="0"/>
        <v>0</v>
      </c>
      <c r="X21" s="19">
        <f t="shared" si="1"/>
        <v>0</v>
      </c>
      <c r="Y21" s="19">
        <f t="shared" si="2"/>
        <v>0</v>
      </c>
      <c r="Z21" s="20">
        <f>SUM('02'!I21:J21,'02'!L21:P21)-'02'!H21</f>
        <v>0</v>
      </c>
      <c r="AA21" s="24"/>
      <c r="AB21" s="24"/>
      <c r="AC21" s="24"/>
      <c r="AD21" s="24"/>
      <c r="AE21" s="24"/>
    </row>
    <row r="22" spans="2:31" s="10" customFormat="1" ht="12.6" customHeight="1">
      <c r="B22" s="25"/>
      <c r="C22" s="25"/>
      <c r="D22" s="26" t="s">
        <v>26</v>
      </c>
      <c r="E22" s="61">
        <f>SUM(F22,G22,H22,K22,N22,'02'!E22,'02'!F22,'02'!G22,'02'!H22,'02'!Q22)</f>
        <v>3923</v>
      </c>
      <c r="F22" s="63">
        <v>2</v>
      </c>
      <c r="G22" s="63">
        <v>0</v>
      </c>
      <c r="H22" s="63">
        <v>2504</v>
      </c>
      <c r="I22" s="63">
        <v>727</v>
      </c>
      <c r="J22" s="64">
        <v>1777</v>
      </c>
      <c r="K22" s="72">
        <v>20</v>
      </c>
      <c r="L22" s="73">
        <v>14</v>
      </c>
      <c r="M22" s="73">
        <v>6</v>
      </c>
      <c r="N22" s="73">
        <v>37</v>
      </c>
      <c r="O22" s="73">
        <v>19</v>
      </c>
      <c r="P22" s="73">
        <v>18</v>
      </c>
      <c r="Q22" s="27"/>
      <c r="R22" s="28"/>
      <c r="S22" s="29" t="s">
        <v>26</v>
      </c>
      <c r="T22" s="17"/>
      <c r="U22" s="24"/>
      <c r="V22" s="19">
        <f>SUM(F22:G22,I22:J22,L22:M22,O22:P22,'02'!E22:G22,'02'!I22:J22,'02'!L22:Q22)-'01'!E22</f>
        <v>0</v>
      </c>
      <c r="W22" s="19">
        <f t="shared" si="0"/>
        <v>0</v>
      </c>
      <c r="X22" s="19">
        <f t="shared" si="1"/>
        <v>0</v>
      </c>
      <c r="Y22" s="19">
        <f t="shared" si="2"/>
        <v>0</v>
      </c>
      <c r="Z22" s="20">
        <f>SUM('02'!I22:J22,'02'!L22:P22)-'02'!H22</f>
        <v>0</v>
      </c>
      <c r="AA22" s="24"/>
      <c r="AB22" s="24"/>
      <c r="AC22" s="24"/>
      <c r="AD22" s="24"/>
      <c r="AE22" s="24"/>
    </row>
    <row r="23" spans="2:31" s="10" customFormat="1" ht="12.6" customHeight="1">
      <c r="B23" s="25"/>
      <c r="C23" s="25"/>
      <c r="D23" s="26" t="s">
        <v>7</v>
      </c>
      <c r="E23" s="61">
        <f>SUM(F23,G23,H23,K23,N23,'02'!E23,'02'!F23,'02'!G23,'02'!H23,'02'!Q23)</f>
        <v>12084</v>
      </c>
      <c r="F23" s="63">
        <v>3</v>
      </c>
      <c r="G23" s="63">
        <v>1</v>
      </c>
      <c r="H23" s="63">
        <v>9030</v>
      </c>
      <c r="I23" s="63">
        <v>4236</v>
      </c>
      <c r="J23" s="64">
        <v>4794</v>
      </c>
      <c r="K23" s="72">
        <v>84</v>
      </c>
      <c r="L23" s="73">
        <v>76</v>
      </c>
      <c r="M23" s="73">
        <v>8</v>
      </c>
      <c r="N23" s="73">
        <v>280</v>
      </c>
      <c r="O23" s="73">
        <v>139</v>
      </c>
      <c r="P23" s="73">
        <v>141</v>
      </c>
      <c r="Q23" s="27"/>
      <c r="R23" s="28"/>
      <c r="S23" s="29" t="s">
        <v>7</v>
      </c>
      <c r="T23" s="17"/>
      <c r="U23" s="24"/>
      <c r="V23" s="19">
        <f>SUM(F23:G23,I23:J23,L23:M23,O23:P23,'02'!E23:G23,'02'!I23:J23,'02'!L23:Q23)-'01'!E23</f>
        <v>0</v>
      </c>
      <c r="W23" s="19">
        <f t="shared" si="0"/>
        <v>0</v>
      </c>
      <c r="X23" s="19">
        <f t="shared" si="1"/>
        <v>0</v>
      </c>
      <c r="Y23" s="19">
        <f t="shared" si="2"/>
        <v>0</v>
      </c>
      <c r="Z23" s="20">
        <f>SUM('02'!I23:J23,'02'!L23:P23)-'02'!H23</f>
        <v>0</v>
      </c>
      <c r="AA23" s="24"/>
      <c r="AB23" s="24"/>
      <c r="AC23" s="24"/>
      <c r="AD23" s="24"/>
      <c r="AE23" s="24"/>
    </row>
    <row r="24" spans="2:31" s="21" customFormat="1" ht="12.6" customHeight="1">
      <c r="B24" s="22"/>
      <c r="C24" s="92" t="s">
        <v>44</v>
      </c>
      <c r="D24" s="93"/>
      <c r="E24" s="61">
        <f>SUM(F24,G24,H24,K24,N24,'02'!E24,'02'!F24,'02'!G24,'02'!H24,'02'!Q24)</f>
        <v>179888</v>
      </c>
      <c r="F24" s="61">
        <v>8</v>
      </c>
      <c r="G24" s="61">
        <v>1</v>
      </c>
      <c r="H24" s="61">
        <v>174517</v>
      </c>
      <c r="I24" s="61">
        <v>16765</v>
      </c>
      <c r="J24" s="62">
        <v>157752</v>
      </c>
      <c r="K24" s="70">
        <v>210</v>
      </c>
      <c r="L24" s="71">
        <v>122</v>
      </c>
      <c r="M24" s="71">
        <v>88</v>
      </c>
      <c r="N24" s="71">
        <v>791</v>
      </c>
      <c r="O24" s="71">
        <v>237</v>
      </c>
      <c r="P24" s="71">
        <v>554</v>
      </c>
      <c r="Q24" s="23"/>
      <c r="R24" s="104" t="s">
        <v>44</v>
      </c>
      <c r="S24" s="104"/>
      <c r="T24" s="18"/>
      <c r="U24" s="24"/>
      <c r="V24" s="19">
        <f>SUM(F24:G24,I24:J24,L24:M24,O24:P24,'02'!E24:G24,'02'!I24:J24,'02'!L24:Q24)-'01'!E24</f>
        <v>0</v>
      </c>
      <c r="W24" s="19">
        <f t="shared" si="0"/>
        <v>0</v>
      </c>
      <c r="X24" s="19">
        <f t="shared" si="1"/>
        <v>0</v>
      </c>
      <c r="Y24" s="19">
        <f t="shared" si="2"/>
        <v>0</v>
      </c>
      <c r="Z24" s="20">
        <f>SUM('02'!I24:J24,'02'!L24:P24)-'02'!H24</f>
        <v>0</v>
      </c>
      <c r="AA24" s="24"/>
      <c r="AB24" s="24"/>
      <c r="AC24" s="24"/>
      <c r="AD24" s="24"/>
      <c r="AE24" s="24"/>
    </row>
    <row r="25" spans="2:31" s="10" customFormat="1" ht="12.6" customHeight="1">
      <c r="B25" s="25"/>
      <c r="C25" s="25"/>
      <c r="D25" s="26" t="s">
        <v>27</v>
      </c>
      <c r="E25" s="61">
        <f>SUM(F25,G25,H25,K25,N25,'02'!E25,'02'!F25,'02'!G25,'02'!H25,'02'!Q25)</f>
        <v>5762</v>
      </c>
      <c r="F25" s="63">
        <v>4</v>
      </c>
      <c r="G25" s="63">
        <v>1</v>
      </c>
      <c r="H25" s="63">
        <v>5389</v>
      </c>
      <c r="I25" s="63">
        <v>2843</v>
      </c>
      <c r="J25" s="64">
        <v>2546</v>
      </c>
      <c r="K25" s="72">
        <v>44</v>
      </c>
      <c r="L25" s="73">
        <v>39</v>
      </c>
      <c r="M25" s="73">
        <v>5</v>
      </c>
      <c r="N25" s="73">
        <v>107</v>
      </c>
      <c r="O25" s="73">
        <v>68</v>
      </c>
      <c r="P25" s="73">
        <v>39</v>
      </c>
      <c r="Q25" s="27"/>
      <c r="R25" s="28"/>
      <c r="S25" s="29" t="s">
        <v>27</v>
      </c>
      <c r="T25" s="17"/>
      <c r="U25" s="24"/>
      <c r="V25" s="19">
        <f>SUM(F25:G25,I25:J25,L25:M25,O25:P25,'02'!E25:G25,'02'!I25:J25,'02'!L25:Q25)-'01'!E25</f>
        <v>0</v>
      </c>
      <c r="W25" s="19">
        <f t="shared" si="0"/>
        <v>0</v>
      </c>
      <c r="X25" s="19">
        <f t="shared" si="1"/>
        <v>0</v>
      </c>
      <c r="Y25" s="19">
        <f t="shared" si="2"/>
        <v>0</v>
      </c>
      <c r="Z25" s="20">
        <f>SUM('02'!I25:J25,'02'!L25:P25)-'02'!H25</f>
        <v>0</v>
      </c>
      <c r="AA25" s="24"/>
      <c r="AB25" s="24"/>
      <c r="AC25" s="24"/>
      <c r="AD25" s="24"/>
      <c r="AE25" s="24"/>
    </row>
    <row r="26" spans="2:31" s="10" customFormat="1" ht="12.6" customHeight="1">
      <c r="B26" s="25"/>
      <c r="C26" s="25"/>
      <c r="D26" s="26" t="s">
        <v>28</v>
      </c>
      <c r="E26" s="61">
        <f>SUM(F26,G26,H26,K26,N26,'02'!E26,'02'!F26,'02'!G26,'02'!H26,'02'!Q26)</f>
        <v>9946</v>
      </c>
      <c r="F26" s="63">
        <v>1</v>
      </c>
      <c r="G26" s="63">
        <v>0</v>
      </c>
      <c r="H26" s="63">
        <v>9735</v>
      </c>
      <c r="I26" s="63">
        <v>2461</v>
      </c>
      <c r="J26" s="64">
        <v>7274</v>
      </c>
      <c r="K26" s="72">
        <v>15</v>
      </c>
      <c r="L26" s="73">
        <v>12</v>
      </c>
      <c r="M26" s="73">
        <v>3</v>
      </c>
      <c r="N26" s="73">
        <v>74</v>
      </c>
      <c r="O26" s="73">
        <v>26</v>
      </c>
      <c r="P26" s="73">
        <v>48</v>
      </c>
      <c r="Q26" s="27"/>
      <c r="R26" s="28"/>
      <c r="S26" s="29" t="s">
        <v>28</v>
      </c>
      <c r="T26" s="17"/>
      <c r="U26" s="24"/>
      <c r="V26" s="19">
        <f>SUM(F26:G26,I26:J26,L26:M26,O26:P26,'02'!E26:G26,'02'!I26:J26,'02'!L26:Q26)-'01'!E26</f>
        <v>0</v>
      </c>
      <c r="W26" s="19">
        <f t="shared" si="0"/>
        <v>0</v>
      </c>
      <c r="X26" s="19">
        <f t="shared" si="1"/>
        <v>0</v>
      </c>
      <c r="Y26" s="19">
        <f t="shared" si="2"/>
        <v>0</v>
      </c>
      <c r="Z26" s="20">
        <f>SUM('02'!I26:J26,'02'!L26:P26)-'02'!H26</f>
        <v>0</v>
      </c>
      <c r="AA26" s="24"/>
      <c r="AB26" s="24"/>
      <c r="AC26" s="24"/>
      <c r="AD26" s="24"/>
      <c r="AE26" s="24"/>
    </row>
    <row r="27" spans="2:31" s="10" customFormat="1" ht="12.6" customHeight="1">
      <c r="B27" s="25"/>
      <c r="C27" s="25"/>
      <c r="D27" s="26" t="s">
        <v>29</v>
      </c>
      <c r="E27" s="61">
        <f>SUM(F27,G27,H27,K27,N27,'02'!E27,'02'!F27,'02'!G27,'02'!H27,'02'!Q27)</f>
        <v>164180</v>
      </c>
      <c r="F27" s="63">
        <v>3</v>
      </c>
      <c r="G27" s="63">
        <v>0</v>
      </c>
      <c r="H27" s="63">
        <v>159393</v>
      </c>
      <c r="I27" s="63">
        <v>11461</v>
      </c>
      <c r="J27" s="64">
        <v>147932</v>
      </c>
      <c r="K27" s="72">
        <v>151</v>
      </c>
      <c r="L27" s="73">
        <v>71</v>
      </c>
      <c r="M27" s="73">
        <v>80</v>
      </c>
      <c r="N27" s="73">
        <v>610</v>
      </c>
      <c r="O27" s="73">
        <v>143</v>
      </c>
      <c r="P27" s="73">
        <v>467</v>
      </c>
      <c r="Q27" s="27"/>
      <c r="R27" s="28"/>
      <c r="S27" s="29" t="s">
        <v>29</v>
      </c>
      <c r="T27" s="17"/>
      <c r="U27" s="24"/>
      <c r="V27" s="19">
        <f>SUM(F27:G27,I27:J27,L27:M27,O27:P27,'02'!E27:G27,'02'!I27:J27,'02'!L27:Q27)-'01'!E27</f>
        <v>0</v>
      </c>
      <c r="W27" s="19">
        <f t="shared" si="0"/>
        <v>0</v>
      </c>
      <c r="X27" s="19">
        <f t="shared" si="1"/>
        <v>0</v>
      </c>
      <c r="Y27" s="19">
        <f t="shared" si="2"/>
        <v>0</v>
      </c>
      <c r="Z27" s="20">
        <f>SUM('02'!I27:J27,'02'!L27:P27)-'02'!H27</f>
        <v>0</v>
      </c>
      <c r="AA27" s="24"/>
      <c r="AB27" s="24"/>
      <c r="AC27" s="24"/>
      <c r="AD27" s="24"/>
      <c r="AE27" s="24"/>
    </row>
    <row r="28" spans="2:31" s="21" customFormat="1" ht="12.6" customHeight="1">
      <c r="B28" s="22"/>
      <c r="C28" s="92" t="s">
        <v>43</v>
      </c>
      <c r="D28" s="93"/>
      <c r="E28" s="61">
        <f>SUM(F28,G28,H28,K28,N28,'02'!E28,'02'!F28,'02'!G28,'02'!H28,'02'!Q28)</f>
        <v>259579</v>
      </c>
      <c r="F28" s="61">
        <v>59</v>
      </c>
      <c r="G28" s="61">
        <v>32</v>
      </c>
      <c r="H28" s="61">
        <v>235840</v>
      </c>
      <c r="I28" s="61">
        <v>71639</v>
      </c>
      <c r="J28" s="62">
        <v>164201</v>
      </c>
      <c r="K28" s="70">
        <v>1657</v>
      </c>
      <c r="L28" s="71">
        <v>972</v>
      </c>
      <c r="M28" s="71">
        <v>685</v>
      </c>
      <c r="N28" s="71">
        <v>3290</v>
      </c>
      <c r="O28" s="71">
        <v>1523</v>
      </c>
      <c r="P28" s="71">
        <v>1767</v>
      </c>
      <c r="Q28" s="23"/>
      <c r="R28" s="104" t="s">
        <v>43</v>
      </c>
      <c r="S28" s="104"/>
      <c r="T28" s="18"/>
      <c r="U28" s="24"/>
      <c r="V28" s="19">
        <f>SUM(F28:G28,I28:J28,L28:M28,O28:P28,'02'!E28:G28,'02'!I28:J28,'02'!L28:Q28)-'01'!E28</f>
        <v>0</v>
      </c>
      <c r="W28" s="19">
        <f t="shared" si="0"/>
        <v>0</v>
      </c>
      <c r="X28" s="19">
        <f t="shared" si="1"/>
        <v>0</v>
      </c>
      <c r="Y28" s="19">
        <f t="shared" si="2"/>
        <v>0</v>
      </c>
      <c r="Z28" s="20">
        <f>SUM('02'!I28:J28,'02'!L28:P28)-'02'!H28</f>
        <v>0</v>
      </c>
      <c r="AA28" s="24"/>
      <c r="AB28" s="24"/>
      <c r="AC28" s="24"/>
      <c r="AD28" s="24"/>
      <c r="AE28" s="24"/>
    </row>
    <row r="29" spans="2:31" s="10" customFormat="1" ht="12.6" customHeight="1">
      <c r="B29" s="25"/>
      <c r="C29" s="25"/>
      <c r="D29" s="26" t="s">
        <v>30</v>
      </c>
      <c r="E29" s="61">
        <f>SUM(F29,G29,H29,K29,N29,'02'!E29,'02'!F29,'02'!G29,'02'!H29,'02'!Q29)</f>
        <v>1578</v>
      </c>
      <c r="F29" s="63">
        <v>0</v>
      </c>
      <c r="G29" s="63">
        <v>0</v>
      </c>
      <c r="H29" s="63">
        <v>1414</v>
      </c>
      <c r="I29" s="63">
        <v>409</v>
      </c>
      <c r="J29" s="64">
        <v>1005</v>
      </c>
      <c r="K29" s="72">
        <v>1</v>
      </c>
      <c r="L29" s="73">
        <v>0</v>
      </c>
      <c r="M29" s="73">
        <v>1</v>
      </c>
      <c r="N29" s="73">
        <v>69</v>
      </c>
      <c r="O29" s="73">
        <v>13</v>
      </c>
      <c r="P29" s="73">
        <v>56</v>
      </c>
      <c r="Q29" s="27"/>
      <c r="R29" s="28"/>
      <c r="S29" s="29" t="s">
        <v>30</v>
      </c>
      <c r="T29" s="17"/>
      <c r="U29" s="24"/>
      <c r="V29" s="19">
        <f>SUM(F29:G29,I29:J29,L29:M29,O29:P29,'02'!E29:G29,'02'!I29:J29,'02'!L29:Q29)-'01'!E29</f>
        <v>0</v>
      </c>
      <c r="W29" s="19">
        <f t="shared" si="0"/>
        <v>0</v>
      </c>
      <c r="X29" s="19">
        <f t="shared" si="1"/>
        <v>0</v>
      </c>
      <c r="Y29" s="19">
        <f t="shared" si="2"/>
        <v>0</v>
      </c>
      <c r="Z29" s="20">
        <f>SUM('02'!I29:J29,'02'!L29:P29)-'02'!H29</f>
        <v>0</v>
      </c>
      <c r="AA29" s="24"/>
      <c r="AB29" s="24"/>
      <c r="AC29" s="24"/>
      <c r="AD29" s="24"/>
      <c r="AE29" s="24"/>
    </row>
    <row r="30" spans="2:31" s="10" customFormat="1" ht="12.6" customHeight="1">
      <c r="B30" s="25"/>
      <c r="C30" s="25"/>
      <c r="D30" s="26" t="s">
        <v>31</v>
      </c>
      <c r="E30" s="61">
        <f>SUM(F30,G30,H30,K30,N30,'02'!E30,'02'!F30,'02'!G30,'02'!H30,'02'!Q30)</f>
        <v>6</v>
      </c>
      <c r="F30" s="63">
        <v>0</v>
      </c>
      <c r="G30" s="63">
        <v>0</v>
      </c>
      <c r="H30" s="63">
        <v>6</v>
      </c>
      <c r="I30" s="63">
        <v>1</v>
      </c>
      <c r="J30" s="64">
        <v>5</v>
      </c>
      <c r="K30" s="72">
        <v>0</v>
      </c>
      <c r="L30" s="73">
        <v>0</v>
      </c>
      <c r="M30" s="73">
        <v>0</v>
      </c>
      <c r="N30" s="73">
        <v>0</v>
      </c>
      <c r="O30" s="73">
        <v>0</v>
      </c>
      <c r="P30" s="73">
        <v>0</v>
      </c>
      <c r="Q30" s="27"/>
      <c r="R30" s="28"/>
      <c r="S30" s="29" t="s">
        <v>31</v>
      </c>
      <c r="T30" s="17"/>
      <c r="U30" s="24"/>
      <c r="V30" s="19">
        <f>SUM(F30:G30,I30:J30,L30:M30,O30:P30,'02'!E30:G30,'02'!I30:J30,'02'!L30:Q30)-'01'!E30</f>
        <v>0</v>
      </c>
      <c r="W30" s="19">
        <f t="shared" si="0"/>
        <v>0</v>
      </c>
      <c r="X30" s="19">
        <f t="shared" si="1"/>
        <v>0</v>
      </c>
      <c r="Y30" s="19">
        <f t="shared" si="2"/>
        <v>0</v>
      </c>
      <c r="Z30" s="20">
        <f>SUM('02'!I30:J30,'02'!L30:P30)-'02'!H30</f>
        <v>0</v>
      </c>
      <c r="AA30" s="24"/>
      <c r="AB30" s="24"/>
      <c r="AC30" s="24"/>
      <c r="AD30" s="24"/>
      <c r="AE30" s="24"/>
    </row>
    <row r="31" spans="2:31" s="10" customFormat="1" ht="12.6" customHeight="1">
      <c r="B31" s="25"/>
      <c r="C31" s="25"/>
      <c r="D31" s="26" t="s">
        <v>32</v>
      </c>
      <c r="E31" s="61">
        <f>SUM(F31,G31,H31,K31,N31,'02'!E31,'02'!F31,'02'!G31,'02'!H31,'02'!Q31)</f>
        <v>16</v>
      </c>
      <c r="F31" s="63">
        <v>0</v>
      </c>
      <c r="G31" s="63">
        <v>0</v>
      </c>
      <c r="H31" s="63">
        <v>15</v>
      </c>
      <c r="I31" s="63">
        <v>6</v>
      </c>
      <c r="J31" s="64">
        <v>9</v>
      </c>
      <c r="K31" s="72">
        <v>0</v>
      </c>
      <c r="L31" s="73">
        <v>0</v>
      </c>
      <c r="M31" s="73">
        <v>0</v>
      </c>
      <c r="N31" s="73">
        <v>0</v>
      </c>
      <c r="O31" s="73">
        <v>0</v>
      </c>
      <c r="P31" s="73">
        <v>0</v>
      </c>
      <c r="Q31" s="27"/>
      <c r="R31" s="28"/>
      <c r="S31" s="29" t="s">
        <v>32</v>
      </c>
      <c r="T31" s="17"/>
      <c r="U31" s="24"/>
      <c r="V31" s="19">
        <f>SUM(F31:G31,I31:J31,L31:M31,O31:P31,'02'!E31:G31,'02'!I31:J31,'02'!L31:Q31)-'01'!E31</f>
        <v>0</v>
      </c>
      <c r="W31" s="19">
        <f t="shared" si="0"/>
        <v>0</v>
      </c>
      <c r="X31" s="19">
        <f t="shared" si="1"/>
        <v>0</v>
      </c>
      <c r="Y31" s="19">
        <f t="shared" si="2"/>
        <v>0</v>
      </c>
      <c r="Z31" s="20">
        <f>SUM('02'!I31:J31,'02'!L31:P31)-'02'!H31</f>
        <v>0</v>
      </c>
      <c r="AA31" s="24"/>
      <c r="AB31" s="24"/>
      <c r="AC31" s="24"/>
      <c r="AD31" s="24"/>
      <c r="AE31" s="24"/>
    </row>
    <row r="32" spans="2:31" s="10" customFormat="1" ht="12.6" customHeight="1">
      <c r="B32" s="25"/>
      <c r="C32" s="25"/>
      <c r="D32" s="26" t="s">
        <v>33</v>
      </c>
      <c r="E32" s="61">
        <f>SUM(F32,G32,H32,K32,N32,'02'!E32,'02'!F32,'02'!G32,'02'!H32,'02'!Q32)</f>
        <v>727</v>
      </c>
      <c r="F32" s="63">
        <v>0</v>
      </c>
      <c r="G32" s="63">
        <v>0</v>
      </c>
      <c r="H32" s="63">
        <v>709</v>
      </c>
      <c r="I32" s="63">
        <v>240</v>
      </c>
      <c r="J32" s="64">
        <v>469</v>
      </c>
      <c r="K32" s="72">
        <v>5</v>
      </c>
      <c r="L32" s="73">
        <v>3</v>
      </c>
      <c r="M32" s="73">
        <v>2</v>
      </c>
      <c r="N32" s="73">
        <v>3</v>
      </c>
      <c r="O32" s="73">
        <v>1</v>
      </c>
      <c r="P32" s="73">
        <v>2</v>
      </c>
      <c r="Q32" s="27"/>
      <c r="R32" s="28"/>
      <c r="S32" s="29" t="s">
        <v>33</v>
      </c>
      <c r="T32" s="17"/>
      <c r="U32" s="24"/>
      <c r="V32" s="19">
        <f>SUM(F32:G32,I32:J32,L32:M32,O32:P32,'02'!E32:G32,'02'!I32:J32,'02'!L32:Q32)-'01'!E32</f>
        <v>0</v>
      </c>
      <c r="W32" s="19">
        <f t="shared" si="0"/>
        <v>0</v>
      </c>
      <c r="X32" s="19">
        <f t="shared" si="1"/>
        <v>0</v>
      </c>
      <c r="Y32" s="19">
        <f t="shared" si="2"/>
        <v>0</v>
      </c>
      <c r="Z32" s="20">
        <f>SUM('02'!I32:J32,'02'!L32:P32)-'02'!H32</f>
        <v>0</v>
      </c>
      <c r="AA32" s="24"/>
      <c r="AB32" s="24"/>
      <c r="AC32" s="24"/>
      <c r="AD32" s="24"/>
      <c r="AE32" s="24"/>
    </row>
    <row r="33" spans="2:31" s="10" customFormat="1" ht="12.6" customHeight="1">
      <c r="B33" s="25"/>
      <c r="C33" s="25"/>
      <c r="D33" s="26" t="s">
        <v>34</v>
      </c>
      <c r="E33" s="61">
        <f>SUM(F33,G33,H33,K33,N33,'02'!E33,'02'!F33,'02'!G33,'02'!H33,'02'!Q33)</f>
        <v>1380</v>
      </c>
      <c r="F33" s="63">
        <v>3</v>
      </c>
      <c r="G33" s="63">
        <v>0</v>
      </c>
      <c r="H33" s="63">
        <v>1287</v>
      </c>
      <c r="I33" s="63">
        <v>380</v>
      </c>
      <c r="J33" s="64">
        <v>907</v>
      </c>
      <c r="K33" s="72">
        <v>0</v>
      </c>
      <c r="L33" s="73">
        <v>0</v>
      </c>
      <c r="M33" s="73">
        <v>0</v>
      </c>
      <c r="N33" s="73">
        <v>23</v>
      </c>
      <c r="O33" s="73">
        <v>4</v>
      </c>
      <c r="P33" s="73">
        <v>19</v>
      </c>
      <c r="Q33" s="27"/>
      <c r="R33" s="28"/>
      <c r="S33" s="29" t="s">
        <v>34</v>
      </c>
      <c r="T33" s="17"/>
      <c r="U33" s="24"/>
      <c r="V33" s="19">
        <f>SUM(F33:G33,I33:J33,L33:M33,O33:P33,'02'!E33:G33,'02'!I33:J33,'02'!L33:Q33)-'01'!E33</f>
        <v>0</v>
      </c>
      <c r="W33" s="19">
        <f t="shared" si="0"/>
        <v>0</v>
      </c>
      <c r="X33" s="19">
        <f t="shared" si="1"/>
        <v>0</v>
      </c>
      <c r="Y33" s="19">
        <f t="shared" si="2"/>
        <v>0</v>
      </c>
      <c r="Z33" s="20">
        <f>SUM('02'!I33:J33,'02'!L33:P33)-'02'!H33</f>
        <v>0</v>
      </c>
      <c r="AA33" s="24"/>
      <c r="AB33" s="24"/>
      <c r="AC33" s="24"/>
      <c r="AD33" s="24"/>
      <c r="AE33" s="24"/>
    </row>
    <row r="34" spans="2:31" s="10" customFormat="1" ht="12.6" customHeight="1">
      <c r="B34" s="25"/>
      <c r="C34" s="25"/>
      <c r="D34" s="26" t="s">
        <v>59</v>
      </c>
      <c r="E34" s="61">
        <f>SUM(F34,G34,H34,K34,N34,'02'!E34,'02'!F34,'02'!G34,'02'!H34,'02'!Q34)</f>
        <v>8263</v>
      </c>
      <c r="F34" s="63">
        <v>2</v>
      </c>
      <c r="G34" s="63">
        <v>20</v>
      </c>
      <c r="H34" s="63">
        <v>1406</v>
      </c>
      <c r="I34" s="63">
        <v>138</v>
      </c>
      <c r="J34" s="64">
        <v>1268</v>
      </c>
      <c r="K34" s="72">
        <v>2</v>
      </c>
      <c r="L34" s="73">
        <v>1</v>
      </c>
      <c r="M34" s="73">
        <v>1</v>
      </c>
      <c r="N34" s="73">
        <v>168</v>
      </c>
      <c r="O34" s="73">
        <v>9</v>
      </c>
      <c r="P34" s="73">
        <v>159</v>
      </c>
      <c r="Q34" s="27"/>
      <c r="R34" s="28"/>
      <c r="S34" s="29" t="s">
        <v>59</v>
      </c>
      <c r="T34" s="17"/>
      <c r="U34" s="24"/>
      <c r="V34" s="19">
        <f>SUM(F34:G34,I34:J34,L34:M34,O34:P34,'02'!E34:G34,'02'!I34:J34,'02'!L34:Q34)-'01'!E34</f>
        <v>0</v>
      </c>
      <c r="W34" s="19">
        <f t="shared" si="0"/>
        <v>0</v>
      </c>
      <c r="X34" s="19">
        <f t="shared" si="1"/>
        <v>0</v>
      </c>
      <c r="Y34" s="19">
        <f t="shared" si="2"/>
        <v>0</v>
      </c>
      <c r="Z34" s="20">
        <f>SUM('02'!I34:J34,'02'!L34:P34)-'02'!H34</f>
        <v>0</v>
      </c>
      <c r="AA34" s="24"/>
      <c r="AB34" s="24"/>
      <c r="AC34" s="24"/>
      <c r="AD34" s="24"/>
      <c r="AE34" s="24"/>
    </row>
    <row r="35" spans="2:31" s="10" customFormat="1" ht="12.6" customHeight="1">
      <c r="B35" s="25"/>
      <c r="C35" s="25"/>
      <c r="D35" s="26" t="s">
        <v>57</v>
      </c>
      <c r="E35" s="61">
        <f>SUM(F35,G35,H35,K35,N35,'02'!E35,'02'!F35,'02'!G35,'02'!H35,'02'!Q35)</f>
        <v>3</v>
      </c>
      <c r="F35" s="63">
        <v>0</v>
      </c>
      <c r="G35" s="63">
        <v>0</v>
      </c>
      <c r="H35" s="63">
        <v>2</v>
      </c>
      <c r="I35" s="63">
        <v>1</v>
      </c>
      <c r="J35" s="64">
        <v>1</v>
      </c>
      <c r="K35" s="72">
        <v>1</v>
      </c>
      <c r="L35" s="73">
        <v>1</v>
      </c>
      <c r="M35" s="73">
        <v>0</v>
      </c>
      <c r="N35" s="73">
        <v>0</v>
      </c>
      <c r="O35" s="73">
        <v>0</v>
      </c>
      <c r="P35" s="73">
        <v>0</v>
      </c>
      <c r="Q35" s="27"/>
      <c r="R35" s="28"/>
      <c r="S35" s="29" t="s">
        <v>57</v>
      </c>
      <c r="T35" s="17"/>
      <c r="U35" s="24"/>
      <c r="V35" s="19">
        <f>SUM(F35:G35,I35:J35,L35:M35,O35:P35,'02'!E35:G35,'02'!I35:J35,'02'!L35:Q35)-'01'!E35</f>
        <v>0</v>
      </c>
      <c r="W35" s="19">
        <f t="shared" si="0"/>
        <v>0</v>
      </c>
      <c r="X35" s="19">
        <f t="shared" si="1"/>
        <v>0</v>
      </c>
      <c r="Y35" s="19">
        <f t="shared" si="2"/>
        <v>0</v>
      </c>
      <c r="Z35" s="20">
        <f>SUM('02'!I35:J35,'02'!L35:P35)-'02'!H35</f>
        <v>0</v>
      </c>
      <c r="AA35" s="24"/>
      <c r="AB35" s="24"/>
      <c r="AC35" s="24"/>
      <c r="AD35" s="24"/>
      <c r="AE35" s="24"/>
    </row>
    <row r="36" spans="2:31" s="10" customFormat="1" ht="12.6" customHeight="1">
      <c r="B36" s="25"/>
      <c r="C36" s="25"/>
      <c r="D36" s="26" t="s">
        <v>36</v>
      </c>
      <c r="E36" s="61">
        <f>SUM(F36,G36,H36,K36,N36,'02'!E36,'02'!F36,'02'!G36,'02'!H36,'02'!Q36)</f>
        <v>2</v>
      </c>
      <c r="F36" s="63">
        <v>0</v>
      </c>
      <c r="G36" s="63">
        <v>0</v>
      </c>
      <c r="H36" s="63">
        <v>2</v>
      </c>
      <c r="I36" s="63">
        <v>1</v>
      </c>
      <c r="J36" s="64">
        <v>1</v>
      </c>
      <c r="K36" s="72">
        <v>0</v>
      </c>
      <c r="L36" s="73">
        <v>0</v>
      </c>
      <c r="M36" s="73">
        <v>0</v>
      </c>
      <c r="N36" s="73">
        <v>0</v>
      </c>
      <c r="O36" s="73">
        <v>0</v>
      </c>
      <c r="P36" s="73">
        <v>0</v>
      </c>
      <c r="Q36" s="27"/>
      <c r="R36" s="28"/>
      <c r="S36" s="29" t="s">
        <v>36</v>
      </c>
      <c r="T36" s="17"/>
      <c r="U36" s="24"/>
      <c r="V36" s="19">
        <f>SUM(F36:G36,I36:J36,L36:M36,O36:P36,'02'!E36:G36,'02'!I36:J36,'02'!L36:Q36)-'01'!E36</f>
        <v>0</v>
      </c>
      <c r="W36" s="19">
        <f t="shared" si="0"/>
        <v>0</v>
      </c>
      <c r="X36" s="19">
        <f t="shared" si="1"/>
        <v>0</v>
      </c>
      <c r="Y36" s="19">
        <f t="shared" si="2"/>
        <v>0</v>
      </c>
      <c r="Z36" s="20">
        <f>SUM('02'!I36:J36,'02'!L36:P36)-'02'!H36</f>
        <v>0</v>
      </c>
      <c r="AA36" s="24"/>
      <c r="AB36" s="24"/>
      <c r="AC36" s="24"/>
      <c r="AD36" s="24"/>
      <c r="AE36" s="24"/>
    </row>
    <row r="37" spans="2:31" s="10" customFormat="1" ht="12.6" customHeight="1">
      <c r="B37" s="25"/>
      <c r="C37" s="25"/>
      <c r="D37" s="26" t="s">
        <v>37</v>
      </c>
      <c r="E37" s="61">
        <f>SUM(F37,G37,H37,K37,N37,'02'!E37,'02'!F37,'02'!G37,'02'!H37,'02'!Q37)</f>
        <v>3</v>
      </c>
      <c r="F37" s="63">
        <v>0</v>
      </c>
      <c r="G37" s="63">
        <v>0</v>
      </c>
      <c r="H37" s="63">
        <v>3</v>
      </c>
      <c r="I37" s="63">
        <v>0</v>
      </c>
      <c r="J37" s="64">
        <v>3</v>
      </c>
      <c r="K37" s="72">
        <v>0</v>
      </c>
      <c r="L37" s="73">
        <v>0</v>
      </c>
      <c r="M37" s="73">
        <v>0</v>
      </c>
      <c r="N37" s="73">
        <v>0</v>
      </c>
      <c r="O37" s="73">
        <v>0</v>
      </c>
      <c r="P37" s="73">
        <v>0</v>
      </c>
      <c r="Q37" s="27"/>
      <c r="R37" s="28"/>
      <c r="S37" s="29" t="s">
        <v>37</v>
      </c>
      <c r="T37" s="17"/>
      <c r="U37" s="24"/>
      <c r="V37" s="19">
        <f>SUM(F37:G37,I37:J37,L37:M37,O37:P37,'02'!E37:G37,'02'!I37:J37,'02'!L37:Q37)-'01'!E37</f>
        <v>0</v>
      </c>
      <c r="W37" s="19">
        <f t="shared" si="0"/>
        <v>0</v>
      </c>
      <c r="X37" s="19">
        <f t="shared" si="1"/>
        <v>0</v>
      </c>
      <c r="Y37" s="19">
        <f t="shared" si="2"/>
        <v>0</v>
      </c>
      <c r="Z37" s="20">
        <f>SUM('02'!I37:J37,'02'!L37:P37)-'02'!H37</f>
        <v>0</v>
      </c>
      <c r="AA37" s="24"/>
      <c r="AB37" s="24"/>
      <c r="AC37" s="24"/>
      <c r="AD37" s="24"/>
      <c r="AE37" s="24"/>
    </row>
    <row r="38" spans="2:31" s="10" customFormat="1" ht="12.6" customHeight="1">
      <c r="B38" s="25"/>
      <c r="C38" s="25"/>
      <c r="D38" s="26" t="s">
        <v>60</v>
      </c>
      <c r="E38" s="61">
        <f>SUM(F38,G38,H38,K38,N38,'02'!E38,'02'!F38,'02'!G38,'02'!H38,'02'!Q38)</f>
        <v>437</v>
      </c>
      <c r="F38" s="63">
        <v>1</v>
      </c>
      <c r="G38" s="63">
        <v>0</v>
      </c>
      <c r="H38" s="63">
        <v>420</v>
      </c>
      <c r="I38" s="63">
        <v>139</v>
      </c>
      <c r="J38" s="64">
        <v>281</v>
      </c>
      <c r="K38" s="72">
        <v>1</v>
      </c>
      <c r="L38" s="73">
        <v>1</v>
      </c>
      <c r="M38" s="73">
        <v>0</v>
      </c>
      <c r="N38" s="73">
        <v>6</v>
      </c>
      <c r="O38" s="73">
        <v>3</v>
      </c>
      <c r="P38" s="73">
        <v>3</v>
      </c>
      <c r="Q38" s="27"/>
      <c r="R38" s="28"/>
      <c r="S38" s="29" t="s">
        <v>60</v>
      </c>
      <c r="T38" s="17"/>
      <c r="U38" s="24"/>
      <c r="V38" s="19">
        <f>SUM(F38:G38,I38:J38,L38:M38,O38:P38,'02'!E38:G38,'02'!I38:J38,'02'!L38:Q38)-'01'!E38</f>
        <v>0</v>
      </c>
      <c r="W38" s="19">
        <f t="shared" ref="W38:W55" si="3">SUM(I38:J38)-H38</f>
        <v>0</v>
      </c>
      <c r="X38" s="19">
        <f t="shared" ref="X38:X55" si="4">SUM(L38:M38)-K38</f>
        <v>0</v>
      </c>
      <c r="Y38" s="19">
        <f t="shared" ref="Y38:Y55" si="5">SUM(O38:P38)-N38</f>
        <v>0</v>
      </c>
      <c r="Z38" s="20">
        <f>SUM('02'!I38:J38,'02'!L38:P38)-'02'!H38</f>
        <v>0</v>
      </c>
      <c r="AA38" s="24"/>
      <c r="AB38" s="24"/>
      <c r="AC38" s="24"/>
      <c r="AD38" s="24"/>
      <c r="AE38" s="24"/>
    </row>
    <row r="39" spans="2:31" s="10" customFormat="1" ht="12.6" customHeight="1">
      <c r="B39" s="25"/>
      <c r="C39" s="25"/>
      <c r="D39" s="26" t="s">
        <v>38</v>
      </c>
      <c r="E39" s="61">
        <f>SUM(F39,G39,H39,K39,N39,'02'!E39,'02'!F39,'02'!G39,'02'!H39,'02'!Q39)</f>
        <v>155</v>
      </c>
      <c r="F39" s="63">
        <v>0</v>
      </c>
      <c r="G39" s="63">
        <v>0</v>
      </c>
      <c r="H39" s="63">
        <v>146</v>
      </c>
      <c r="I39" s="63">
        <v>23</v>
      </c>
      <c r="J39" s="64">
        <v>123</v>
      </c>
      <c r="K39" s="72">
        <v>3</v>
      </c>
      <c r="L39" s="73">
        <v>0</v>
      </c>
      <c r="M39" s="73">
        <v>3</v>
      </c>
      <c r="N39" s="73">
        <v>4</v>
      </c>
      <c r="O39" s="73">
        <v>2</v>
      </c>
      <c r="P39" s="73">
        <v>2</v>
      </c>
      <c r="Q39" s="27"/>
      <c r="R39" s="28"/>
      <c r="S39" s="29" t="s">
        <v>38</v>
      </c>
      <c r="T39" s="17"/>
      <c r="U39" s="24"/>
      <c r="V39" s="19">
        <f>SUM(F39:G39,I39:J39,L39:M39,O39:P39,'02'!E39:G39,'02'!I39:J39,'02'!L39:Q39)-'01'!E39</f>
        <v>0</v>
      </c>
      <c r="W39" s="19">
        <f t="shared" si="3"/>
        <v>0</v>
      </c>
      <c r="X39" s="19">
        <f t="shared" si="4"/>
        <v>0</v>
      </c>
      <c r="Y39" s="19">
        <f t="shared" si="5"/>
        <v>0</v>
      </c>
      <c r="Z39" s="20">
        <f>SUM('02'!I39:J39,'02'!L39:P39)-'02'!H39</f>
        <v>0</v>
      </c>
      <c r="AA39" s="24"/>
      <c r="AB39" s="24"/>
      <c r="AC39" s="24"/>
      <c r="AD39" s="24"/>
      <c r="AE39" s="24"/>
    </row>
    <row r="40" spans="2:31" s="10" customFormat="1" ht="12.6" customHeight="1">
      <c r="B40" s="25"/>
      <c r="C40" s="25"/>
      <c r="D40" s="26" t="s">
        <v>61</v>
      </c>
      <c r="E40" s="61">
        <f>SUM(F40,G40,H40,K40,N40,'02'!E40,'02'!F40,'02'!G40,'02'!H40,'02'!Q40)</f>
        <v>357</v>
      </c>
      <c r="F40" s="63">
        <v>0</v>
      </c>
      <c r="G40" s="63">
        <v>0</v>
      </c>
      <c r="H40" s="63">
        <v>333</v>
      </c>
      <c r="I40" s="63">
        <v>71</v>
      </c>
      <c r="J40" s="64">
        <v>262</v>
      </c>
      <c r="K40" s="72">
        <v>2</v>
      </c>
      <c r="L40" s="73">
        <v>2</v>
      </c>
      <c r="M40" s="73">
        <v>0</v>
      </c>
      <c r="N40" s="73">
        <v>17</v>
      </c>
      <c r="O40" s="73">
        <v>6</v>
      </c>
      <c r="P40" s="73">
        <v>11</v>
      </c>
      <c r="Q40" s="27"/>
      <c r="R40" s="28"/>
      <c r="S40" s="29" t="s">
        <v>61</v>
      </c>
      <c r="T40" s="17"/>
      <c r="U40" s="24"/>
      <c r="V40" s="19">
        <f>SUM(F40:G40,I40:J40,L40:M40,O40:P40,'02'!E40:G40,'02'!I40:J40,'02'!L40:Q40)-'01'!E40</f>
        <v>0</v>
      </c>
      <c r="W40" s="19">
        <f t="shared" si="3"/>
        <v>0</v>
      </c>
      <c r="X40" s="19">
        <f t="shared" si="4"/>
        <v>0</v>
      </c>
      <c r="Y40" s="19">
        <f t="shared" si="5"/>
        <v>0</v>
      </c>
      <c r="Z40" s="20">
        <f>SUM('02'!I40:J40,'02'!L40:P40)-'02'!H40</f>
        <v>0</v>
      </c>
      <c r="AA40" s="24"/>
      <c r="AB40" s="24"/>
      <c r="AC40" s="24"/>
      <c r="AD40" s="24"/>
      <c r="AE40" s="24"/>
    </row>
    <row r="41" spans="2:31" s="10" customFormat="1" ht="12.6" customHeight="1">
      <c r="B41" s="25"/>
      <c r="C41" s="25"/>
      <c r="D41" s="26" t="s">
        <v>39</v>
      </c>
      <c r="E41" s="61">
        <f>SUM(F41,G41,H41,K41,N41,'02'!E41,'02'!F41,'02'!G41,'02'!H41,'02'!Q41)</f>
        <v>551</v>
      </c>
      <c r="F41" s="63">
        <v>0</v>
      </c>
      <c r="G41" s="63">
        <v>0</v>
      </c>
      <c r="H41" s="63">
        <v>503</v>
      </c>
      <c r="I41" s="63">
        <v>319</v>
      </c>
      <c r="J41" s="64">
        <v>184</v>
      </c>
      <c r="K41" s="72">
        <v>3</v>
      </c>
      <c r="L41" s="73">
        <v>3</v>
      </c>
      <c r="M41" s="73">
        <v>0</v>
      </c>
      <c r="N41" s="73">
        <v>36</v>
      </c>
      <c r="O41" s="73">
        <v>30</v>
      </c>
      <c r="P41" s="73">
        <v>6</v>
      </c>
      <c r="Q41" s="27"/>
      <c r="R41" s="28"/>
      <c r="S41" s="29" t="s">
        <v>39</v>
      </c>
      <c r="T41" s="17"/>
      <c r="U41" s="24"/>
      <c r="V41" s="19">
        <f>SUM(F41:G41,I41:J41,L41:M41,O41:P41,'02'!E41:G41,'02'!I41:J41,'02'!L41:Q41)-'01'!E41</f>
        <v>0</v>
      </c>
      <c r="W41" s="19">
        <f t="shared" si="3"/>
        <v>0</v>
      </c>
      <c r="X41" s="19">
        <f t="shared" si="4"/>
        <v>0</v>
      </c>
      <c r="Y41" s="19">
        <f t="shared" si="5"/>
        <v>0</v>
      </c>
      <c r="Z41" s="20">
        <f>SUM('02'!I41:J41,'02'!L41:P41)-'02'!H41</f>
        <v>0</v>
      </c>
      <c r="AA41" s="24"/>
      <c r="AB41" s="24"/>
      <c r="AC41" s="24"/>
      <c r="AD41" s="24"/>
      <c r="AE41" s="24"/>
    </row>
    <row r="42" spans="2:31" s="10" customFormat="1" ht="12.6" customHeight="1">
      <c r="B42" s="25"/>
      <c r="C42" s="25"/>
      <c r="D42" s="26" t="s">
        <v>40</v>
      </c>
      <c r="E42" s="61">
        <f>SUM(F42,G42,H42,K42,N42,'02'!E42,'02'!F42,'02'!G42,'02'!H42,'02'!Q42)</f>
        <v>1443</v>
      </c>
      <c r="F42" s="63">
        <v>0</v>
      </c>
      <c r="G42" s="63">
        <v>0</v>
      </c>
      <c r="H42" s="63">
        <v>1261</v>
      </c>
      <c r="I42" s="63">
        <v>204</v>
      </c>
      <c r="J42" s="64">
        <v>1057</v>
      </c>
      <c r="K42" s="72">
        <v>2</v>
      </c>
      <c r="L42" s="73">
        <v>1</v>
      </c>
      <c r="M42" s="73">
        <v>1</v>
      </c>
      <c r="N42" s="73">
        <v>34</v>
      </c>
      <c r="O42" s="73">
        <v>22</v>
      </c>
      <c r="P42" s="73">
        <v>12</v>
      </c>
      <c r="Q42" s="27"/>
      <c r="R42" s="28"/>
      <c r="S42" s="29" t="s">
        <v>40</v>
      </c>
      <c r="T42" s="17"/>
      <c r="U42" s="24"/>
      <c r="V42" s="19">
        <f>SUM(F42:G42,I42:J42,L42:M42,O42:P42,'02'!E42:G42,'02'!I42:J42,'02'!L42:Q42)-'01'!E42</f>
        <v>0</v>
      </c>
      <c r="W42" s="19">
        <f t="shared" si="3"/>
        <v>0</v>
      </c>
      <c r="X42" s="19">
        <f t="shared" si="4"/>
        <v>0</v>
      </c>
      <c r="Y42" s="19">
        <f t="shared" si="5"/>
        <v>0</v>
      </c>
      <c r="Z42" s="20">
        <f>SUM('02'!I42:J42,'02'!L42:P42)-'02'!H42</f>
        <v>0</v>
      </c>
      <c r="AA42" s="24"/>
      <c r="AB42" s="24"/>
      <c r="AC42" s="24"/>
      <c r="AD42" s="24"/>
      <c r="AE42" s="24"/>
    </row>
    <row r="43" spans="2:31" s="10" customFormat="1" ht="12" customHeight="1">
      <c r="B43" s="25"/>
      <c r="C43" s="25"/>
      <c r="D43" s="26" t="s">
        <v>42</v>
      </c>
      <c r="E43" s="61">
        <f>SUM(F43,G43,H43,K43,N43,'02'!E43,'02'!F43,'02'!G43,'02'!H43,'02'!Q43)</f>
        <v>10346</v>
      </c>
      <c r="F43" s="63">
        <v>0</v>
      </c>
      <c r="G43" s="63">
        <v>0</v>
      </c>
      <c r="H43" s="63">
        <v>9917</v>
      </c>
      <c r="I43" s="63">
        <v>2897</v>
      </c>
      <c r="J43" s="64">
        <v>7020</v>
      </c>
      <c r="K43" s="72">
        <v>47</v>
      </c>
      <c r="L43" s="73">
        <v>33</v>
      </c>
      <c r="M43" s="73">
        <v>14</v>
      </c>
      <c r="N43" s="73">
        <v>229</v>
      </c>
      <c r="O43" s="73">
        <v>118</v>
      </c>
      <c r="P43" s="73">
        <v>111</v>
      </c>
      <c r="Q43" s="27"/>
      <c r="R43" s="28"/>
      <c r="S43" s="29" t="s">
        <v>42</v>
      </c>
      <c r="T43" s="17"/>
      <c r="U43" s="24"/>
      <c r="V43" s="19">
        <f>SUM(F43:G43,I43:J43,L43:M43,O43:P43,'02'!E43:G43,'02'!I43:J43,'02'!L43:Q43)-'01'!E43</f>
        <v>0</v>
      </c>
      <c r="W43" s="19">
        <f t="shared" si="3"/>
        <v>0</v>
      </c>
      <c r="X43" s="19">
        <f t="shared" si="4"/>
        <v>0</v>
      </c>
      <c r="Y43" s="19">
        <f t="shared" si="5"/>
        <v>0</v>
      </c>
      <c r="Z43" s="20">
        <f>SUM('02'!I43:J43,'02'!L43:P43)-'02'!H43</f>
        <v>0</v>
      </c>
      <c r="AA43" s="24"/>
      <c r="AB43" s="24"/>
      <c r="AC43" s="24"/>
      <c r="AD43" s="24"/>
      <c r="AE43" s="24"/>
    </row>
    <row r="44" spans="2:31" s="10" customFormat="1" ht="12" customHeight="1">
      <c r="B44" s="25"/>
      <c r="C44" s="25"/>
      <c r="D44" s="26" t="s">
        <v>62</v>
      </c>
      <c r="E44" s="61">
        <f>SUM(F44,G44,H44,K44,N44,'02'!E44,'02'!F44,'02'!G44,'02'!H44,'02'!Q44)</f>
        <v>3215</v>
      </c>
      <c r="F44" s="63">
        <v>0</v>
      </c>
      <c r="G44" s="63">
        <v>0</v>
      </c>
      <c r="H44" s="63">
        <v>3107</v>
      </c>
      <c r="I44" s="63">
        <v>434</v>
      </c>
      <c r="J44" s="64">
        <v>2673</v>
      </c>
      <c r="K44" s="72">
        <v>8</v>
      </c>
      <c r="L44" s="73">
        <v>7</v>
      </c>
      <c r="M44" s="73">
        <v>1</v>
      </c>
      <c r="N44" s="73">
        <v>51</v>
      </c>
      <c r="O44" s="73">
        <v>35</v>
      </c>
      <c r="P44" s="73">
        <v>16</v>
      </c>
      <c r="Q44" s="27"/>
      <c r="R44" s="28"/>
      <c r="S44" s="29" t="s">
        <v>62</v>
      </c>
      <c r="T44" s="17"/>
      <c r="U44" s="24"/>
      <c r="V44" s="19">
        <f>SUM(F44:G44,I44:J44,L44:M44,O44:P44,'02'!E44:G44,'02'!I44:J44,'02'!L44:Q44)-'01'!E44</f>
        <v>0</v>
      </c>
      <c r="W44" s="19">
        <f t="shared" si="3"/>
        <v>0</v>
      </c>
      <c r="X44" s="19">
        <f t="shared" si="4"/>
        <v>0</v>
      </c>
      <c r="Y44" s="19">
        <f t="shared" si="5"/>
        <v>0</v>
      </c>
      <c r="Z44" s="20">
        <f>SUM('02'!I44:J44,'02'!L44:P44)-'02'!H44</f>
        <v>0</v>
      </c>
      <c r="AA44" s="24"/>
      <c r="AB44" s="24"/>
      <c r="AC44" s="24"/>
      <c r="AD44" s="24"/>
      <c r="AE44" s="24"/>
    </row>
    <row r="45" spans="2:31" s="10" customFormat="1" ht="12" customHeight="1">
      <c r="B45" s="25"/>
      <c r="C45" s="25"/>
      <c r="D45" s="26" t="s">
        <v>35</v>
      </c>
      <c r="E45" s="61">
        <f>SUM(F45,G45,H45,K45,N45,'02'!E45,'02'!F45,'02'!G45,'02'!H45,'02'!Q45)</f>
        <v>24934</v>
      </c>
      <c r="F45" s="63">
        <v>0</v>
      </c>
      <c r="G45" s="63">
        <v>0</v>
      </c>
      <c r="H45" s="63">
        <v>23696</v>
      </c>
      <c r="I45" s="63">
        <v>9214</v>
      </c>
      <c r="J45" s="64">
        <v>14482</v>
      </c>
      <c r="K45" s="72">
        <v>69</v>
      </c>
      <c r="L45" s="73">
        <v>52</v>
      </c>
      <c r="M45" s="73">
        <v>17</v>
      </c>
      <c r="N45" s="73">
        <v>263</v>
      </c>
      <c r="O45" s="73">
        <v>160</v>
      </c>
      <c r="P45" s="73">
        <v>103</v>
      </c>
      <c r="Q45" s="27"/>
      <c r="R45" s="28"/>
      <c r="S45" s="29" t="s">
        <v>35</v>
      </c>
      <c r="T45" s="17"/>
      <c r="U45" s="24"/>
      <c r="V45" s="19">
        <f>SUM(F45:G45,I45:J45,L45:M45,O45:P45,'02'!E45:G45,'02'!I45:J45,'02'!L45:Q45)-'01'!E45</f>
        <v>0</v>
      </c>
      <c r="W45" s="19">
        <f t="shared" si="3"/>
        <v>0</v>
      </c>
      <c r="X45" s="19">
        <f t="shared" si="4"/>
        <v>0</v>
      </c>
      <c r="Y45" s="19">
        <f t="shared" si="5"/>
        <v>0</v>
      </c>
      <c r="Z45" s="20">
        <f>SUM('02'!I45:J45,'02'!L45:P45)-'02'!H45</f>
        <v>0</v>
      </c>
      <c r="AA45" s="24"/>
      <c r="AB45" s="24"/>
      <c r="AC45" s="24"/>
      <c r="AD45" s="24"/>
      <c r="AE45" s="24"/>
    </row>
    <row r="46" spans="2:31" s="10" customFormat="1" ht="12.6" customHeight="1">
      <c r="B46" s="25"/>
      <c r="C46" s="25"/>
      <c r="D46" s="26" t="s">
        <v>63</v>
      </c>
      <c r="E46" s="61">
        <f>SUM(F46,G46,H46,K46,N46,'02'!E46,'02'!F46,'02'!G46,'02'!H46,'02'!Q46)</f>
        <v>14310</v>
      </c>
      <c r="F46" s="63">
        <v>1</v>
      </c>
      <c r="G46" s="63">
        <v>0</v>
      </c>
      <c r="H46" s="63">
        <v>13963</v>
      </c>
      <c r="I46" s="63">
        <v>4177</v>
      </c>
      <c r="J46" s="64">
        <v>9786</v>
      </c>
      <c r="K46" s="72">
        <v>36</v>
      </c>
      <c r="L46" s="73">
        <v>25</v>
      </c>
      <c r="M46" s="73">
        <v>11</v>
      </c>
      <c r="N46" s="73">
        <v>124</v>
      </c>
      <c r="O46" s="73">
        <v>68</v>
      </c>
      <c r="P46" s="73">
        <v>56</v>
      </c>
      <c r="Q46" s="27"/>
      <c r="R46" s="28"/>
      <c r="S46" s="29" t="s">
        <v>63</v>
      </c>
      <c r="T46" s="17"/>
      <c r="U46" s="24"/>
      <c r="V46" s="19">
        <f>SUM(F46:G46,I46:J46,L46:M46,O46:P46,'02'!E46:G46,'02'!I46:J46,'02'!L46:Q46)-'01'!E46</f>
        <v>0</v>
      </c>
      <c r="W46" s="19">
        <f t="shared" si="3"/>
        <v>0</v>
      </c>
      <c r="X46" s="19">
        <f t="shared" si="4"/>
        <v>0</v>
      </c>
      <c r="Y46" s="19">
        <f t="shared" si="5"/>
        <v>0</v>
      </c>
      <c r="Z46" s="20">
        <f>SUM('02'!I46:J46,'02'!L46:P46)-'02'!H46</f>
        <v>0</v>
      </c>
      <c r="AA46" s="24"/>
      <c r="AB46" s="24"/>
      <c r="AC46" s="24"/>
      <c r="AD46" s="24"/>
      <c r="AE46" s="24"/>
    </row>
    <row r="47" spans="2:31" s="10" customFormat="1" ht="12.6" customHeight="1">
      <c r="B47" s="25"/>
      <c r="C47" s="25"/>
      <c r="D47" s="26" t="s">
        <v>64</v>
      </c>
      <c r="E47" s="61">
        <f>SUM(F47,G47,H47,K47,N47,'02'!E47,'02'!F47,'02'!G47,'02'!H47,'02'!Q47)</f>
        <v>1624</v>
      </c>
      <c r="F47" s="63">
        <v>0</v>
      </c>
      <c r="G47" s="63">
        <v>0</v>
      </c>
      <c r="H47" s="63">
        <v>1556</v>
      </c>
      <c r="I47" s="63">
        <v>503</v>
      </c>
      <c r="J47" s="64">
        <v>1053</v>
      </c>
      <c r="K47" s="72">
        <v>6</v>
      </c>
      <c r="L47" s="73">
        <v>4</v>
      </c>
      <c r="M47" s="73">
        <v>2</v>
      </c>
      <c r="N47" s="73">
        <v>44</v>
      </c>
      <c r="O47" s="73">
        <v>18</v>
      </c>
      <c r="P47" s="73">
        <v>26</v>
      </c>
      <c r="Q47" s="27"/>
      <c r="R47" s="28"/>
      <c r="S47" s="29" t="s">
        <v>64</v>
      </c>
      <c r="T47" s="17"/>
      <c r="U47" s="24"/>
      <c r="V47" s="19">
        <f>SUM(F47:G47,I47:J47,L47:M47,O47:P47,'02'!E47:G47,'02'!I47:J47,'02'!L47:Q47)-'01'!E47</f>
        <v>0</v>
      </c>
      <c r="W47" s="19">
        <f t="shared" si="3"/>
        <v>0</v>
      </c>
      <c r="X47" s="19">
        <f t="shared" si="4"/>
        <v>0</v>
      </c>
      <c r="Y47" s="19">
        <f t="shared" si="5"/>
        <v>0</v>
      </c>
      <c r="Z47" s="20">
        <f>SUM('02'!I47:J47,'02'!L47:P47)-'02'!H47</f>
        <v>0</v>
      </c>
      <c r="AA47" s="24"/>
      <c r="AB47" s="24"/>
      <c r="AC47" s="24"/>
      <c r="AD47" s="24"/>
      <c r="AE47" s="24"/>
    </row>
    <row r="48" spans="2:31" s="10" customFormat="1" ht="12.6" customHeight="1">
      <c r="B48" s="25"/>
      <c r="C48" s="25"/>
      <c r="D48" s="26" t="s">
        <v>65</v>
      </c>
      <c r="E48" s="61">
        <f>SUM(F48,G48,H48,K48,N48,'02'!E48,'02'!F48,'02'!G48,'02'!H48,'02'!Q48)</f>
        <v>2608</v>
      </c>
      <c r="F48" s="63">
        <v>1</v>
      </c>
      <c r="G48" s="63">
        <v>0</v>
      </c>
      <c r="H48" s="63">
        <v>2249</v>
      </c>
      <c r="I48" s="63">
        <v>973</v>
      </c>
      <c r="J48" s="64">
        <v>1276</v>
      </c>
      <c r="K48" s="72">
        <v>33</v>
      </c>
      <c r="L48" s="73">
        <v>30</v>
      </c>
      <c r="M48" s="73">
        <v>3</v>
      </c>
      <c r="N48" s="73">
        <v>249</v>
      </c>
      <c r="O48" s="73">
        <v>156</v>
      </c>
      <c r="P48" s="73">
        <v>93</v>
      </c>
      <c r="Q48" s="27"/>
      <c r="R48" s="28"/>
      <c r="S48" s="29" t="s">
        <v>65</v>
      </c>
      <c r="T48" s="17"/>
      <c r="U48" s="24"/>
      <c r="V48" s="19">
        <f>SUM(F48:G48,I48:J48,L48:M48,O48:P48,'02'!E48:G48,'02'!I48:J48,'02'!L48:Q48)-'01'!E48</f>
        <v>0</v>
      </c>
      <c r="W48" s="19">
        <f t="shared" si="3"/>
        <v>0</v>
      </c>
      <c r="X48" s="19">
        <f t="shared" si="4"/>
        <v>0</v>
      </c>
      <c r="Y48" s="19">
        <f t="shared" si="5"/>
        <v>0</v>
      </c>
      <c r="Z48" s="20">
        <f>SUM('02'!I48:J48,'02'!L48:P48)-'02'!H48</f>
        <v>0</v>
      </c>
      <c r="AA48" s="24"/>
      <c r="AB48" s="24"/>
      <c r="AC48" s="24"/>
      <c r="AD48" s="24"/>
      <c r="AE48" s="24"/>
    </row>
    <row r="49" spans="2:31" s="10" customFormat="1" ht="12.6" customHeight="1">
      <c r="B49" s="25"/>
      <c r="C49" s="25"/>
      <c r="D49" s="26" t="s">
        <v>66</v>
      </c>
      <c r="E49" s="61">
        <f>SUM(F49,G49,H49,K49,N49,'02'!E49,'02'!F49,'02'!G49,'02'!H49,'02'!Q49)</f>
        <v>4995</v>
      </c>
      <c r="F49" s="63">
        <v>0</v>
      </c>
      <c r="G49" s="63">
        <v>0</v>
      </c>
      <c r="H49" s="63">
        <v>3795</v>
      </c>
      <c r="I49" s="63">
        <v>1290</v>
      </c>
      <c r="J49" s="64">
        <v>2505</v>
      </c>
      <c r="K49" s="72">
        <v>5</v>
      </c>
      <c r="L49" s="73">
        <v>3</v>
      </c>
      <c r="M49" s="73">
        <v>2</v>
      </c>
      <c r="N49" s="73">
        <v>72</v>
      </c>
      <c r="O49" s="73">
        <v>55</v>
      </c>
      <c r="P49" s="73">
        <v>17</v>
      </c>
      <c r="Q49" s="27"/>
      <c r="R49" s="28"/>
      <c r="S49" s="29" t="s">
        <v>66</v>
      </c>
      <c r="T49" s="17"/>
      <c r="U49" s="24"/>
      <c r="V49" s="19">
        <f>SUM(F49:G49,I49:J49,L49:M49,O49:P49,'02'!E49:G49,'02'!I49:J49,'02'!L49:Q49)-'01'!E49</f>
        <v>0</v>
      </c>
      <c r="W49" s="19">
        <f t="shared" si="3"/>
        <v>0</v>
      </c>
      <c r="X49" s="19">
        <f t="shared" si="4"/>
        <v>0</v>
      </c>
      <c r="Y49" s="19">
        <f t="shared" si="5"/>
        <v>0</v>
      </c>
      <c r="Z49" s="20">
        <f>SUM('02'!I49:J49,'02'!L49:P49)-'02'!H49</f>
        <v>0</v>
      </c>
      <c r="AA49" s="24"/>
      <c r="AB49" s="24"/>
      <c r="AC49" s="24"/>
      <c r="AD49" s="24"/>
      <c r="AE49" s="24"/>
    </row>
    <row r="50" spans="2:31" s="10" customFormat="1" ht="12.6" customHeight="1">
      <c r="B50" s="25"/>
      <c r="C50" s="25"/>
      <c r="D50" s="26" t="s">
        <v>67</v>
      </c>
      <c r="E50" s="61">
        <f>SUM(F50,G50,H50,K50,N50,'02'!E50,'02'!F50,'02'!G50,'02'!H50,'02'!Q50)</f>
        <v>5688</v>
      </c>
      <c r="F50" s="63">
        <v>1</v>
      </c>
      <c r="G50" s="63">
        <v>0</v>
      </c>
      <c r="H50" s="63">
        <v>5479</v>
      </c>
      <c r="I50" s="63">
        <v>1984</v>
      </c>
      <c r="J50" s="64">
        <v>3495</v>
      </c>
      <c r="K50" s="72">
        <v>23</v>
      </c>
      <c r="L50" s="73">
        <v>18</v>
      </c>
      <c r="M50" s="73">
        <v>5</v>
      </c>
      <c r="N50" s="73">
        <v>47</v>
      </c>
      <c r="O50" s="73">
        <v>28</v>
      </c>
      <c r="P50" s="73">
        <v>19</v>
      </c>
      <c r="Q50" s="27"/>
      <c r="R50" s="28"/>
      <c r="S50" s="29" t="s">
        <v>67</v>
      </c>
      <c r="T50" s="17"/>
      <c r="U50" s="24"/>
      <c r="V50" s="19">
        <f>SUM(F50:G50,I50:J50,L50:M50,O50:P50,'02'!E50:G50,'02'!I50:J50,'02'!L50:Q50)-'01'!E50</f>
        <v>0</v>
      </c>
      <c r="W50" s="19">
        <f t="shared" si="3"/>
        <v>0</v>
      </c>
      <c r="X50" s="19">
        <f t="shared" si="4"/>
        <v>0</v>
      </c>
      <c r="Y50" s="19">
        <f t="shared" si="5"/>
        <v>0</v>
      </c>
      <c r="Z50" s="20">
        <f>SUM('02'!I50:J50,'02'!L50:P50)-'02'!H50</f>
        <v>0</v>
      </c>
      <c r="AA50" s="24"/>
      <c r="AB50" s="24"/>
      <c r="AC50" s="24"/>
      <c r="AD50" s="24"/>
      <c r="AE50" s="24"/>
    </row>
    <row r="51" spans="2:31" s="10" customFormat="1" ht="12.6" customHeight="1">
      <c r="B51" s="25"/>
      <c r="C51" s="25"/>
      <c r="D51" s="26" t="s">
        <v>41</v>
      </c>
      <c r="E51" s="61">
        <f>SUM(F51,G51,H51,K51,N51,'02'!E51,'02'!F51,'02'!G51,'02'!H51,'02'!Q51)</f>
        <v>93168</v>
      </c>
      <c r="F51" s="63">
        <v>2</v>
      </c>
      <c r="G51" s="63">
        <v>0</v>
      </c>
      <c r="H51" s="63">
        <v>87424</v>
      </c>
      <c r="I51" s="63">
        <v>29026</v>
      </c>
      <c r="J51" s="64">
        <v>58398</v>
      </c>
      <c r="K51" s="72">
        <v>1033</v>
      </c>
      <c r="L51" s="73">
        <v>505</v>
      </c>
      <c r="M51" s="73">
        <v>528</v>
      </c>
      <c r="N51" s="73">
        <v>571</v>
      </c>
      <c r="O51" s="73">
        <v>277</v>
      </c>
      <c r="P51" s="73">
        <v>294</v>
      </c>
      <c r="Q51" s="27"/>
      <c r="R51" s="28"/>
      <c r="S51" s="29" t="s">
        <v>41</v>
      </c>
      <c r="T51" s="17"/>
      <c r="U51" s="24"/>
      <c r="V51" s="19">
        <f>SUM(F51:G51,I51:J51,L51:M51,O51:P51,'02'!E51:G51,'02'!I51:J51,'02'!L51:Q51)-'01'!E51</f>
        <v>0</v>
      </c>
      <c r="W51" s="19">
        <f t="shared" si="3"/>
        <v>0</v>
      </c>
      <c r="X51" s="19">
        <f t="shared" si="4"/>
        <v>0</v>
      </c>
      <c r="Y51" s="19">
        <f t="shared" si="5"/>
        <v>0</v>
      </c>
      <c r="Z51" s="20">
        <f>SUM('02'!I51:J51,'02'!L51:P51)-'02'!H51</f>
        <v>0</v>
      </c>
      <c r="AA51" s="24"/>
      <c r="AB51" s="24"/>
      <c r="AC51" s="24"/>
      <c r="AD51" s="24"/>
      <c r="AE51" s="24"/>
    </row>
    <row r="52" spans="2:31" s="10" customFormat="1" ht="12.6" customHeight="1">
      <c r="B52" s="25"/>
      <c r="C52" s="25"/>
      <c r="D52" s="26" t="s">
        <v>68</v>
      </c>
      <c r="E52" s="61">
        <f>SUM(F52,G52,H52,K52,N52,'02'!E52,'02'!F52,'02'!G52,'02'!H52,'02'!Q52)</f>
        <v>8746</v>
      </c>
      <c r="F52" s="63">
        <v>16</v>
      </c>
      <c r="G52" s="63">
        <v>1</v>
      </c>
      <c r="H52" s="63">
        <v>8356</v>
      </c>
      <c r="I52" s="63">
        <v>1473</v>
      </c>
      <c r="J52" s="64">
        <v>6883</v>
      </c>
      <c r="K52" s="72">
        <v>23</v>
      </c>
      <c r="L52" s="73">
        <v>12</v>
      </c>
      <c r="M52" s="73">
        <v>11</v>
      </c>
      <c r="N52" s="73">
        <v>85</v>
      </c>
      <c r="O52" s="73">
        <v>16</v>
      </c>
      <c r="P52" s="73">
        <v>69</v>
      </c>
      <c r="Q52" s="27"/>
      <c r="R52" s="28"/>
      <c r="S52" s="29" t="s">
        <v>68</v>
      </c>
      <c r="T52" s="17"/>
      <c r="U52" s="24"/>
      <c r="V52" s="19">
        <f>SUM(F52:G52,I52:J52,L52:M52,O52:P52,'02'!E52:G52,'02'!I52:J52,'02'!L52:Q52)-'01'!E52</f>
        <v>0</v>
      </c>
      <c r="W52" s="19">
        <f t="shared" si="3"/>
        <v>0</v>
      </c>
      <c r="X52" s="19">
        <f t="shared" si="4"/>
        <v>0</v>
      </c>
      <c r="Y52" s="19">
        <f t="shared" si="5"/>
        <v>0</v>
      </c>
      <c r="Z52" s="20">
        <f>SUM('02'!I52:J52,'02'!L52:P52)-'02'!H52</f>
        <v>0</v>
      </c>
      <c r="AA52" s="24"/>
      <c r="AB52" s="24"/>
      <c r="AC52" s="24"/>
      <c r="AD52" s="24"/>
      <c r="AE52" s="24"/>
    </row>
    <row r="53" spans="2:31" s="10" customFormat="1" ht="12.6" customHeight="1">
      <c r="B53" s="25"/>
      <c r="C53" s="25"/>
      <c r="D53" s="26" t="s">
        <v>69</v>
      </c>
      <c r="E53" s="61">
        <f>SUM(F53,G53,H53,K53,N53,'02'!E53,'02'!F53,'02'!G53,'02'!H53,'02'!Q53)</f>
        <v>657</v>
      </c>
      <c r="F53" s="63">
        <v>3</v>
      </c>
      <c r="G53" s="63">
        <v>0</v>
      </c>
      <c r="H53" s="63">
        <v>628</v>
      </c>
      <c r="I53" s="63">
        <v>130</v>
      </c>
      <c r="J53" s="64">
        <v>498</v>
      </c>
      <c r="K53" s="72">
        <v>2</v>
      </c>
      <c r="L53" s="73">
        <v>2</v>
      </c>
      <c r="M53" s="73">
        <v>0</v>
      </c>
      <c r="N53" s="73">
        <v>5</v>
      </c>
      <c r="O53" s="73">
        <v>3</v>
      </c>
      <c r="P53" s="73">
        <v>2</v>
      </c>
      <c r="Q53" s="27"/>
      <c r="R53" s="28"/>
      <c r="S53" s="29" t="s">
        <v>69</v>
      </c>
      <c r="T53" s="17"/>
      <c r="U53" s="24"/>
      <c r="V53" s="19">
        <f>SUM(F53:G53,I53:J53,L53:M53,O53:P53,'02'!E53:G53,'02'!I53:J53,'02'!L53:Q53)-'01'!E53</f>
        <v>0</v>
      </c>
      <c r="W53" s="19">
        <f t="shared" si="3"/>
        <v>0</v>
      </c>
      <c r="X53" s="19">
        <f t="shared" si="4"/>
        <v>0</v>
      </c>
      <c r="Y53" s="19">
        <f t="shared" si="5"/>
        <v>0</v>
      </c>
      <c r="Z53" s="20">
        <f>SUM('02'!I53:J53,'02'!L53:P53)-'02'!H53</f>
        <v>0</v>
      </c>
      <c r="AA53" s="24"/>
      <c r="AB53" s="24"/>
      <c r="AC53" s="24"/>
      <c r="AD53" s="24"/>
      <c r="AE53" s="24"/>
    </row>
    <row r="54" spans="2:31" s="10" customFormat="1" ht="12.6" customHeight="1">
      <c r="B54" s="25"/>
      <c r="C54" s="25"/>
      <c r="D54" s="26" t="s">
        <v>82</v>
      </c>
      <c r="E54" s="61">
        <f>SUM(F54,G54,H54,K54,N54,'02'!E54,'02'!F54,'02'!G54,'02'!H54,'02'!Q54)</f>
        <v>2772</v>
      </c>
      <c r="F54" s="63">
        <v>0</v>
      </c>
      <c r="G54" s="63">
        <v>1</v>
      </c>
      <c r="H54" s="63">
        <v>1795</v>
      </c>
      <c r="I54" s="63">
        <v>507</v>
      </c>
      <c r="J54" s="64">
        <v>1288</v>
      </c>
      <c r="K54" s="72">
        <v>9</v>
      </c>
      <c r="L54" s="73">
        <v>9</v>
      </c>
      <c r="M54" s="73">
        <v>0</v>
      </c>
      <c r="N54" s="73">
        <v>127</v>
      </c>
      <c r="O54" s="73">
        <v>75</v>
      </c>
      <c r="P54" s="73">
        <v>52</v>
      </c>
      <c r="Q54" s="27"/>
      <c r="R54" s="28"/>
      <c r="S54" s="29" t="s">
        <v>82</v>
      </c>
      <c r="T54" s="17"/>
      <c r="U54" s="24"/>
      <c r="V54" s="19">
        <f>SUM(F54:G54,I54:J54,L54:M54,O54:P54,'02'!E54:G54,'02'!I54:J54,'02'!L54:Q54)-'01'!E54</f>
        <v>0</v>
      </c>
      <c r="W54" s="19">
        <f t="shared" si="3"/>
        <v>0</v>
      </c>
      <c r="X54" s="19">
        <f t="shared" si="4"/>
        <v>0</v>
      </c>
      <c r="Y54" s="19">
        <f t="shared" si="5"/>
        <v>0</v>
      </c>
      <c r="Z54" s="20">
        <f>SUM('02'!I54:J54,'02'!L54:P54)-'02'!H54</f>
        <v>0</v>
      </c>
      <c r="AA54" s="24"/>
      <c r="AB54" s="24"/>
      <c r="AC54" s="24"/>
      <c r="AD54" s="24"/>
      <c r="AE54" s="24"/>
    </row>
    <row r="55" spans="2:31" s="10" customFormat="1" ht="12.9" customHeight="1" thickBot="1">
      <c r="B55" s="32"/>
      <c r="C55" s="32"/>
      <c r="D55" s="33" t="s">
        <v>13</v>
      </c>
      <c r="E55" s="65">
        <f>SUM(F55,G55,H55,K55,N55,'02'!E55,'02'!F55,'02'!G55,'02'!H55,'02'!Q55)</f>
        <v>71595</v>
      </c>
      <c r="F55" s="66">
        <v>29</v>
      </c>
      <c r="G55" s="66">
        <v>10</v>
      </c>
      <c r="H55" s="66">
        <v>66368</v>
      </c>
      <c r="I55" s="66">
        <v>17099</v>
      </c>
      <c r="J55" s="67">
        <v>49269</v>
      </c>
      <c r="K55" s="74">
        <v>343</v>
      </c>
      <c r="L55" s="75">
        <v>260</v>
      </c>
      <c r="M55" s="75">
        <v>83</v>
      </c>
      <c r="N55" s="75">
        <v>1063</v>
      </c>
      <c r="O55" s="75">
        <v>424</v>
      </c>
      <c r="P55" s="75">
        <v>639</v>
      </c>
      <c r="Q55" s="34"/>
      <c r="R55" s="32"/>
      <c r="S55" s="35" t="s">
        <v>13</v>
      </c>
      <c r="T55" s="36"/>
      <c r="U55" s="24"/>
      <c r="V55" s="19">
        <f>SUM(F55:G55,I55:J55,L55:M55,O55:P55,'02'!E55:G55,'02'!I55:J55,'02'!L55:Q55)-'01'!E55</f>
        <v>0</v>
      </c>
      <c r="W55" s="19">
        <f t="shared" si="3"/>
        <v>0</v>
      </c>
      <c r="X55" s="19">
        <f t="shared" si="4"/>
        <v>0</v>
      </c>
      <c r="Y55" s="19">
        <f t="shared" si="5"/>
        <v>0</v>
      </c>
      <c r="Z55" s="20">
        <f>SUM('02'!I55:J55,'02'!L55:P55)-'02'!H55</f>
        <v>0</v>
      </c>
      <c r="AA55" s="24"/>
      <c r="AB55" s="24"/>
      <c r="AC55" s="24"/>
      <c r="AD55" s="24"/>
      <c r="AE55" s="24"/>
    </row>
    <row r="56" spans="2:31" s="40" customFormat="1" ht="27" customHeight="1">
      <c r="B56" s="37"/>
      <c r="C56" s="38"/>
      <c r="D56" s="38"/>
      <c r="E56" s="38"/>
      <c r="F56" s="38"/>
      <c r="G56" s="38"/>
      <c r="H56" s="38"/>
      <c r="I56" s="38"/>
      <c r="J56" s="38"/>
      <c r="K56" s="103" t="s">
        <v>80</v>
      </c>
      <c r="L56" s="103"/>
      <c r="M56" s="103"/>
      <c r="N56" s="103"/>
      <c r="O56" s="103"/>
      <c r="P56" s="103"/>
      <c r="Q56" s="103"/>
      <c r="R56" s="103"/>
      <c r="S56" s="103"/>
      <c r="T56" s="39"/>
      <c r="U56" s="39"/>
      <c r="V56" s="39"/>
      <c r="AA56" s="24"/>
      <c r="AB56" s="24"/>
      <c r="AC56" s="24"/>
      <c r="AD56" s="24"/>
      <c r="AE56" s="24"/>
    </row>
    <row r="57" spans="2:31" s="41" customFormat="1">
      <c r="D57" s="42" t="s">
        <v>72</v>
      </c>
      <c r="U57" s="24"/>
      <c r="AA57" s="24"/>
      <c r="AB57" s="24"/>
      <c r="AC57" s="24"/>
      <c r="AD57" s="24"/>
      <c r="AE57" s="24"/>
    </row>
    <row r="58" spans="2:31" s="41" customFormat="1">
      <c r="D58" s="42" t="s">
        <v>73</v>
      </c>
      <c r="E58" s="44">
        <f>SUM(E7,E24,E28)-E6</f>
        <v>0</v>
      </c>
      <c r="F58" s="44">
        <f t="shared" ref="F58:K58" si="6">SUM(F7,F24,F28)-F6</f>
        <v>0</v>
      </c>
      <c r="G58" s="44">
        <f t="shared" si="6"/>
        <v>0</v>
      </c>
      <c r="H58" s="44">
        <f t="shared" si="6"/>
        <v>0</v>
      </c>
      <c r="I58" s="44">
        <f t="shared" si="6"/>
        <v>0</v>
      </c>
      <c r="J58" s="44">
        <f t="shared" si="6"/>
        <v>0</v>
      </c>
      <c r="K58" s="44">
        <f t="shared" si="6"/>
        <v>0</v>
      </c>
      <c r="L58" s="44">
        <f>SUM(L7,L24,L28)-L6</f>
        <v>0</v>
      </c>
      <c r="M58" s="44">
        <f>SUM(M7,M24,M28)-M6</f>
        <v>0</v>
      </c>
      <c r="N58" s="44">
        <f>SUM(N7,N24,N28)-N6</f>
        <v>0</v>
      </c>
      <c r="O58" s="44">
        <f>SUM(O7,O24,O28)-O6</f>
        <v>0</v>
      </c>
      <c r="P58" s="44">
        <f>SUM(P7,P24,P28)-P6</f>
        <v>0</v>
      </c>
      <c r="U58" s="24"/>
      <c r="AA58" s="24"/>
      <c r="AB58" s="24"/>
      <c r="AC58" s="24"/>
      <c r="AD58" s="24"/>
      <c r="AE58" s="24"/>
    </row>
    <row r="59" spans="2:31" s="41" customFormat="1">
      <c r="D59" s="42" t="s">
        <v>74</v>
      </c>
      <c r="E59" s="44">
        <f>SUM(E8:E23)-E7</f>
        <v>0</v>
      </c>
      <c r="F59" s="44">
        <f t="shared" ref="F59:K59" si="7">SUM(F8:F23)-F7</f>
        <v>0</v>
      </c>
      <c r="G59" s="44">
        <f t="shared" si="7"/>
        <v>0</v>
      </c>
      <c r="H59" s="44">
        <f t="shared" si="7"/>
        <v>0</v>
      </c>
      <c r="I59" s="44">
        <f t="shared" si="7"/>
        <v>0</v>
      </c>
      <c r="J59" s="44">
        <f t="shared" si="7"/>
        <v>0</v>
      </c>
      <c r="K59" s="44">
        <f t="shared" si="7"/>
        <v>0</v>
      </c>
      <c r="L59" s="44">
        <f>SUM(L8:L23)-L7</f>
        <v>0</v>
      </c>
      <c r="M59" s="44">
        <f>SUM(M8:M23)-M7</f>
        <v>0</v>
      </c>
      <c r="N59" s="44">
        <f>SUM(N8:N23)-N7</f>
        <v>0</v>
      </c>
      <c r="O59" s="44">
        <f>SUM(O8:O23)-O7</f>
        <v>0</v>
      </c>
      <c r="P59" s="44">
        <f>SUM(P8:P23)-P7</f>
        <v>0</v>
      </c>
      <c r="U59" s="24"/>
      <c r="AA59" s="24"/>
      <c r="AB59" s="24"/>
      <c r="AC59" s="24"/>
      <c r="AD59" s="24"/>
      <c r="AE59" s="24"/>
    </row>
    <row r="60" spans="2:31" s="41" customFormat="1">
      <c r="D60" s="42" t="s">
        <v>75</v>
      </c>
      <c r="E60" s="44">
        <f>SUM(E25:E27)-E24</f>
        <v>0</v>
      </c>
      <c r="F60" s="44">
        <f t="shared" ref="F60:K60" si="8">SUM(F25:F27)-F24</f>
        <v>0</v>
      </c>
      <c r="G60" s="44">
        <f t="shared" si="8"/>
        <v>0</v>
      </c>
      <c r="H60" s="44">
        <f t="shared" si="8"/>
        <v>0</v>
      </c>
      <c r="I60" s="44">
        <f t="shared" si="8"/>
        <v>0</v>
      </c>
      <c r="J60" s="44">
        <f t="shared" si="8"/>
        <v>0</v>
      </c>
      <c r="K60" s="44">
        <f t="shared" si="8"/>
        <v>0</v>
      </c>
      <c r="L60" s="44">
        <f>SUM(L25:L27)-L24</f>
        <v>0</v>
      </c>
      <c r="M60" s="44">
        <f>SUM(M25:M27)-M24</f>
        <v>0</v>
      </c>
      <c r="N60" s="44">
        <f>SUM(N25:N27)-N24</f>
        <v>0</v>
      </c>
      <c r="O60" s="44">
        <f>SUM(O25:O27)-O24</f>
        <v>0</v>
      </c>
      <c r="P60" s="44">
        <f>SUM(P25:P27)-P24</f>
        <v>0</v>
      </c>
      <c r="U60" s="24"/>
      <c r="AA60" s="24"/>
      <c r="AB60" s="24"/>
      <c r="AC60" s="24"/>
      <c r="AD60" s="24"/>
      <c r="AE60" s="24"/>
    </row>
    <row r="61" spans="2:31">
      <c r="D61" s="46" t="s">
        <v>76</v>
      </c>
      <c r="E61" s="2">
        <f>SUM(E29:E55)-E28</f>
        <v>0</v>
      </c>
      <c r="F61" s="2">
        <f t="shared" ref="F61:K61" si="9">SUM(F29:F55)-F28</f>
        <v>0</v>
      </c>
      <c r="G61" s="2">
        <f t="shared" si="9"/>
        <v>0</v>
      </c>
      <c r="H61" s="2">
        <f t="shared" si="9"/>
        <v>0</v>
      </c>
      <c r="I61" s="2">
        <f t="shared" si="9"/>
        <v>0</v>
      </c>
      <c r="J61" s="2">
        <f t="shared" si="9"/>
        <v>0</v>
      </c>
      <c r="K61" s="2">
        <f t="shared" si="9"/>
        <v>0</v>
      </c>
      <c r="L61" s="2">
        <f>SUM(L29:L55)-L28</f>
        <v>0</v>
      </c>
      <c r="M61" s="2">
        <f>SUM(M29:M55)-M28</f>
        <v>0</v>
      </c>
      <c r="N61" s="2">
        <f>SUM(N29:N55)-N28</f>
        <v>0</v>
      </c>
      <c r="O61" s="2">
        <f>SUM(O29:O55)-O28</f>
        <v>0</v>
      </c>
      <c r="P61" s="2">
        <f>SUM(P29:P55)-P28</f>
        <v>0</v>
      </c>
      <c r="S61" s="46"/>
      <c r="U61" s="24"/>
      <c r="AA61" s="24"/>
      <c r="AB61" s="24"/>
      <c r="AC61" s="24"/>
      <c r="AD61" s="24"/>
      <c r="AE61" s="24"/>
    </row>
    <row r="62" spans="2:31">
      <c r="D62" s="46"/>
      <c r="E62" s="47"/>
      <c r="F62" s="47"/>
      <c r="G62" s="47"/>
      <c r="H62" s="47"/>
      <c r="I62" s="47"/>
      <c r="J62" s="47"/>
      <c r="K62" s="47"/>
      <c r="L62" s="47"/>
      <c r="M62" s="47"/>
      <c r="N62" s="47"/>
      <c r="O62" s="47"/>
      <c r="P62" s="47"/>
      <c r="S62" s="46"/>
      <c r="U62" s="24"/>
      <c r="AA62" s="24"/>
      <c r="AB62" s="24"/>
      <c r="AC62" s="24"/>
      <c r="AD62" s="24"/>
      <c r="AE62" s="24"/>
    </row>
    <row r="63" spans="2:31">
      <c r="D63" s="46"/>
      <c r="E63" s="47"/>
      <c r="F63" s="47"/>
      <c r="G63" s="47"/>
      <c r="H63" s="47"/>
      <c r="I63" s="47"/>
      <c r="J63" s="47"/>
      <c r="K63" s="47"/>
      <c r="L63" s="47"/>
      <c r="M63" s="47"/>
      <c r="N63" s="47"/>
      <c r="O63" s="47"/>
      <c r="P63" s="47"/>
      <c r="S63" s="46"/>
      <c r="U63" s="24"/>
    </row>
    <row r="64" spans="2:31">
      <c r="D64" s="46"/>
      <c r="E64" s="47"/>
      <c r="F64" s="47"/>
      <c r="G64" s="47"/>
      <c r="H64" s="47"/>
      <c r="I64" s="47"/>
      <c r="J64" s="47"/>
      <c r="K64" s="47"/>
      <c r="L64" s="47"/>
      <c r="M64" s="47"/>
      <c r="N64" s="47"/>
      <c r="O64" s="47"/>
      <c r="P64" s="47"/>
      <c r="S64" s="46"/>
    </row>
    <row r="65" spans="4:19">
      <c r="D65" s="46"/>
      <c r="E65" s="47"/>
      <c r="F65" s="47"/>
      <c r="G65" s="47"/>
      <c r="H65" s="47"/>
      <c r="I65" s="47"/>
      <c r="J65" s="47"/>
      <c r="K65" s="47"/>
      <c r="L65" s="47"/>
      <c r="M65" s="47"/>
      <c r="N65" s="47"/>
      <c r="O65" s="47"/>
      <c r="P65" s="47"/>
      <c r="S65" s="46"/>
    </row>
    <row r="66" spans="4:19">
      <c r="D66" s="46"/>
      <c r="S66" s="46"/>
    </row>
    <row r="67" spans="4:19">
      <c r="D67" s="46"/>
      <c r="S67" s="46"/>
    </row>
    <row r="68" spans="4:19">
      <c r="D68" s="46"/>
      <c r="S68" s="46"/>
    </row>
  </sheetData>
  <mergeCells count="19">
    <mergeCell ref="E2:I2"/>
    <mergeCell ref="L2:O2"/>
    <mergeCell ref="K4:M4"/>
    <mergeCell ref="K56:S56"/>
    <mergeCell ref="R7:S7"/>
    <mergeCell ref="R24:S24"/>
    <mergeCell ref="Q6:S6"/>
    <mergeCell ref="N4:P4"/>
    <mergeCell ref="Q4:S5"/>
    <mergeCell ref="H4:J4"/>
    <mergeCell ref="R28:S28"/>
    <mergeCell ref="E4:E5"/>
    <mergeCell ref="C28:D28"/>
    <mergeCell ref="C24:D24"/>
    <mergeCell ref="C7:D7"/>
    <mergeCell ref="F4:F5"/>
    <mergeCell ref="G4:G5"/>
    <mergeCell ref="B4:D5"/>
    <mergeCell ref="B6:D6"/>
  </mergeCells>
  <phoneticPr fontId="1"/>
  <printOptions horizontalCentered="1" gridLinesSet="0"/>
  <pageMargins left="0.39370078740157483" right="0.39370078740157483" top="0.59055118110236227" bottom="0.39370078740157483" header="0.31496062992125984" footer="0.31496062992125984"/>
  <pageSetup paperSize="9" orientation="portrait" horizontalDpi="300" verticalDpi="300" r:id="rId1"/>
  <headerFooter alignWithMargins="0"/>
  <colBreaks count="1" manualBreakCount="1">
    <brk id="10" min="1" max="5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68"/>
  <sheetViews>
    <sheetView view="pageBreakPreview" zoomScaleNormal="100" workbookViewId="0">
      <pane xSplit="4" ySplit="5" topLeftCell="E6" activePane="bottomRight" state="frozen"/>
      <selection pane="topRight"/>
      <selection pane="bottomLeft"/>
      <selection pane="bottomRight" activeCell="E6" sqref="E6"/>
    </sheetView>
  </sheetViews>
  <sheetFormatPr defaultColWidth="9.109375" defaultRowHeight="12"/>
  <cols>
    <col min="1" max="3" width="2.6640625" style="1" customWidth="1"/>
    <col min="4" max="4" width="15.33203125" style="1" customWidth="1"/>
    <col min="5" max="9" width="11.33203125" style="1" customWidth="1"/>
    <col min="10" max="10" width="14.109375" style="1" customWidth="1"/>
    <col min="11" max="11" width="3.6640625" style="1" customWidth="1"/>
    <col min="12" max="17" width="11.33203125" style="1" customWidth="1"/>
    <col min="18" max="19" width="2.6640625" style="1" customWidth="1"/>
    <col min="20" max="20" width="15.33203125" style="1" customWidth="1"/>
    <col min="21" max="16384" width="9.109375" style="1"/>
  </cols>
  <sheetData>
    <row r="1" spans="1:20" s="41" customFormat="1" ht="15" customHeight="1">
      <c r="B1" s="58" t="s">
        <v>89</v>
      </c>
      <c r="F1" s="48"/>
      <c r="L1" s="58" t="s">
        <v>90</v>
      </c>
    </row>
    <row r="2" spans="1:20" s="6" customFormat="1" ht="14.4">
      <c r="B2" s="4"/>
      <c r="C2" s="4"/>
      <c r="D2" s="4"/>
      <c r="E2" s="100" t="s">
        <v>51</v>
      </c>
      <c r="F2" s="100"/>
      <c r="G2" s="100"/>
      <c r="H2" s="100"/>
      <c r="I2" s="100"/>
      <c r="J2" s="4"/>
      <c r="K2" s="49"/>
      <c r="L2" s="4"/>
      <c r="M2" s="100" t="s">
        <v>52</v>
      </c>
      <c r="N2" s="100"/>
      <c r="O2" s="100"/>
      <c r="P2" s="100"/>
      <c r="Q2" s="112"/>
      <c r="R2" s="4"/>
      <c r="S2" s="4"/>
      <c r="T2" s="4"/>
    </row>
    <row r="3" spans="1:20" s="3" customFormat="1" ht="12.6" thickBot="1">
      <c r="D3" s="7"/>
      <c r="E3" s="8"/>
      <c r="F3" s="9"/>
      <c r="G3" s="9"/>
      <c r="H3" s="8"/>
      <c r="I3" s="9"/>
      <c r="J3" s="9"/>
      <c r="L3" s="9"/>
      <c r="M3" s="9"/>
      <c r="N3" s="9"/>
      <c r="O3" s="9"/>
      <c r="P3" s="9"/>
      <c r="Q3" s="9"/>
      <c r="T3" s="7"/>
    </row>
    <row r="4" spans="1:20" s="41" customFormat="1" ht="20.100000000000001" customHeight="1">
      <c r="A4" s="10"/>
      <c r="B4" s="96" t="s">
        <v>45</v>
      </c>
      <c r="C4" s="96"/>
      <c r="D4" s="97"/>
      <c r="E4" s="126" t="s">
        <v>53</v>
      </c>
      <c r="F4" s="128" t="s">
        <v>54</v>
      </c>
      <c r="G4" s="129" t="s">
        <v>91</v>
      </c>
      <c r="H4" s="124" t="s">
        <v>48</v>
      </c>
      <c r="I4" s="125"/>
      <c r="J4" s="125"/>
      <c r="K4" s="43"/>
      <c r="L4" s="122" t="s">
        <v>49</v>
      </c>
      <c r="M4" s="122"/>
      <c r="N4" s="122"/>
      <c r="O4" s="122"/>
      <c r="P4" s="123"/>
      <c r="Q4" s="118" t="s">
        <v>8</v>
      </c>
      <c r="R4" s="120" t="s">
        <v>46</v>
      </c>
      <c r="S4" s="121"/>
      <c r="T4" s="121"/>
    </row>
    <row r="5" spans="1:20" s="41" customFormat="1" ht="20.100000000000001" customHeight="1">
      <c r="A5" s="10"/>
      <c r="B5" s="98"/>
      <c r="C5" s="98"/>
      <c r="D5" s="99"/>
      <c r="E5" s="127"/>
      <c r="F5" s="127"/>
      <c r="G5" s="127"/>
      <c r="H5" s="50" t="s">
        <v>6</v>
      </c>
      <c r="I5" s="50" t="s">
        <v>9</v>
      </c>
      <c r="J5" s="51" t="s">
        <v>50</v>
      </c>
      <c r="K5" s="43"/>
      <c r="L5" s="52" t="s">
        <v>10</v>
      </c>
      <c r="M5" s="50" t="s">
        <v>11</v>
      </c>
      <c r="N5" s="50" t="s">
        <v>12</v>
      </c>
      <c r="O5" s="53" t="s">
        <v>81</v>
      </c>
      <c r="P5" s="50" t="s">
        <v>7</v>
      </c>
      <c r="Q5" s="119"/>
      <c r="R5" s="110"/>
      <c r="S5" s="111"/>
      <c r="T5" s="111"/>
    </row>
    <row r="6" spans="1:20" s="55" customFormat="1" ht="12.9" customHeight="1">
      <c r="A6" s="21"/>
      <c r="B6" s="92" t="s">
        <v>14</v>
      </c>
      <c r="C6" s="92"/>
      <c r="D6" s="93"/>
      <c r="E6" s="76">
        <v>234</v>
      </c>
      <c r="F6" s="76">
        <v>0</v>
      </c>
      <c r="G6" s="76">
        <v>11</v>
      </c>
      <c r="H6" s="76">
        <v>30417</v>
      </c>
      <c r="I6" s="76">
        <v>745</v>
      </c>
      <c r="J6" s="77">
        <v>214</v>
      </c>
      <c r="K6" s="54"/>
      <c r="L6" s="84">
        <v>5315</v>
      </c>
      <c r="M6" s="85">
        <v>215</v>
      </c>
      <c r="N6" s="85">
        <v>16359</v>
      </c>
      <c r="O6" s="85">
        <v>4</v>
      </c>
      <c r="P6" s="85">
        <v>7565</v>
      </c>
      <c r="Q6" s="85">
        <v>321</v>
      </c>
      <c r="R6" s="105" t="s">
        <v>14</v>
      </c>
      <c r="S6" s="106"/>
      <c r="T6" s="106"/>
    </row>
    <row r="7" spans="1:20" s="55" customFormat="1" ht="12.6" customHeight="1">
      <c r="A7" s="21"/>
      <c r="B7" s="22"/>
      <c r="C7" s="92" t="s">
        <v>15</v>
      </c>
      <c r="D7" s="93"/>
      <c r="E7" s="78">
        <v>14</v>
      </c>
      <c r="F7" s="78">
        <v>0</v>
      </c>
      <c r="G7" s="78">
        <v>3</v>
      </c>
      <c r="H7" s="78">
        <v>7847</v>
      </c>
      <c r="I7" s="78">
        <v>83</v>
      </c>
      <c r="J7" s="79">
        <v>75</v>
      </c>
      <c r="K7" s="54"/>
      <c r="L7" s="86">
        <v>39</v>
      </c>
      <c r="M7" s="87">
        <v>61</v>
      </c>
      <c r="N7" s="87">
        <v>6856</v>
      </c>
      <c r="O7" s="87">
        <v>0</v>
      </c>
      <c r="P7" s="87">
        <v>733</v>
      </c>
      <c r="Q7" s="87">
        <v>57</v>
      </c>
      <c r="R7" s="23"/>
      <c r="S7" s="104" t="s">
        <v>15</v>
      </c>
      <c r="T7" s="104"/>
    </row>
    <row r="8" spans="1:20" s="41" customFormat="1" ht="12.6" customHeight="1">
      <c r="A8" s="10"/>
      <c r="B8" s="25"/>
      <c r="C8" s="25"/>
      <c r="D8" s="26" t="s">
        <v>55</v>
      </c>
      <c r="E8" s="80">
        <v>1</v>
      </c>
      <c r="F8" s="80">
        <v>0</v>
      </c>
      <c r="G8" s="80">
        <v>3</v>
      </c>
      <c r="H8" s="80">
        <v>1347</v>
      </c>
      <c r="I8" s="80">
        <v>14</v>
      </c>
      <c r="J8" s="81">
        <v>11</v>
      </c>
      <c r="K8" s="45"/>
      <c r="L8" s="88">
        <v>4</v>
      </c>
      <c r="M8" s="89">
        <v>14</v>
      </c>
      <c r="N8" s="89">
        <v>1150</v>
      </c>
      <c r="O8" s="89">
        <v>0</v>
      </c>
      <c r="P8" s="89">
        <v>154</v>
      </c>
      <c r="Q8" s="89">
        <v>11</v>
      </c>
      <c r="R8" s="27"/>
      <c r="S8" s="28"/>
      <c r="T8" s="29" t="s">
        <v>55</v>
      </c>
    </row>
    <row r="9" spans="1:20" s="41" customFormat="1" ht="12.6" customHeight="1">
      <c r="A9" s="10"/>
      <c r="B9" s="25"/>
      <c r="C9" s="25"/>
      <c r="D9" s="26" t="s">
        <v>47</v>
      </c>
      <c r="E9" s="80">
        <v>1</v>
      </c>
      <c r="F9" s="80">
        <v>0</v>
      </c>
      <c r="G9" s="80">
        <v>0</v>
      </c>
      <c r="H9" s="80">
        <v>717</v>
      </c>
      <c r="I9" s="80">
        <v>3</v>
      </c>
      <c r="J9" s="81">
        <v>2</v>
      </c>
      <c r="K9" s="45"/>
      <c r="L9" s="88">
        <v>5</v>
      </c>
      <c r="M9" s="89">
        <v>14</v>
      </c>
      <c r="N9" s="89">
        <v>608</v>
      </c>
      <c r="O9" s="89">
        <v>0</v>
      </c>
      <c r="P9" s="89">
        <v>85</v>
      </c>
      <c r="Q9" s="89">
        <v>1</v>
      </c>
      <c r="R9" s="27"/>
      <c r="S9" s="28"/>
      <c r="T9" s="29" t="s">
        <v>47</v>
      </c>
    </row>
    <row r="10" spans="1:20" s="41" customFormat="1" ht="12.6" customHeight="1">
      <c r="A10" s="10"/>
      <c r="B10" s="25"/>
      <c r="C10" s="25"/>
      <c r="D10" s="26" t="s">
        <v>16</v>
      </c>
      <c r="E10" s="80">
        <v>0</v>
      </c>
      <c r="F10" s="80">
        <v>0</v>
      </c>
      <c r="G10" s="80">
        <v>0</v>
      </c>
      <c r="H10" s="80">
        <v>259</v>
      </c>
      <c r="I10" s="80">
        <v>1</v>
      </c>
      <c r="J10" s="81">
        <v>0</v>
      </c>
      <c r="K10" s="45"/>
      <c r="L10" s="88">
        <v>1</v>
      </c>
      <c r="M10" s="89">
        <v>10</v>
      </c>
      <c r="N10" s="89">
        <v>238</v>
      </c>
      <c r="O10" s="89">
        <v>0</v>
      </c>
      <c r="P10" s="89">
        <v>9</v>
      </c>
      <c r="Q10" s="89">
        <v>0</v>
      </c>
      <c r="R10" s="27"/>
      <c r="S10" s="28"/>
      <c r="T10" s="29" t="s">
        <v>16</v>
      </c>
    </row>
    <row r="11" spans="1:20" s="41" customFormat="1" ht="12.6" customHeight="1">
      <c r="A11" s="10"/>
      <c r="B11" s="25"/>
      <c r="C11" s="25"/>
      <c r="D11" s="26" t="s">
        <v>58</v>
      </c>
      <c r="E11" s="80">
        <v>0</v>
      </c>
      <c r="F11" s="80">
        <v>0</v>
      </c>
      <c r="G11" s="80">
        <v>0</v>
      </c>
      <c r="H11" s="80">
        <v>0</v>
      </c>
      <c r="I11" s="80">
        <v>0</v>
      </c>
      <c r="J11" s="81">
        <v>0</v>
      </c>
      <c r="K11" s="45"/>
      <c r="L11" s="88">
        <v>0</v>
      </c>
      <c r="M11" s="89">
        <v>0</v>
      </c>
      <c r="N11" s="89">
        <v>0</v>
      </c>
      <c r="O11" s="89">
        <v>0</v>
      </c>
      <c r="P11" s="89">
        <v>0</v>
      </c>
      <c r="Q11" s="89">
        <v>0</v>
      </c>
      <c r="R11" s="27"/>
      <c r="S11" s="28"/>
      <c r="T11" s="29" t="s">
        <v>58</v>
      </c>
    </row>
    <row r="12" spans="1:20" s="41" customFormat="1" ht="12.6" customHeight="1">
      <c r="A12" s="10"/>
      <c r="B12" s="25"/>
      <c r="C12" s="25"/>
      <c r="D12" s="26" t="s">
        <v>17</v>
      </c>
      <c r="E12" s="80">
        <v>0</v>
      </c>
      <c r="F12" s="80">
        <v>0</v>
      </c>
      <c r="G12" s="80">
        <v>0</v>
      </c>
      <c r="H12" s="80">
        <v>15</v>
      </c>
      <c r="I12" s="80">
        <v>1</v>
      </c>
      <c r="J12" s="81">
        <v>0</v>
      </c>
      <c r="K12" s="45"/>
      <c r="L12" s="88">
        <v>0</v>
      </c>
      <c r="M12" s="89">
        <v>0</v>
      </c>
      <c r="N12" s="89">
        <v>9</v>
      </c>
      <c r="O12" s="89">
        <v>0</v>
      </c>
      <c r="P12" s="89">
        <v>5</v>
      </c>
      <c r="Q12" s="89">
        <v>0</v>
      </c>
      <c r="R12" s="27"/>
      <c r="S12" s="28"/>
      <c r="T12" s="29" t="s">
        <v>17</v>
      </c>
    </row>
    <row r="13" spans="1:20" s="41" customFormat="1" ht="12.6" customHeight="1">
      <c r="A13" s="10"/>
      <c r="B13" s="25"/>
      <c r="C13" s="25"/>
      <c r="D13" s="26" t="s">
        <v>56</v>
      </c>
      <c r="E13" s="80">
        <v>0</v>
      </c>
      <c r="F13" s="80">
        <v>0</v>
      </c>
      <c r="G13" s="80">
        <v>0</v>
      </c>
      <c r="H13" s="80">
        <v>18</v>
      </c>
      <c r="I13" s="80">
        <v>1</v>
      </c>
      <c r="J13" s="81">
        <v>0</v>
      </c>
      <c r="K13" s="45"/>
      <c r="L13" s="88">
        <v>0</v>
      </c>
      <c r="M13" s="89">
        <v>0</v>
      </c>
      <c r="N13" s="89">
        <v>14</v>
      </c>
      <c r="O13" s="89">
        <v>0</v>
      </c>
      <c r="P13" s="89">
        <v>3</v>
      </c>
      <c r="Q13" s="89">
        <v>0</v>
      </c>
      <c r="R13" s="27"/>
      <c r="S13" s="28"/>
      <c r="T13" s="29" t="s">
        <v>56</v>
      </c>
    </row>
    <row r="14" spans="1:20" s="41" customFormat="1" ht="12.6" customHeight="1">
      <c r="A14" s="10"/>
      <c r="B14" s="25"/>
      <c r="C14" s="25"/>
      <c r="D14" s="30" t="s">
        <v>18</v>
      </c>
      <c r="E14" s="80">
        <v>0</v>
      </c>
      <c r="F14" s="80">
        <v>0</v>
      </c>
      <c r="G14" s="80">
        <v>0</v>
      </c>
      <c r="H14" s="80">
        <v>22</v>
      </c>
      <c r="I14" s="80">
        <v>2</v>
      </c>
      <c r="J14" s="81">
        <v>0</v>
      </c>
      <c r="K14" s="45"/>
      <c r="L14" s="88">
        <v>1</v>
      </c>
      <c r="M14" s="89">
        <v>0</v>
      </c>
      <c r="N14" s="89">
        <v>13</v>
      </c>
      <c r="O14" s="89">
        <v>0</v>
      </c>
      <c r="P14" s="89">
        <v>6</v>
      </c>
      <c r="Q14" s="89">
        <v>1</v>
      </c>
      <c r="R14" s="27"/>
      <c r="S14" s="28"/>
      <c r="T14" s="31" t="s">
        <v>18</v>
      </c>
    </row>
    <row r="15" spans="1:20" s="41" customFormat="1" ht="12.6" customHeight="1">
      <c r="A15" s="10"/>
      <c r="B15" s="25"/>
      <c r="C15" s="25"/>
      <c r="D15" s="26" t="s">
        <v>19</v>
      </c>
      <c r="E15" s="80">
        <v>0</v>
      </c>
      <c r="F15" s="80">
        <v>0</v>
      </c>
      <c r="G15" s="80">
        <v>0</v>
      </c>
      <c r="H15" s="80">
        <v>74</v>
      </c>
      <c r="I15" s="80">
        <v>0</v>
      </c>
      <c r="J15" s="81">
        <v>1</v>
      </c>
      <c r="K15" s="45"/>
      <c r="L15" s="88">
        <v>2</v>
      </c>
      <c r="M15" s="89">
        <v>0</v>
      </c>
      <c r="N15" s="89">
        <v>53</v>
      </c>
      <c r="O15" s="89">
        <v>0</v>
      </c>
      <c r="P15" s="89">
        <v>18</v>
      </c>
      <c r="Q15" s="89">
        <v>4</v>
      </c>
      <c r="R15" s="27"/>
      <c r="S15" s="28"/>
      <c r="T15" s="29" t="s">
        <v>19</v>
      </c>
    </row>
    <row r="16" spans="1:20" s="41" customFormat="1" ht="12.6" customHeight="1">
      <c r="A16" s="10"/>
      <c r="B16" s="25"/>
      <c r="C16" s="25"/>
      <c r="D16" s="26" t="s">
        <v>20</v>
      </c>
      <c r="E16" s="80">
        <v>1</v>
      </c>
      <c r="F16" s="80">
        <v>0</v>
      </c>
      <c r="G16" s="80">
        <v>0</v>
      </c>
      <c r="H16" s="80">
        <v>18</v>
      </c>
      <c r="I16" s="80">
        <v>0</v>
      </c>
      <c r="J16" s="81">
        <v>0</v>
      </c>
      <c r="K16" s="45"/>
      <c r="L16" s="88">
        <v>0</v>
      </c>
      <c r="M16" s="89">
        <v>0</v>
      </c>
      <c r="N16" s="89">
        <v>16</v>
      </c>
      <c r="O16" s="89">
        <v>0</v>
      </c>
      <c r="P16" s="89">
        <v>2</v>
      </c>
      <c r="Q16" s="89">
        <v>0</v>
      </c>
      <c r="R16" s="27"/>
      <c r="S16" s="28"/>
      <c r="T16" s="29" t="s">
        <v>20</v>
      </c>
    </row>
    <row r="17" spans="1:20" s="41" customFormat="1" ht="12.6" customHeight="1">
      <c r="A17" s="10"/>
      <c r="B17" s="25"/>
      <c r="C17" s="25"/>
      <c r="D17" s="26" t="s">
        <v>21</v>
      </c>
      <c r="E17" s="80">
        <v>0</v>
      </c>
      <c r="F17" s="80">
        <v>0</v>
      </c>
      <c r="G17" s="80">
        <v>0</v>
      </c>
      <c r="H17" s="80">
        <v>1</v>
      </c>
      <c r="I17" s="80">
        <v>0</v>
      </c>
      <c r="J17" s="81">
        <v>0</v>
      </c>
      <c r="K17" s="45"/>
      <c r="L17" s="88">
        <v>0</v>
      </c>
      <c r="M17" s="89">
        <v>0</v>
      </c>
      <c r="N17" s="89">
        <v>1</v>
      </c>
      <c r="O17" s="89">
        <v>0</v>
      </c>
      <c r="P17" s="89">
        <v>0</v>
      </c>
      <c r="Q17" s="89">
        <v>0</v>
      </c>
      <c r="R17" s="27"/>
      <c r="S17" s="28"/>
      <c r="T17" s="29" t="s">
        <v>21</v>
      </c>
    </row>
    <row r="18" spans="1:20" s="41" customFormat="1" ht="12.6" customHeight="1">
      <c r="A18" s="10"/>
      <c r="B18" s="25"/>
      <c r="C18" s="25"/>
      <c r="D18" s="26" t="s">
        <v>22</v>
      </c>
      <c r="E18" s="80">
        <v>1</v>
      </c>
      <c r="F18" s="80">
        <v>0</v>
      </c>
      <c r="G18" s="80">
        <v>0</v>
      </c>
      <c r="H18" s="80">
        <v>437</v>
      </c>
      <c r="I18" s="80">
        <v>4</v>
      </c>
      <c r="J18" s="81">
        <v>2</v>
      </c>
      <c r="K18" s="45"/>
      <c r="L18" s="88">
        <v>0</v>
      </c>
      <c r="M18" s="89">
        <v>1</v>
      </c>
      <c r="N18" s="89">
        <v>403</v>
      </c>
      <c r="O18" s="89">
        <v>0</v>
      </c>
      <c r="P18" s="89">
        <v>27</v>
      </c>
      <c r="Q18" s="89">
        <v>5</v>
      </c>
      <c r="R18" s="27"/>
      <c r="S18" s="28"/>
      <c r="T18" s="29" t="s">
        <v>22</v>
      </c>
    </row>
    <row r="19" spans="1:20" s="41" customFormat="1" ht="12.6" customHeight="1">
      <c r="A19" s="10"/>
      <c r="B19" s="25"/>
      <c r="C19" s="25"/>
      <c r="D19" s="26" t="s">
        <v>23</v>
      </c>
      <c r="E19" s="80">
        <v>2</v>
      </c>
      <c r="F19" s="80">
        <v>0</v>
      </c>
      <c r="G19" s="80">
        <v>0</v>
      </c>
      <c r="H19" s="80">
        <v>669</v>
      </c>
      <c r="I19" s="80">
        <v>15</v>
      </c>
      <c r="J19" s="81">
        <v>8</v>
      </c>
      <c r="K19" s="45"/>
      <c r="L19" s="88">
        <v>4</v>
      </c>
      <c r="M19" s="89">
        <v>2</v>
      </c>
      <c r="N19" s="89">
        <v>585</v>
      </c>
      <c r="O19" s="89">
        <v>0</v>
      </c>
      <c r="P19" s="89">
        <v>55</v>
      </c>
      <c r="Q19" s="89">
        <v>7</v>
      </c>
      <c r="R19" s="27"/>
      <c r="S19" s="28"/>
      <c r="T19" s="29" t="s">
        <v>23</v>
      </c>
    </row>
    <row r="20" spans="1:20" s="41" customFormat="1" ht="12.6" customHeight="1">
      <c r="A20" s="10"/>
      <c r="B20" s="25"/>
      <c r="C20" s="25"/>
      <c r="D20" s="26" t="s">
        <v>24</v>
      </c>
      <c r="E20" s="80">
        <v>1</v>
      </c>
      <c r="F20" s="80">
        <v>0</v>
      </c>
      <c r="G20" s="80">
        <v>0</v>
      </c>
      <c r="H20" s="80">
        <v>121</v>
      </c>
      <c r="I20" s="80">
        <v>2</v>
      </c>
      <c r="J20" s="81">
        <v>1</v>
      </c>
      <c r="K20" s="45"/>
      <c r="L20" s="88">
        <v>2</v>
      </c>
      <c r="M20" s="89">
        <v>2</v>
      </c>
      <c r="N20" s="89">
        <v>111</v>
      </c>
      <c r="O20" s="89">
        <v>0</v>
      </c>
      <c r="P20" s="89">
        <v>3</v>
      </c>
      <c r="Q20" s="89">
        <v>0</v>
      </c>
      <c r="R20" s="27"/>
      <c r="S20" s="28"/>
      <c r="T20" s="29" t="s">
        <v>24</v>
      </c>
    </row>
    <row r="21" spans="1:20" s="41" customFormat="1" ht="12.6" customHeight="1">
      <c r="A21" s="10"/>
      <c r="B21" s="25"/>
      <c r="C21" s="25"/>
      <c r="D21" s="26" t="s">
        <v>25</v>
      </c>
      <c r="E21" s="80">
        <v>3</v>
      </c>
      <c r="F21" s="80">
        <v>0</v>
      </c>
      <c r="G21" s="80">
        <v>0</v>
      </c>
      <c r="H21" s="80">
        <v>135</v>
      </c>
      <c r="I21" s="80">
        <v>1</v>
      </c>
      <c r="J21" s="81">
        <v>0</v>
      </c>
      <c r="K21" s="45"/>
      <c r="L21" s="88">
        <v>0</v>
      </c>
      <c r="M21" s="89">
        <v>0</v>
      </c>
      <c r="N21" s="89">
        <v>116</v>
      </c>
      <c r="O21" s="89">
        <v>0</v>
      </c>
      <c r="P21" s="89">
        <v>18</v>
      </c>
      <c r="Q21" s="89">
        <v>0</v>
      </c>
      <c r="R21" s="27"/>
      <c r="S21" s="28"/>
      <c r="T21" s="29" t="s">
        <v>25</v>
      </c>
    </row>
    <row r="22" spans="1:20" s="41" customFormat="1" ht="12.6" customHeight="1">
      <c r="A22" s="10"/>
      <c r="B22" s="25"/>
      <c r="C22" s="25"/>
      <c r="D22" s="26" t="s">
        <v>26</v>
      </c>
      <c r="E22" s="80">
        <v>1</v>
      </c>
      <c r="F22" s="80">
        <v>0</v>
      </c>
      <c r="G22" s="80">
        <v>0</v>
      </c>
      <c r="H22" s="80">
        <v>1341</v>
      </c>
      <c r="I22" s="80">
        <v>7</v>
      </c>
      <c r="J22" s="81">
        <v>2</v>
      </c>
      <c r="K22" s="45"/>
      <c r="L22" s="88">
        <v>4</v>
      </c>
      <c r="M22" s="89">
        <v>6</v>
      </c>
      <c r="N22" s="89">
        <v>1202</v>
      </c>
      <c r="O22" s="89">
        <v>0</v>
      </c>
      <c r="P22" s="89">
        <v>120</v>
      </c>
      <c r="Q22" s="89">
        <v>18</v>
      </c>
      <c r="R22" s="27"/>
      <c r="S22" s="28"/>
      <c r="T22" s="29" t="s">
        <v>26</v>
      </c>
    </row>
    <row r="23" spans="1:20" s="55" customFormat="1" ht="12.6" customHeight="1">
      <c r="A23" s="21"/>
      <c r="B23" s="25"/>
      <c r="C23" s="25"/>
      <c r="D23" s="26" t="s">
        <v>7</v>
      </c>
      <c r="E23" s="80">
        <v>3</v>
      </c>
      <c r="F23" s="80">
        <v>0</v>
      </c>
      <c r="G23" s="80">
        <v>0</v>
      </c>
      <c r="H23" s="80">
        <v>2673</v>
      </c>
      <c r="I23" s="80">
        <v>32</v>
      </c>
      <c r="J23" s="81">
        <v>48</v>
      </c>
      <c r="K23" s="54"/>
      <c r="L23" s="88">
        <v>16</v>
      </c>
      <c r="M23" s="89">
        <v>12</v>
      </c>
      <c r="N23" s="89">
        <v>2337</v>
      </c>
      <c r="O23" s="89">
        <v>0</v>
      </c>
      <c r="P23" s="89">
        <v>228</v>
      </c>
      <c r="Q23" s="89">
        <v>10</v>
      </c>
      <c r="R23" s="27"/>
      <c r="S23" s="28"/>
      <c r="T23" s="29" t="s">
        <v>7</v>
      </c>
    </row>
    <row r="24" spans="1:20" s="41" customFormat="1" ht="12.6" customHeight="1">
      <c r="A24" s="10"/>
      <c r="B24" s="22"/>
      <c r="C24" s="92" t="s">
        <v>44</v>
      </c>
      <c r="D24" s="93"/>
      <c r="E24" s="78">
        <v>5</v>
      </c>
      <c r="F24" s="78">
        <v>0</v>
      </c>
      <c r="G24" s="78">
        <v>1</v>
      </c>
      <c r="H24" s="78">
        <v>4317</v>
      </c>
      <c r="I24" s="78">
        <v>26</v>
      </c>
      <c r="J24" s="79">
        <v>18</v>
      </c>
      <c r="K24" s="45"/>
      <c r="L24" s="86">
        <v>3149</v>
      </c>
      <c r="M24" s="87">
        <v>18</v>
      </c>
      <c r="N24" s="87">
        <v>396</v>
      </c>
      <c r="O24" s="87">
        <v>1</v>
      </c>
      <c r="P24" s="87">
        <v>709</v>
      </c>
      <c r="Q24" s="87">
        <v>38</v>
      </c>
      <c r="R24" s="23"/>
      <c r="S24" s="104" t="s">
        <v>44</v>
      </c>
      <c r="T24" s="104"/>
    </row>
    <row r="25" spans="1:20" s="41" customFormat="1" ht="12.6" customHeight="1">
      <c r="A25" s="10"/>
      <c r="B25" s="25"/>
      <c r="C25" s="25"/>
      <c r="D25" s="26" t="s">
        <v>27</v>
      </c>
      <c r="E25" s="80">
        <v>1</v>
      </c>
      <c r="F25" s="80">
        <v>0</v>
      </c>
      <c r="G25" s="80">
        <v>0</v>
      </c>
      <c r="H25" s="80">
        <v>212</v>
      </c>
      <c r="I25" s="80">
        <v>7</v>
      </c>
      <c r="J25" s="81">
        <v>8</v>
      </c>
      <c r="K25" s="45"/>
      <c r="L25" s="88">
        <v>10</v>
      </c>
      <c r="M25" s="89">
        <v>1</v>
      </c>
      <c r="N25" s="89">
        <v>141</v>
      </c>
      <c r="O25" s="89">
        <v>0</v>
      </c>
      <c r="P25" s="89">
        <v>45</v>
      </c>
      <c r="Q25" s="89">
        <v>4</v>
      </c>
      <c r="R25" s="27"/>
      <c r="S25" s="28"/>
      <c r="T25" s="29" t="s">
        <v>27</v>
      </c>
    </row>
    <row r="26" spans="1:20" s="41" customFormat="1" ht="12.6" customHeight="1">
      <c r="A26" s="10"/>
      <c r="B26" s="25"/>
      <c r="C26" s="25"/>
      <c r="D26" s="26" t="s">
        <v>28</v>
      </c>
      <c r="E26" s="80">
        <v>2</v>
      </c>
      <c r="F26" s="80">
        <v>0</v>
      </c>
      <c r="G26" s="80">
        <v>0</v>
      </c>
      <c r="H26" s="80">
        <v>115</v>
      </c>
      <c r="I26" s="80">
        <v>2</v>
      </c>
      <c r="J26" s="81">
        <v>2</v>
      </c>
      <c r="K26" s="45"/>
      <c r="L26" s="88">
        <v>48</v>
      </c>
      <c r="M26" s="89">
        <v>1</v>
      </c>
      <c r="N26" s="89">
        <v>21</v>
      </c>
      <c r="O26" s="89">
        <v>0</v>
      </c>
      <c r="P26" s="89">
        <v>41</v>
      </c>
      <c r="Q26" s="89">
        <v>4</v>
      </c>
      <c r="R26" s="27"/>
      <c r="S26" s="28"/>
      <c r="T26" s="29" t="s">
        <v>28</v>
      </c>
    </row>
    <row r="27" spans="1:20" s="55" customFormat="1" ht="12.6" customHeight="1">
      <c r="A27" s="21"/>
      <c r="B27" s="25"/>
      <c r="C27" s="25"/>
      <c r="D27" s="26" t="s">
        <v>29</v>
      </c>
      <c r="E27" s="80">
        <v>2</v>
      </c>
      <c r="F27" s="80">
        <v>0</v>
      </c>
      <c r="G27" s="80">
        <v>1</v>
      </c>
      <c r="H27" s="80">
        <v>3990</v>
      </c>
      <c r="I27" s="80">
        <v>17</v>
      </c>
      <c r="J27" s="81">
        <v>8</v>
      </c>
      <c r="K27" s="54"/>
      <c r="L27" s="88">
        <v>3091</v>
      </c>
      <c r="M27" s="89">
        <v>16</v>
      </c>
      <c r="N27" s="89">
        <v>234</v>
      </c>
      <c r="O27" s="89">
        <v>1</v>
      </c>
      <c r="P27" s="89">
        <v>623</v>
      </c>
      <c r="Q27" s="89">
        <v>30</v>
      </c>
      <c r="R27" s="27"/>
      <c r="S27" s="28"/>
      <c r="T27" s="29" t="s">
        <v>29</v>
      </c>
    </row>
    <row r="28" spans="1:20" s="41" customFormat="1" ht="12.6" customHeight="1">
      <c r="A28" s="10"/>
      <c r="B28" s="22"/>
      <c r="C28" s="92" t="s">
        <v>43</v>
      </c>
      <c r="D28" s="93"/>
      <c r="E28" s="78">
        <v>215</v>
      </c>
      <c r="F28" s="78">
        <v>0</v>
      </c>
      <c r="G28" s="78">
        <v>7</v>
      </c>
      <c r="H28" s="78">
        <v>18253</v>
      </c>
      <c r="I28" s="78">
        <v>636</v>
      </c>
      <c r="J28" s="79">
        <v>121</v>
      </c>
      <c r="K28" s="45"/>
      <c r="L28" s="86">
        <v>2127</v>
      </c>
      <c r="M28" s="87">
        <v>136</v>
      </c>
      <c r="N28" s="87">
        <v>9107</v>
      </c>
      <c r="O28" s="87">
        <v>3</v>
      </c>
      <c r="P28" s="87">
        <v>6123</v>
      </c>
      <c r="Q28" s="87">
        <v>226</v>
      </c>
      <c r="R28" s="23"/>
      <c r="S28" s="104" t="s">
        <v>43</v>
      </c>
      <c r="T28" s="104"/>
    </row>
    <row r="29" spans="1:20" s="41" customFormat="1" ht="12.6" customHeight="1">
      <c r="A29" s="10"/>
      <c r="B29" s="25"/>
      <c r="C29" s="25"/>
      <c r="D29" s="26" t="s">
        <v>30</v>
      </c>
      <c r="E29" s="80">
        <v>0</v>
      </c>
      <c r="F29" s="80">
        <v>0</v>
      </c>
      <c r="G29" s="80">
        <v>1</v>
      </c>
      <c r="H29" s="80">
        <v>88</v>
      </c>
      <c r="I29" s="80">
        <v>3</v>
      </c>
      <c r="J29" s="81">
        <v>0</v>
      </c>
      <c r="K29" s="45"/>
      <c r="L29" s="88">
        <v>23</v>
      </c>
      <c r="M29" s="89">
        <v>0</v>
      </c>
      <c r="N29" s="89">
        <v>28</v>
      </c>
      <c r="O29" s="89">
        <v>0</v>
      </c>
      <c r="P29" s="89">
        <v>34</v>
      </c>
      <c r="Q29" s="89">
        <v>5</v>
      </c>
      <c r="R29" s="27"/>
      <c r="S29" s="28"/>
      <c r="T29" s="29" t="s">
        <v>30</v>
      </c>
    </row>
    <row r="30" spans="1:20" s="41" customFormat="1" ht="12.6" customHeight="1">
      <c r="A30" s="10"/>
      <c r="B30" s="25"/>
      <c r="C30" s="25"/>
      <c r="D30" s="26" t="s">
        <v>31</v>
      </c>
      <c r="E30" s="80">
        <v>0</v>
      </c>
      <c r="F30" s="80">
        <v>0</v>
      </c>
      <c r="G30" s="80">
        <v>0</v>
      </c>
      <c r="H30" s="80">
        <v>0</v>
      </c>
      <c r="I30" s="80">
        <v>0</v>
      </c>
      <c r="J30" s="81">
        <v>0</v>
      </c>
      <c r="K30" s="45"/>
      <c r="L30" s="88">
        <v>0</v>
      </c>
      <c r="M30" s="89">
        <v>0</v>
      </c>
      <c r="N30" s="89">
        <v>0</v>
      </c>
      <c r="O30" s="89">
        <v>0</v>
      </c>
      <c r="P30" s="89">
        <v>0</v>
      </c>
      <c r="Q30" s="89">
        <v>0</v>
      </c>
      <c r="R30" s="27"/>
      <c r="S30" s="28"/>
      <c r="T30" s="29" t="s">
        <v>31</v>
      </c>
    </row>
    <row r="31" spans="1:20" s="41" customFormat="1" ht="12.6" customHeight="1">
      <c r="A31" s="10"/>
      <c r="B31" s="25"/>
      <c r="C31" s="25"/>
      <c r="D31" s="26" t="s">
        <v>32</v>
      </c>
      <c r="E31" s="80">
        <v>0</v>
      </c>
      <c r="F31" s="80">
        <v>0</v>
      </c>
      <c r="G31" s="80">
        <v>0</v>
      </c>
      <c r="H31" s="80">
        <v>1</v>
      </c>
      <c r="I31" s="80">
        <v>0</v>
      </c>
      <c r="J31" s="81">
        <v>0</v>
      </c>
      <c r="K31" s="45"/>
      <c r="L31" s="88">
        <v>0</v>
      </c>
      <c r="M31" s="89">
        <v>0</v>
      </c>
      <c r="N31" s="89">
        <v>1</v>
      </c>
      <c r="O31" s="89">
        <v>0</v>
      </c>
      <c r="P31" s="89">
        <v>0</v>
      </c>
      <c r="Q31" s="89">
        <v>0</v>
      </c>
      <c r="R31" s="27"/>
      <c r="S31" s="28"/>
      <c r="T31" s="29" t="s">
        <v>32</v>
      </c>
    </row>
    <row r="32" spans="1:20" s="41" customFormat="1" ht="12.6" customHeight="1">
      <c r="A32" s="10"/>
      <c r="B32" s="25"/>
      <c r="C32" s="25"/>
      <c r="D32" s="26" t="s">
        <v>33</v>
      </c>
      <c r="E32" s="80">
        <v>0</v>
      </c>
      <c r="F32" s="80">
        <v>0</v>
      </c>
      <c r="G32" s="80">
        <v>0</v>
      </c>
      <c r="H32" s="80">
        <v>9</v>
      </c>
      <c r="I32" s="80">
        <v>0</v>
      </c>
      <c r="J32" s="81">
        <v>0</v>
      </c>
      <c r="K32" s="45"/>
      <c r="L32" s="88">
        <v>0</v>
      </c>
      <c r="M32" s="89">
        <v>0</v>
      </c>
      <c r="N32" s="89">
        <v>8</v>
      </c>
      <c r="O32" s="89">
        <v>0</v>
      </c>
      <c r="P32" s="89">
        <v>1</v>
      </c>
      <c r="Q32" s="89">
        <v>1</v>
      </c>
      <c r="R32" s="27"/>
      <c r="S32" s="28"/>
      <c r="T32" s="29" t="s">
        <v>33</v>
      </c>
    </row>
    <row r="33" spans="1:20" s="41" customFormat="1" ht="12.6" customHeight="1">
      <c r="A33" s="10"/>
      <c r="B33" s="25"/>
      <c r="C33" s="25"/>
      <c r="D33" s="26" t="s">
        <v>34</v>
      </c>
      <c r="E33" s="80">
        <v>1</v>
      </c>
      <c r="F33" s="80">
        <v>0</v>
      </c>
      <c r="G33" s="80">
        <v>1</v>
      </c>
      <c r="H33" s="80">
        <v>61</v>
      </c>
      <c r="I33" s="80">
        <v>2</v>
      </c>
      <c r="J33" s="81">
        <v>0</v>
      </c>
      <c r="K33" s="45"/>
      <c r="L33" s="88">
        <v>10</v>
      </c>
      <c r="M33" s="89">
        <v>0</v>
      </c>
      <c r="N33" s="89">
        <v>31</v>
      </c>
      <c r="O33" s="89">
        <v>0</v>
      </c>
      <c r="P33" s="89">
        <v>18</v>
      </c>
      <c r="Q33" s="89">
        <v>4</v>
      </c>
      <c r="R33" s="27"/>
      <c r="S33" s="28"/>
      <c r="T33" s="29" t="s">
        <v>34</v>
      </c>
    </row>
    <row r="34" spans="1:20" s="41" customFormat="1" ht="12.6" customHeight="1">
      <c r="A34" s="10"/>
      <c r="B34" s="25"/>
      <c r="C34" s="25"/>
      <c r="D34" s="26" t="s">
        <v>59</v>
      </c>
      <c r="E34" s="80">
        <v>0</v>
      </c>
      <c r="F34" s="80">
        <v>0</v>
      </c>
      <c r="G34" s="80">
        <v>0</v>
      </c>
      <c r="H34" s="80">
        <v>6630</v>
      </c>
      <c r="I34" s="80">
        <v>6</v>
      </c>
      <c r="J34" s="81">
        <v>0</v>
      </c>
      <c r="K34" s="45"/>
      <c r="L34" s="88">
        <v>28</v>
      </c>
      <c r="M34" s="89">
        <v>4</v>
      </c>
      <c r="N34" s="89">
        <v>2003</v>
      </c>
      <c r="O34" s="89">
        <v>0</v>
      </c>
      <c r="P34" s="89">
        <v>4589</v>
      </c>
      <c r="Q34" s="89">
        <v>35</v>
      </c>
      <c r="R34" s="27"/>
      <c r="S34" s="28"/>
      <c r="T34" s="29" t="s">
        <v>59</v>
      </c>
    </row>
    <row r="35" spans="1:20" s="41" customFormat="1" ht="12.6" customHeight="1">
      <c r="A35" s="10"/>
      <c r="B35" s="25"/>
      <c r="C35" s="25"/>
      <c r="D35" s="26" t="s">
        <v>57</v>
      </c>
      <c r="E35" s="80">
        <v>0</v>
      </c>
      <c r="F35" s="80">
        <v>0</v>
      </c>
      <c r="G35" s="80">
        <v>0</v>
      </c>
      <c r="H35" s="80">
        <v>0</v>
      </c>
      <c r="I35" s="80">
        <v>0</v>
      </c>
      <c r="J35" s="81">
        <v>0</v>
      </c>
      <c r="K35" s="45"/>
      <c r="L35" s="88">
        <v>0</v>
      </c>
      <c r="M35" s="89">
        <v>0</v>
      </c>
      <c r="N35" s="89">
        <v>0</v>
      </c>
      <c r="O35" s="89">
        <v>0</v>
      </c>
      <c r="P35" s="89">
        <v>0</v>
      </c>
      <c r="Q35" s="89">
        <v>0</v>
      </c>
      <c r="R35" s="27"/>
      <c r="S35" s="28"/>
      <c r="T35" s="29" t="s">
        <v>57</v>
      </c>
    </row>
    <row r="36" spans="1:20" s="41" customFormat="1" ht="12.6" customHeight="1">
      <c r="A36" s="10"/>
      <c r="B36" s="25"/>
      <c r="C36" s="25"/>
      <c r="D36" s="26" t="s">
        <v>36</v>
      </c>
      <c r="E36" s="80">
        <v>0</v>
      </c>
      <c r="F36" s="80">
        <v>0</v>
      </c>
      <c r="G36" s="80">
        <v>0</v>
      </c>
      <c r="H36" s="80">
        <v>0</v>
      </c>
      <c r="I36" s="80">
        <v>0</v>
      </c>
      <c r="J36" s="81">
        <v>0</v>
      </c>
      <c r="K36" s="45"/>
      <c r="L36" s="88">
        <v>0</v>
      </c>
      <c r="M36" s="89">
        <v>0</v>
      </c>
      <c r="N36" s="89">
        <v>0</v>
      </c>
      <c r="O36" s="89">
        <v>0</v>
      </c>
      <c r="P36" s="89">
        <v>0</v>
      </c>
      <c r="Q36" s="89">
        <v>0</v>
      </c>
      <c r="R36" s="27"/>
      <c r="S36" s="28"/>
      <c r="T36" s="29" t="s">
        <v>36</v>
      </c>
    </row>
    <row r="37" spans="1:20" s="41" customFormat="1" ht="12.6" customHeight="1">
      <c r="A37" s="10"/>
      <c r="B37" s="25"/>
      <c r="C37" s="25"/>
      <c r="D37" s="26" t="s">
        <v>37</v>
      </c>
      <c r="E37" s="80">
        <v>0</v>
      </c>
      <c r="F37" s="80">
        <v>0</v>
      </c>
      <c r="G37" s="80">
        <v>0</v>
      </c>
      <c r="H37" s="80">
        <v>0</v>
      </c>
      <c r="I37" s="80">
        <v>0</v>
      </c>
      <c r="J37" s="81">
        <v>0</v>
      </c>
      <c r="K37" s="45"/>
      <c r="L37" s="88">
        <v>0</v>
      </c>
      <c r="M37" s="89">
        <v>0</v>
      </c>
      <c r="N37" s="89">
        <v>0</v>
      </c>
      <c r="O37" s="89">
        <v>0</v>
      </c>
      <c r="P37" s="89">
        <v>0</v>
      </c>
      <c r="Q37" s="89">
        <v>0</v>
      </c>
      <c r="R37" s="27"/>
      <c r="S37" s="28"/>
      <c r="T37" s="29" t="s">
        <v>37</v>
      </c>
    </row>
    <row r="38" spans="1:20" s="41" customFormat="1" ht="12.6" customHeight="1">
      <c r="A38" s="10"/>
      <c r="B38" s="25"/>
      <c r="C38" s="25"/>
      <c r="D38" s="26" t="s">
        <v>60</v>
      </c>
      <c r="E38" s="80">
        <v>0</v>
      </c>
      <c r="F38" s="80">
        <v>0</v>
      </c>
      <c r="G38" s="80">
        <v>0</v>
      </c>
      <c r="H38" s="80">
        <v>9</v>
      </c>
      <c r="I38" s="80">
        <v>1</v>
      </c>
      <c r="J38" s="81">
        <v>0</v>
      </c>
      <c r="K38" s="45"/>
      <c r="L38" s="88">
        <v>1</v>
      </c>
      <c r="M38" s="89">
        <v>0</v>
      </c>
      <c r="N38" s="89">
        <v>6</v>
      </c>
      <c r="O38" s="89">
        <v>0</v>
      </c>
      <c r="P38" s="89">
        <v>1</v>
      </c>
      <c r="Q38" s="89">
        <v>0</v>
      </c>
      <c r="R38" s="27"/>
      <c r="S38" s="28"/>
      <c r="T38" s="29" t="s">
        <v>60</v>
      </c>
    </row>
    <row r="39" spans="1:20" s="41" customFormat="1" ht="12.6" customHeight="1">
      <c r="A39" s="10"/>
      <c r="B39" s="25"/>
      <c r="C39" s="25"/>
      <c r="D39" s="26" t="s">
        <v>38</v>
      </c>
      <c r="E39" s="80">
        <v>0</v>
      </c>
      <c r="F39" s="80">
        <v>0</v>
      </c>
      <c r="G39" s="80">
        <v>0</v>
      </c>
      <c r="H39" s="80">
        <v>2</v>
      </c>
      <c r="I39" s="80">
        <v>0</v>
      </c>
      <c r="J39" s="81">
        <v>0</v>
      </c>
      <c r="K39" s="45"/>
      <c r="L39" s="88">
        <v>0</v>
      </c>
      <c r="M39" s="89">
        <v>0</v>
      </c>
      <c r="N39" s="89">
        <v>2</v>
      </c>
      <c r="O39" s="89">
        <v>0</v>
      </c>
      <c r="P39" s="89">
        <v>0</v>
      </c>
      <c r="Q39" s="89">
        <v>0</v>
      </c>
      <c r="R39" s="27"/>
      <c r="S39" s="28"/>
      <c r="T39" s="29" t="s">
        <v>38</v>
      </c>
    </row>
    <row r="40" spans="1:20" s="41" customFormat="1" ht="12.6" customHeight="1">
      <c r="A40" s="10"/>
      <c r="B40" s="25"/>
      <c r="C40" s="25"/>
      <c r="D40" s="26" t="s">
        <v>61</v>
      </c>
      <c r="E40" s="80">
        <v>0</v>
      </c>
      <c r="F40" s="80">
        <v>0</v>
      </c>
      <c r="G40" s="80">
        <v>0</v>
      </c>
      <c r="H40" s="80">
        <v>5</v>
      </c>
      <c r="I40" s="80">
        <v>0</v>
      </c>
      <c r="J40" s="81">
        <v>0</v>
      </c>
      <c r="K40" s="45"/>
      <c r="L40" s="88">
        <v>0</v>
      </c>
      <c r="M40" s="89">
        <v>0</v>
      </c>
      <c r="N40" s="89">
        <v>5</v>
      </c>
      <c r="O40" s="89">
        <v>0</v>
      </c>
      <c r="P40" s="89">
        <v>0</v>
      </c>
      <c r="Q40" s="89">
        <v>0</v>
      </c>
      <c r="R40" s="27"/>
      <c r="S40" s="28"/>
      <c r="T40" s="29" t="s">
        <v>61</v>
      </c>
    </row>
    <row r="41" spans="1:20" s="41" customFormat="1" ht="12.6" customHeight="1">
      <c r="A41" s="10"/>
      <c r="B41" s="25"/>
      <c r="C41" s="25"/>
      <c r="D41" s="26" t="s">
        <v>39</v>
      </c>
      <c r="E41" s="80">
        <v>0</v>
      </c>
      <c r="F41" s="80">
        <v>0</v>
      </c>
      <c r="G41" s="80">
        <v>0</v>
      </c>
      <c r="H41" s="80">
        <v>9</v>
      </c>
      <c r="I41" s="80">
        <v>2</v>
      </c>
      <c r="J41" s="81">
        <v>0</v>
      </c>
      <c r="K41" s="45"/>
      <c r="L41" s="88">
        <v>1</v>
      </c>
      <c r="M41" s="89">
        <v>0</v>
      </c>
      <c r="N41" s="89">
        <v>5</v>
      </c>
      <c r="O41" s="89">
        <v>0</v>
      </c>
      <c r="P41" s="89">
        <v>1</v>
      </c>
      <c r="Q41" s="89">
        <v>0</v>
      </c>
      <c r="R41" s="27"/>
      <c r="S41" s="28"/>
      <c r="T41" s="29" t="s">
        <v>39</v>
      </c>
    </row>
    <row r="42" spans="1:20" s="41" customFormat="1" ht="12.6" customHeight="1">
      <c r="A42" s="10"/>
      <c r="B42" s="25"/>
      <c r="C42" s="25"/>
      <c r="D42" s="26" t="s">
        <v>40</v>
      </c>
      <c r="E42" s="80">
        <v>2</v>
      </c>
      <c r="F42" s="80">
        <v>0</v>
      </c>
      <c r="G42" s="80">
        <v>0</v>
      </c>
      <c r="H42" s="80">
        <v>142</v>
      </c>
      <c r="I42" s="80">
        <v>52</v>
      </c>
      <c r="J42" s="81">
        <v>0</v>
      </c>
      <c r="K42" s="45"/>
      <c r="L42" s="88">
        <v>5</v>
      </c>
      <c r="M42" s="89">
        <v>0</v>
      </c>
      <c r="N42" s="89">
        <v>65</v>
      </c>
      <c r="O42" s="89">
        <v>0</v>
      </c>
      <c r="P42" s="89">
        <v>20</v>
      </c>
      <c r="Q42" s="89">
        <v>2</v>
      </c>
      <c r="R42" s="27"/>
      <c r="S42" s="28"/>
      <c r="T42" s="29" t="s">
        <v>40</v>
      </c>
    </row>
    <row r="43" spans="1:20" s="41" customFormat="1" ht="12.6" customHeight="1">
      <c r="A43" s="10"/>
      <c r="B43" s="25"/>
      <c r="C43" s="25"/>
      <c r="D43" s="26" t="s">
        <v>42</v>
      </c>
      <c r="E43" s="80">
        <v>2</v>
      </c>
      <c r="F43" s="80">
        <v>0</v>
      </c>
      <c r="G43" s="80">
        <v>2</v>
      </c>
      <c r="H43" s="80">
        <v>140</v>
      </c>
      <c r="I43" s="80">
        <v>45</v>
      </c>
      <c r="J43" s="81">
        <v>0</v>
      </c>
      <c r="K43" s="45"/>
      <c r="L43" s="88">
        <v>23</v>
      </c>
      <c r="M43" s="89">
        <v>1</v>
      </c>
      <c r="N43" s="89">
        <v>39</v>
      </c>
      <c r="O43" s="89">
        <v>0</v>
      </c>
      <c r="P43" s="89">
        <v>32</v>
      </c>
      <c r="Q43" s="89">
        <v>9</v>
      </c>
      <c r="R43" s="27"/>
      <c r="S43" s="28"/>
      <c r="T43" s="29" t="s">
        <v>42</v>
      </c>
    </row>
    <row r="44" spans="1:20" s="41" customFormat="1" ht="12.6" customHeight="1">
      <c r="A44" s="10"/>
      <c r="B44" s="25"/>
      <c r="C44" s="25"/>
      <c r="D44" s="26" t="s">
        <v>62</v>
      </c>
      <c r="E44" s="80">
        <v>2</v>
      </c>
      <c r="F44" s="80">
        <v>0</v>
      </c>
      <c r="G44" s="80">
        <v>0</v>
      </c>
      <c r="H44" s="80">
        <v>44</v>
      </c>
      <c r="I44" s="80">
        <v>11</v>
      </c>
      <c r="J44" s="81">
        <v>0</v>
      </c>
      <c r="K44" s="45"/>
      <c r="L44" s="88">
        <v>4</v>
      </c>
      <c r="M44" s="89">
        <v>0</v>
      </c>
      <c r="N44" s="89">
        <v>17</v>
      </c>
      <c r="O44" s="89">
        <v>0</v>
      </c>
      <c r="P44" s="89">
        <v>12</v>
      </c>
      <c r="Q44" s="89">
        <v>3</v>
      </c>
      <c r="R44" s="27"/>
      <c r="S44" s="28"/>
      <c r="T44" s="29" t="s">
        <v>62</v>
      </c>
    </row>
    <row r="45" spans="1:20" s="41" customFormat="1" ht="12.6" customHeight="1">
      <c r="A45" s="10"/>
      <c r="B45" s="25"/>
      <c r="C45" s="25"/>
      <c r="D45" s="26" t="s">
        <v>35</v>
      </c>
      <c r="E45" s="80">
        <v>5</v>
      </c>
      <c r="F45" s="80">
        <v>0</v>
      </c>
      <c r="G45" s="80">
        <v>1</v>
      </c>
      <c r="H45" s="80">
        <v>891</v>
      </c>
      <c r="I45" s="80">
        <v>35</v>
      </c>
      <c r="J45" s="81">
        <v>32</v>
      </c>
      <c r="K45" s="45"/>
      <c r="L45" s="88">
        <v>26</v>
      </c>
      <c r="M45" s="89">
        <v>16</v>
      </c>
      <c r="N45" s="89">
        <v>701</v>
      </c>
      <c r="O45" s="89">
        <v>0</v>
      </c>
      <c r="P45" s="89">
        <v>81</v>
      </c>
      <c r="Q45" s="89">
        <v>9</v>
      </c>
      <c r="R45" s="27"/>
      <c r="S45" s="28"/>
      <c r="T45" s="29" t="s">
        <v>35</v>
      </c>
    </row>
    <row r="46" spans="1:20" s="41" customFormat="1" ht="12.6" customHeight="1">
      <c r="A46" s="10"/>
      <c r="B46" s="25"/>
      <c r="C46" s="25"/>
      <c r="D46" s="26" t="s">
        <v>63</v>
      </c>
      <c r="E46" s="80">
        <v>1</v>
      </c>
      <c r="F46" s="80">
        <v>0</v>
      </c>
      <c r="G46" s="80">
        <v>1</v>
      </c>
      <c r="H46" s="80">
        <v>183</v>
      </c>
      <c r="I46" s="80">
        <v>7</v>
      </c>
      <c r="J46" s="81">
        <v>8</v>
      </c>
      <c r="K46" s="45"/>
      <c r="L46" s="88">
        <v>32</v>
      </c>
      <c r="M46" s="89">
        <v>4</v>
      </c>
      <c r="N46" s="89">
        <v>62</v>
      </c>
      <c r="O46" s="89">
        <v>0</v>
      </c>
      <c r="P46" s="89">
        <v>70</v>
      </c>
      <c r="Q46" s="89">
        <v>1</v>
      </c>
      <c r="R46" s="27"/>
      <c r="S46" s="28"/>
      <c r="T46" s="29" t="s">
        <v>63</v>
      </c>
    </row>
    <row r="47" spans="1:20" s="41" customFormat="1" ht="12.6" customHeight="1">
      <c r="A47" s="10"/>
      <c r="B47" s="25"/>
      <c r="C47" s="25"/>
      <c r="D47" s="26" t="s">
        <v>64</v>
      </c>
      <c r="E47" s="80">
        <v>0</v>
      </c>
      <c r="F47" s="80">
        <v>0</v>
      </c>
      <c r="G47" s="80">
        <v>0</v>
      </c>
      <c r="H47" s="80">
        <v>16</v>
      </c>
      <c r="I47" s="80">
        <v>5</v>
      </c>
      <c r="J47" s="81">
        <v>0</v>
      </c>
      <c r="K47" s="45"/>
      <c r="L47" s="88">
        <v>1</v>
      </c>
      <c r="M47" s="89">
        <v>0</v>
      </c>
      <c r="N47" s="89">
        <v>7</v>
      </c>
      <c r="O47" s="89">
        <v>0</v>
      </c>
      <c r="P47" s="89">
        <v>3</v>
      </c>
      <c r="Q47" s="89">
        <v>2</v>
      </c>
      <c r="R47" s="27"/>
      <c r="S47" s="28"/>
      <c r="T47" s="29" t="s">
        <v>64</v>
      </c>
    </row>
    <row r="48" spans="1:20" s="41" customFormat="1" ht="12.6" customHeight="1">
      <c r="A48" s="10"/>
      <c r="B48" s="25"/>
      <c r="C48" s="25"/>
      <c r="D48" s="26" t="s">
        <v>65</v>
      </c>
      <c r="E48" s="80">
        <v>0</v>
      </c>
      <c r="F48" s="80">
        <v>0</v>
      </c>
      <c r="G48" s="80">
        <v>0</v>
      </c>
      <c r="H48" s="80">
        <v>75</v>
      </c>
      <c r="I48" s="80">
        <v>5</v>
      </c>
      <c r="J48" s="81">
        <v>20</v>
      </c>
      <c r="K48" s="45"/>
      <c r="L48" s="88">
        <v>3</v>
      </c>
      <c r="M48" s="89">
        <v>0</v>
      </c>
      <c r="N48" s="89">
        <v>14</v>
      </c>
      <c r="O48" s="89">
        <v>0</v>
      </c>
      <c r="P48" s="89">
        <v>33</v>
      </c>
      <c r="Q48" s="89">
        <v>1</v>
      </c>
      <c r="R48" s="27"/>
      <c r="S48" s="28"/>
      <c r="T48" s="29" t="s">
        <v>65</v>
      </c>
    </row>
    <row r="49" spans="1:23" s="41" customFormat="1" ht="12.6" customHeight="1">
      <c r="A49" s="10"/>
      <c r="B49" s="25"/>
      <c r="C49" s="25"/>
      <c r="D49" s="26" t="s">
        <v>66</v>
      </c>
      <c r="E49" s="80">
        <v>5</v>
      </c>
      <c r="F49" s="80">
        <v>0</v>
      </c>
      <c r="G49" s="80">
        <v>0</v>
      </c>
      <c r="H49" s="80">
        <v>1117</v>
      </c>
      <c r="I49" s="80">
        <v>20</v>
      </c>
      <c r="J49" s="81">
        <v>0</v>
      </c>
      <c r="K49" s="45"/>
      <c r="L49" s="88">
        <v>13</v>
      </c>
      <c r="M49" s="89">
        <v>8</v>
      </c>
      <c r="N49" s="89">
        <v>1005</v>
      </c>
      <c r="O49" s="89">
        <v>0</v>
      </c>
      <c r="P49" s="89">
        <v>71</v>
      </c>
      <c r="Q49" s="89">
        <v>1</v>
      </c>
      <c r="R49" s="27"/>
      <c r="S49" s="28"/>
      <c r="T49" s="29" t="s">
        <v>66</v>
      </c>
    </row>
    <row r="50" spans="1:23" s="41" customFormat="1" ht="12.6" customHeight="1">
      <c r="A50" s="10"/>
      <c r="B50" s="25"/>
      <c r="C50" s="25"/>
      <c r="D50" s="26" t="s">
        <v>67</v>
      </c>
      <c r="E50" s="80">
        <v>1</v>
      </c>
      <c r="F50" s="80">
        <v>0</v>
      </c>
      <c r="G50" s="80">
        <v>0</v>
      </c>
      <c r="H50" s="80">
        <v>137</v>
      </c>
      <c r="I50" s="80">
        <v>2</v>
      </c>
      <c r="J50" s="81">
        <v>3</v>
      </c>
      <c r="K50" s="45"/>
      <c r="L50" s="88">
        <v>6</v>
      </c>
      <c r="M50" s="89">
        <v>1</v>
      </c>
      <c r="N50" s="89">
        <v>94</v>
      </c>
      <c r="O50" s="89">
        <v>0</v>
      </c>
      <c r="P50" s="89">
        <v>31</v>
      </c>
      <c r="Q50" s="89">
        <v>0</v>
      </c>
      <c r="R50" s="27"/>
      <c r="S50" s="28"/>
      <c r="T50" s="29" t="s">
        <v>67</v>
      </c>
    </row>
    <row r="51" spans="1:23" s="41" customFormat="1" ht="12.6" customHeight="1">
      <c r="A51" s="10"/>
      <c r="B51" s="25"/>
      <c r="C51" s="25"/>
      <c r="D51" s="26" t="s">
        <v>41</v>
      </c>
      <c r="E51" s="80">
        <v>177</v>
      </c>
      <c r="F51" s="80">
        <v>0</v>
      </c>
      <c r="G51" s="80">
        <v>0</v>
      </c>
      <c r="H51" s="80">
        <v>3902</v>
      </c>
      <c r="I51" s="80">
        <v>190</v>
      </c>
      <c r="J51" s="81">
        <v>12</v>
      </c>
      <c r="K51" s="45"/>
      <c r="L51" s="88">
        <v>410</v>
      </c>
      <c r="M51" s="89">
        <v>71</v>
      </c>
      <c r="N51" s="89">
        <v>2668</v>
      </c>
      <c r="O51" s="89">
        <v>1</v>
      </c>
      <c r="P51" s="89">
        <v>550</v>
      </c>
      <c r="Q51" s="89">
        <v>59</v>
      </c>
      <c r="R51" s="27"/>
      <c r="S51" s="28"/>
      <c r="T51" s="29" t="s">
        <v>41</v>
      </c>
    </row>
    <row r="52" spans="1:23" s="41" customFormat="1" ht="12.6" customHeight="1">
      <c r="A52" s="10"/>
      <c r="B52" s="25"/>
      <c r="C52" s="25"/>
      <c r="D52" s="26" t="s">
        <v>68</v>
      </c>
      <c r="E52" s="80">
        <v>0</v>
      </c>
      <c r="F52" s="80">
        <v>0</v>
      </c>
      <c r="G52" s="80">
        <v>0</v>
      </c>
      <c r="H52" s="80">
        <v>230</v>
      </c>
      <c r="I52" s="80">
        <v>1</v>
      </c>
      <c r="J52" s="81">
        <v>4</v>
      </c>
      <c r="K52" s="45"/>
      <c r="L52" s="88">
        <v>19</v>
      </c>
      <c r="M52" s="89">
        <v>4</v>
      </c>
      <c r="N52" s="89">
        <v>147</v>
      </c>
      <c r="O52" s="89">
        <v>0</v>
      </c>
      <c r="P52" s="89">
        <v>55</v>
      </c>
      <c r="Q52" s="89">
        <v>35</v>
      </c>
      <c r="R52" s="27"/>
      <c r="S52" s="28"/>
      <c r="T52" s="29" t="s">
        <v>68</v>
      </c>
    </row>
    <row r="53" spans="1:23" s="41" customFormat="1" ht="12.6" customHeight="1">
      <c r="A53" s="10"/>
      <c r="B53" s="25"/>
      <c r="C53" s="25"/>
      <c r="D53" s="26" t="s">
        <v>69</v>
      </c>
      <c r="E53" s="80">
        <v>0</v>
      </c>
      <c r="F53" s="80">
        <v>0</v>
      </c>
      <c r="G53" s="80">
        <v>0</v>
      </c>
      <c r="H53" s="80">
        <v>18</v>
      </c>
      <c r="I53" s="80">
        <v>0</v>
      </c>
      <c r="J53" s="81">
        <v>1</v>
      </c>
      <c r="K53" s="45"/>
      <c r="L53" s="88">
        <v>0</v>
      </c>
      <c r="M53" s="89">
        <v>0</v>
      </c>
      <c r="N53" s="89">
        <v>12</v>
      </c>
      <c r="O53" s="89">
        <v>0</v>
      </c>
      <c r="P53" s="89">
        <v>5</v>
      </c>
      <c r="Q53" s="89">
        <v>1</v>
      </c>
      <c r="R53" s="27"/>
      <c r="S53" s="28"/>
      <c r="T53" s="29" t="s">
        <v>69</v>
      </c>
      <c r="U53" s="43"/>
      <c r="V53" s="43"/>
      <c r="W53" s="43"/>
    </row>
    <row r="54" spans="1:23" s="41" customFormat="1" ht="12.6" customHeight="1">
      <c r="A54" s="10"/>
      <c r="B54" s="25"/>
      <c r="C54" s="25"/>
      <c r="D54" s="26" t="s">
        <v>82</v>
      </c>
      <c r="E54" s="80">
        <v>5</v>
      </c>
      <c r="F54" s="80">
        <v>0</v>
      </c>
      <c r="G54" s="80">
        <v>0</v>
      </c>
      <c r="H54" s="80">
        <v>831</v>
      </c>
      <c r="I54" s="80">
        <v>50</v>
      </c>
      <c r="J54" s="81">
        <v>6</v>
      </c>
      <c r="K54" s="45"/>
      <c r="L54" s="88">
        <v>32</v>
      </c>
      <c r="M54" s="89">
        <v>0</v>
      </c>
      <c r="N54" s="89">
        <v>711</v>
      </c>
      <c r="O54" s="89">
        <v>0</v>
      </c>
      <c r="P54" s="89">
        <v>32</v>
      </c>
      <c r="Q54" s="89">
        <v>4</v>
      </c>
      <c r="R54" s="27"/>
      <c r="S54" s="28"/>
      <c r="T54" s="29" t="s">
        <v>82</v>
      </c>
      <c r="U54" s="43"/>
      <c r="V54" s="43"/>
      <c r="W54" s="43"/>
    </row>
    <row r="55" spans="1:23" s="41" customFormat="1" ht="12.6" customHeight="1" thickBot="1">
      <c r="A55" s="10"/>
      <c r="B55" s="32"/>
      <c r="C55" s="32"/>
      <c r="D55" s="33" t="s">
        <v>13</v>
      </c>
      <c r="E55" s="82">
        <v>14</v>
      </c>
      <c r="F55" s="82">
        <v>0</v>
      </c>
      <c r="G55" s="82">
        <v>1</v>
      </c>
      <c r="H55" s="82">
        <v>3713</v>
      </c>
      <c r="I55" s="82">
        <v>199</v>
      </c>
      <c r="J55" s="83">
        <v>35</v>
      </c>
      <c r="K55" s="45"/>
      <c r="L55" s="90">
        <v>1490</v>
      </c>
      <c r="M55" s="91">
        <v>27</v>
      </c>
      <c r="N55" s="91">
        <v>1476</v>
      </c>
      <c r="O55" s="91">
        <v>2</v>
      </c>
      <c r="P55" s="91">
        <v>484</v>
      </c>
      <c r="Q55" s="91">
        <v>54</v>
      </c>
      <c r="R55" s="34"/>
      <c r="S55" s="32"/>
      <c r="T55" s="35" t="s">
        <v>13</v>
      </c>
      <c r="U55" s="43"/>
      <c r="V55" s="43"/>
      <c r="W55" s="43"/>
    </row>
    <row r="56" spans="1:23" s="56" customFormat="1" ht="24.75" customHeight="1">
      <c r="A56" s="40"/>
      <c r="B56" s="113" t="s">
        <v>71</v>
      </c>
      <c r="C56" s="114"/>
      <c r="D56" s="114"/>
      <c r="E56" s="114"/>
      <c r="F56" s="114"/>
      <c r="G56" s="114"/>
      <c r="H56" s="114"/>
      <c r="I56" s="114"/>
      <c r="J56" s="114"/>
      <c r="L56" s="115" t="s">
        <v>70</v>
      </c>
      <c r="M56" s="116"/>
      <c r="N56" s="116"/>
      <c r="O56" s="116"/>
      <c r="P56" s="116"/>
      <c r="Q56" s="116"/>
      <c r="R56" s="116"/>
      <c r="S56" s="116"/>
      <c r="T56" s="116"/>
      <c r="U56" s="117"/>
      <c r="V56" s="117"/>
      <c r="W56" s="117"/>
    </row>
    <row r="57" spans="1:23" s="41" customFormat="1">
      <c r="D57" s="42" t="s">
        <v>72</v>
      </c>
    </row>
    <row r="58" spans="1:23" s="41" customFormat="1">
      <c r="D58" s="42" t="s">
        <v>73</v>
      </c>
      <c r="E58" s="44">
        <f t="shared" ref="E58:J58" si="0">SUM(E7,E24,E28)-E6</f>
        <v>0</v>
      </c>
      <c r="F58" s="44">
        <f t="shared" si="0"/>
        <v>0</v>
      </c>
      <c r="G58" s="44">
        <f t="shared" si="0"/>
        <v>0</v>
      </c>
      <c r="H58" s="44">
        <f t="shared" si="0"/>
        <v>0</v>
      </c>
      <c r="I58" s="44">
        <f t="shared" si="0"/>
        <v>0</v>
      </c>
      <c r="J58" s="44">
        <f t="shared" si="0"/>
        <v>0</v>
      </c>
      <c r="K58" s="44"/>
      <c r="L58" s="44">
        <f t="shared" ref="L58:Q58" si="1">SUM(L7,L24,L28)-L6</f>
        <v>0</v>
      </c>
      <c r="M58" s="44">
        <f t="shared" si="1"/>
        <v>0</v>
      </c>
      <c r="N58" s="44">
        <f t="shared" si="1"/>
        <v>0</v>
      </c>
      <c r="O58" s="44">
        <f t="shared" si="1"/>
        <v>0</v>
      </c>
      <c r="P58" s="44">
        <f t="shared" si="1"/>
        <v>0</v>
      </c>
      <c r="Q58" s="44">
        <f t="shared" si="1"/>
        <v>0</v>
      </c>
      <c r="R58" s="44"/>
    </row>
    <row r="59" spans="1:23" s="41" customFormat="1">
      <c r="D59" s="42" t="s">
        <v>74</v>
      </c>
      <c r="E59" s="44">
        <f t="shared" ref="E59:J59" si="2">SUM(E8:E23)-E7</f>
        <v>0</v>
      </c>
      <c r="F59" s="44">
        <f t="shared" si="2"/>
        <v>0</v>
      </c>
      <c r="G59" s="44">
        <f t="shared" si="2"/>
        <v>0</v>
      </c>
      <c r="H59" s="44">
        <f t="shared" si="2"/>
        <v>0</v>
      </c>
      <c r="I59" s="44">
        <f t="shared" si="2"/>
        <v>0</v>
      </c>
      <c r="J59" s="44">
        <f t="shared" si="2"/>
        <v>0</v>
      </c>
      <c r="K59" s="44"/>
      <c r="L59" s="44">
        <f t="shared" ref="L59:Q59" si="3">SUM(L8:L23)-L7</f>
        <v>0</v>
      </c>
      <c r="M59" s="44">
        <f t="shared" si="3"/>
        <v>0</v>
      </c>
      <c r="N59" s="44">
        <f t="shared" si="3"/>
        <v>0</v>
      </c>
      <c r="O59" s="44">
        <f t="shared" si="3"/>
        <v>0</v>
      </c>
      <c r="P59" s="44">
        <f t="shared" si="3"/>
        <v>0</v>
      </c>
      <c r="Q59" s="44">
        <f t="shared" si="3"/>
        <v>0</v>
      </c>
      <c r="R59" s="44"/>
    </row>
    <row r="60" spans="1:23" s="41" customFormat="1">
      <c r="D60" s="42" t="s">
        <v>75</v>
      </c>
      <c r="E60" s="44">
        <f t="shared" ref="E60:J60" si="4">SUM(E25:E27)-E24</f>
        <v>0</v>
      </c>
      <c r="F60" s="44">
        <f t="shared" si="4"/>
        <v>0</v>
      </c>
      <c r="G60" s="44">
        <f t="shared" si="4"/>
        <v>0</v>
      </c>
      <c r="H60" s="44">
        <f t="shared" si="4"/>
        <v>0</v>
      </c>
      <c r="I60" s="44">
        <f t="shared" si="4"/>
        <v>0</v>
      </c>
      <c r="J60" s="44">
        <f t="shared" si="4"/>
        <v>0</v>
      </c>
      <c r="K60" s="44"/>
      <c r="L60" s="44">
        <f t="shared" ref="L60:Q60" si="5">SUM(L25:L27)-L24</f>
        <v>0</v>
      </c>
      <c r="M60" s="44">
        <f t="shared" si="5"/>
        <v>0</v>
      </c>
      <c r="N60" s="44">
        <f t="shared" si="5"/>
        <v>0</v>
      </c>
      <c r="O60" s="44">
        <f t="shared" si="5"/>
        <v>0</v>
      </c>
      <c r="P60" s="44">
        <f t="shared" si="5"/>
        <v>0</v>
      </c>
      <c r="Q60" s="44">
        <f t="shared" si="5"/>
        <v>0</v>
      </c>
      <c r="R60" s="44"/>
    </row>
    <row r="61" spans="1:23">
      <c r="D61" s="46" t="s">
        <v>76</v>
      </c>
      <c r="E61" s="2">
        <f t="shared" ref="E61:J61" si="6">SUM(E29:E55)-E28</f>
        <v>0</v>
      </c>
      <c r="F61" s="2">
        <f t="shared" si="6"/>
        <v>0</v>
      </c>
      <c r="G61" s="2">
        <f t="shared" si="6"/>
        <v>0</v>
      </c>
      <c r="H61" s="2">
        <f t="shared" si="6"/>
        <v>0</v>
      </c>
      <c r="I61" s="2">
        <f t="shared" si="6"/>
        <v>0</v>
      </c>
      <c r="J61" s="2">
        <f t="shared" si="6"/>
        <v>0</v>
      </c>
      <c r="K61" s="2"/>
      <c r="L61" s="2">
        <f t="shared" ref="L61:Q61" si="7">SUM(L29:L55)-L28</f>
        <v>0</v>
      </c>
      <c r="M61" s="2">
        <f t="shared" si="7"/>
        <v>0</v>
      </c>
      <c r="N61" s="2">
        <f t="shared" si="7"/>
        <v>0</v>
      </c>
      <c r="O61" s="2">
        <f t="shared" si="7"/>
        <v>0</v>
      </c>
      <c r="P61" s="2">
        <f t="shared" si="7"/>
        <v>0</v>
      </c>
      <c r="Q61" s="2">
        <f t="shared" si="7"/>
        <v>0</v>
      </c>
      <c r="R61" s="2"/>
      <c r="U61" s="46"/>
    </row>
    <row r="62" spans="1:23">
      <c r="D62" s="46"/>
      <c r="E62" s="47"/>
      <c r="F62" s="47"/>
      <c r="G62" s="47"/>
      <c r="H62" s="47"/>
      <c r="I62" s="47"/>
      <c r="J62" s="47"/>
      <c r="K62" s="47"/>
      <c r="L62" s="47"/>
      <c r="M62" s="47"/>
      <c r="N62" s="47"/>
      <c r="O62" s="47"/>
      <c r="P62" s="47"/>
      <c r="Q62" s="47"/>
      <c r="T62" s="46"/>
    </row>
    <row r="63" spans="1:23">
      <c r="D63" s="46"/>
      <c r="E63" s="47"/>
      <c r="F63" s="47"/>
      <c r="G63" s="47"/>
      <c r="H63" s="47"/>
      <c r="I63" s="47"/>
      <c r="J63" s="47"/>
      <c r="K63" s="47"/>
      <c r="L63" s="47"/>
      <c r="M63" s="47"/>
      <c r="N63" s="47"/>
      <c r="O63" s="47"/>
      <c r="P63" s="47"/>
      <c r="Q63" s="47"/>
      <c r="T63" s="46"/>
    </row>
    <row r="64" spans="1:23">
      <c r="D64" s="46"/>
      <c r="E64" s="47"/>
      <c r="F64" s="47"/>
      <c r="G64" s="47"/>
      <c r="H64" s="47"/>
      <c r="I64" s="47"/>
      <c r="J64" s="47"/>
      <c r="K64" s="47"/>
      <c r="L64" s="47"/>
      <c r="M64" s="47"/>
      <c r="N64" s="47"/>
      <c r="O64" s="47"/>
      <c r="P64" s="47"/>
      <c r="Q64" s="47"/>
      <c r="T64" s="46"/>
    </row>
    <row r="65" spans="4:20">
      <c r="D65" s="46"/>
      <c r="E65" s="47"/>
      <c r="F65" s="47"/>
      <c r="G65" s="47"/>
      <c r="H65" s="47"/>
      <c r="I65" s="47"/>
      <c r="J65" s="47"/>
      <c r="K65" s="47"/>
      <c r="L65" s="47"/>
      <c r="M65" s="47"/>
      <c r="N65" s="47"/>
      <c r="O65" s="47"/>
      <c r="P65" s="47"/>
      <c r="Q65" s="47"/>
      <c r="T65" s="46"/>
    </row>
    <row r="66" spans="4:20">
      <c r="D66" s="46"/>
      <c r="T66" s="46"/>
    </row>
    <row r="67" spans="4:20">
      <c r="D67" s="46"/>
      <c r="T67" s="46"/>
    </row>
    <row r="68" spans="4:20">
      <c r="D68" s="46"/>
      <c r="T68" s="46"/>
    </row>
  </sheetData>
  <mergeCells count="20">
    <mergeCell ref="B56:J56"/>
    <mergeCell ref="L56:W56"/>
    <mergeCell ref="Q4:Q5"/>
    <mergeCell ref="C7:D7"/>
    <mergeCell ref="R4:T5"/>
    <mergeCell ref="R6:T6"/>
    <mergeCell ref="S7:T7"/>
    <mergeCell ref="B4:D5"/>
    <mergeCell ref="B6:D6"/>
    <mergeCell ref="L4:P4"/>
    <mergeCell ref="H4:J4"/>
    <mergeCell ref="E4:E5"/>
    <mergeCell ref="F4:F5"/>
    <mergeCell ref="G4:G5"/>
    <mergeCell ref="C24:D24"/>
    <mergeCell ref="C28:D28"/>
    <mergeCell ref="S24:T24"/>
    <mergeCell ref="S28:T28"/>
    <mergeCell ref="M2:Q2"/>
    <mergeCell ref="E2:I2"/>
  </mergeCells>
  <phoneticPr fontId="1"/>
  <printOptions horizontalCentered="1"/>
  <pageMargins left="0.39370078740157483" right="0.39370078740157483" top="0.59055118110236227" bottom="0.39370078740157483"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vt:lpstr>
      <vt:lpstr>02</vt:lpstr>
      <vt:lpstr>'01'!Print_Area</vt:lpstr>
      <vt:lpstr>'02'!Print_Area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2024-11-05T05:40:39Z</dcterms:created>
  <dcterms:modified xsi:type="dcterms:W3CDTF">2024-11-05T05:40:50Z</dcterms:modified>
</cp:coreProperties>
</file>