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defaultThemeVersion="124226"/>
  <xr:revisionPtr revIDLastSave="0" documentId="13_ncr:1_{BE153290-2968-491F-9484-A5DCA1CC7459}" xr6:coauthVersionLast="36" xr6:coauthVersionMax="36" xr10:uidLastSave="{00000000-0000-0000-0000-000000000000}"/>
  <bookViews>
    <workbookView xWindow="8760" yWindow="-12" windowWidth="15420" windowHeight="4152" xr2:uid="{00000000-000D-0000-FFFF-FFFF00000000}"/>
  </bookViews>
  <sheets>
    <sheet name="01-1" sheetId="5" r:id="rId1"/>
    <sheet name="01-2" sheetId="2" r:id="rId2"/>
    <sheet name="01-3" sheetId="4" r:id="rId3"/>
  </sheets>
  <definedNames>
    <definedName name="_xlnm.Print_Area" localSheetId="0">'01-1'!$B$2:$K$48</definedName>
    <definedName name="_xlnm.Print_Area" localSheetId="1">'01-2'!$B$2:$K$44</definedName>
    <definedName name="_xlnm.Print_Area" localSheetId="2">'01-3'!$B$2:$K$34</definedName>
  </definedNames>
  <calcPr calcId="191029"/>
</workbook>
</file>

<file path=xl/calcChain.xml><?xml version="1.0" encoding="utf-8"?>
<calcChain xmlns="http://schemas.openxmlformats.org/spreadsheetml/2006/main">
  <c r="G38" i="2" l="1"/>
  <c r="K27" i="2"/>
  <c r="J27" i="2"/>
  <c r="I27" i="2"/>
  <c r="H27" i="2"/>
  <c r="G27" i="2"/>
  <c r="G6" i="2"/>
  <c r="K8" i="2"/>
  <c r="K6" i="2" s="1"/>
  <c r="J8" i="2"/>
  <c r="J6" i="2" s="1"/>
  <c r="I8" i="2"/>
  <c r="I6" i="2" s="1"/>
  <c r="H8" i="2"/>
  <c r="H6" i="2" s="1"/>
  <c r="G8" i="2"/>
  <c r="G43" i="5"/>
  <c r="G28" i="5"/>
  <c r="H28" i="5"/>
  <c r="I28" i="5"/>
  <c r="J28" i="5"/>
  <c r="K28" i="5"/>
  <c r="G20" i="5" l="1"/>
  <c r="K9" i="4" l="1"/>
  <c r="J9" i="4"/>
  <c r="I9" i="4"/>
  <c r="H9" i="4"/>
  <c r="G9" i="4"/>
  <c r="K38" i="2"/>
  <c r="J38" i="2"/>
  <c r="I38" i="2"/>
  <c r="H38" i="2"/>
  <c r="K8" i="5"/>
  <c r="P8" i="5" s="1"/>
  <c r="J8" i="5"/>
  <c r="I8" i="5"/>
  <c r="N8" i="5" s="1"/>
  <c r="H8" i="5"/>
  <c r="M8" i="5" s="1"/>
  <c r="G8" i="5"/>
  <c r="L8" i="5" s="1"/>
  <c r="K14" i="2"/>
  <c r="J14" i="2"/>
  <c r="I14" i="2"/>
  <c r="H14" i="2"/>
  <c r="G14" i="2"/>
  <c r="G34" i="5"/>
  <c r="G13" i="5"/>
  <c r="G37" i="5"/>
  <c r="H13" i="5"/>
  <c r="H20" i="5"/>
  <c r="H34" i="5"/>
  <c r="H37" i="5"/>
  <c r="H43" i="5"/>
  <c r="J13" i="5"/>
  <c r="J20" i="5"/>
  <c r="J34" i="5"/>
  <c r="J37" i="5"/>
  <c r="J43" i="5"/>
  <c r="K13" i="5"/>
  <c r="K20" i="5"/>
  <c r="K34" i="5"/>
  <c r="K37" i="5"/>
  <c r="K43" i="5"/>
  <c r="I13" i="5"/>
  <c r="I20" i="5"/>
  <c r="I43" i="5"/>
  <c r="I37" i="5"/>
  <c r="I34" i="5"/>
  <c r="I7" i="5" l="1"/>
  <c r="K7" i="5"/>
  <c r="G7" i="5"/>
  <c r="H7" i="5"/>
  <c r="G32" i="5"/>
  <c r="K32" i="5"/>
  <c r="I32" i="5"/>
  <c r="H32" i="5"/>
  <c r="J7" i="5"/>
  <c r="O8" i="5"/>
  <c r="J32" i="5"/>
  <c r="G6" i="5" l="1"/>
  <c r="G33" i="4" s="1"/>
  <c r="I6" i="5"/>
  <c r="K6" i="5"/>
  <c r="K33" i="4" s="1"/>
  <c r="H6" i="5"/>
  <c r="H33" i="4" s="1"/>
  <c r="J6" i="5"/>
  <c r="J33" i="4" s="1"/>
</calcChain>
</file>

<file path=xl/sharedStrings.xml><?xml version="1.0" encoding="utf-8"?>
<sst xmlns="http://schemas.openxmlformats.org/spreadsheetml/2006/main" count="358" uniqueCount="338">
  <si>
    <t>凶悪犯</t>
  </si>
  <si>
    <t>殺人</t>
  </si>
  <si>
    <t>殺人罪</t>
  </si>
  <si>
    <t>殺人予備罪</t>
  </si>
  <si>
    <t>自殺関与・同意殺人罪</t>
  </si>
  <si>
    <t>強盗</t>
  </si>
  <si>
    <t>強盗殺人罪</t>
  </si>
  <si>
    <t>強盗傷人罪</t>
  </si>
  <si>
    <t>強盗・準強盗罪</t>
  </si>
  <si>
    <t>放火</t>
  </si>
  <si>
    <t>粗暴犯</t>
  </si>
  <si>
    <t>凶器準備集合</t>
  </si>
  <si>
    <t>暴行</t>
  </si>
  <si>
    <t>傷害</t>
  </si>
  <si>
    <t>傷害罪</t>
  </si>
  <si>
    <t>傷害致死罪</t>
  </si>
  <si>
    <t>脅迫</t>
  </si>
  <si>
    <t>恐喝</t>
  </si>
  <si>
    <t>窃盗犯</t>
  </si>
  <si>
    <t>侵入盗</t>
  </si>
  <si>
    <t>乗り物盗</t>
  </si>
  <si>
    <t>非侵入盗</t>
  </si>
  <si>
    <t>知能犯</t>
  </si>
  <si>
    <t>詐欺</t>
  </si>
  <si>
    <t>横領</t>
  </si>
  <si>
    <t>横領罪</t>
  </si>
  <si>
    <t>業務上横領罪</t>
  </si>
  <si>
    <t>偽造</t>
  </si>
  <si>
    <t>通貨偽造罪</t>
  </si>
  <si>
    <t>文書偽造罪</t>
  </si>
  <si>
    <t>有価証券偽造罪</t>
  </si>
  <si>
    <t>印章偽造罪</t>
  </si>
  <si>
    <t>汚職</t>
  </si>
  <si>
    <t>賄賂罪</t>
  </si>
  <si>
    <t>職権濫用罪</t>
  </si>
  <si>
    <t>背任</t>
  </si>
  <si>
    <t>風俗犯</t>
  </si>
  <si>
    <t>賭博</t>
  </si>
  <si>
    <t>わいせつ</t>
  </si>
  <si>
    <t>公然わいせつ罪</t>
  </si>
  <si>
    <t>わいせつ物頒布等罪</t>
  </si>
  <si>
    <t>激発物破裂・ガス等漏出罪</t>
  </si>
  <si>
    <t>１　罪種・態様別　認知・検挙件数及び検挙人員</t>
    <phoneticPr fontId="3"/>
  </si>
  <si>
    <t>Counterfeiting of seals</t>
  </si>
  <si>
    <t>内乱に関する罪</t>
    <phoneticPr fontId="2"/>
  </si>
  <si>
    <t>外患に関する罪</t>
    <phoneticPr fontId="2"/>
  </si>
  <si>
    <t>国交に関する罪</t>
    <phoneticPr fontId="2"/>
  </si>
  <si>
    <t>公務執行妨害罪</t>
    <phoneticPr fontId="2"/>
  </si>
  <si>
    <t>逃走罪</t>
    <phoneticPr fontId="2"/>
  </si>
  <si>
    <t>犯人蔵匿証拠隠滅罪</t>
    <phoneticPr fontId="2"/>
  </si>
  <si>
    <t>騒乱罪</t>
    <phoneticPr fontId="2"/>
  </si>
  <si>
    <t>失火罪</t>
    <phoneticPr fontId="2"/>
  </si>
  <si>
    <t>出水・水利妨害罪</t>
    <phoneticPr fontId="2"/>
  </si>
  <si>
    <t>往来妨害罪</t>
    <phoneticPr fontId="2"/>
  </si>
  <si>
    <t>鉄道関係</t>
    <phoneticPr fontId="2"/>
  </si>
  <si>
    <t>その他</t>
    <phoneticPr fontId="2"/>
  </si>
  <si>
    <t>住居侵入罪</t>
    <phoneticPr fontId="2"/>
  </si>
  <si>
    <t>秘密侵害罪</t>
    <phoneticPr fontId="2"/>
  </si>
  <si>
    <t>あへん煙吸食所持罪</t>
    <phoneticPr fontId="2"/>
  </si>
  <si>
    <t>飲料水汚染罪</t>
    <phoneticPr fontId="2"/>
  </si>
  <si>
    <t>偽証罪</t>
    <phoneticPr fontId="2"/>
  </si>
  <si>
    <t>虚偽告訴罪</t>
    <phoneticPr fontId="2"/>
  </si>
  <si>
    <t>淫行勧誘・重婚罪</t>
    <phoneticPr fontId="2"/>
  </si>
  <si>
    <t>富くじ罪</t>
    <phoneticPr fontId="2"/>
  </si>
  <si>
    <t>礼拝所不敬罪</t>
    <phoneticPr fontId="2"/>
  </si>
  <si>
    <t>過失傷害罪</t>
    <phoneticPr fontId="2"/>
  </si>
  <si>
    <t>過失致死罪</t>
    <phoneticPr fontId="2"/>
  </si>
  <si>
    <t>不動産侵奪罪</t>
    <phoneticPr fontId="2"/>
  </si>
  <si>
    <t>占有離脱物横領罪</t>
    <phoneticPr fontId="2"/>
  </si>
  <si>
    <t>盗品罪</t>
    <phoneticPr fontId="2"/>
  </si>
  <si>
    <t>文書等毀棄罪</t>
    <phoneticPr fontId="2"/>
  </si>
  <si>
    <t>建造物損壊罪</t>
    <phoneticPr fontId="2"/>
  </si>
  <si>
    <t>境界損壊罪</t>
    <phoneticPr fontId="2"/>
  </si>
  <si>
    <t>器物損壊罪</t>
    <phoneticPr fontId="2"/>
  </si>
  <si>
    <t>決闘罪ニ関スル件</t>
    <phoneticPr fontId="2"/>
  </si>
  <si>
    <t>爆発物取締罰則</t>
    <phoneticPr fontId="2"/>
  </si>
  <si>
    <t>注※２　ここでいう「少年」とは、犯行時年齢及び処理時年齢がともに満14歳～満19歳に当たるものをいう。</t>
    <phoneticPr fontId="2"/>
  </si>
  <si>
    <t>堕胎罪</t>
    <phoneticPr fontId="2"/>
  </si>
  <si>
    <t>遺棄罪</t>
    <phoneticPr fontId="2"/>
  </si>
  <si>
    <t>逮捕監禁罪</t>
    <phoneticPr fontId="2"/>
  </si>
  <si>
    <t>名誉毀損罪</t>
    <phoneticPr fontId="2"/>
  </si>
  <si>
    <t>A-a</t>
    <phoneticPr fontId="3"/>
  </si>
  <si>
    <t>A-a-1</t>
    <phoneticPr fontId="3"/>
  </si>
  <si>
    <t>A-b</t>
    <phoneticPr fontId="3"/>
  </si>
  <si>
    <t>A-b-1</t>
    <phoneticPr fontId="3"/>
  </si>
  <si>
    <t>A-b-2</t>
    <phoneticPr fontId="3"/>
  </si>
  <si>
    <t>A-b-3</t>
    <phoneticPr fontId="3"/>
  </si>
  <si>
    <t>A-b-4</t>
    <phoneticPr fontId="3"/>
  </si>
  <si>
    <t>A-c</t>
    <phoneticPr fontId="3"/>
  </si>
  <si>
    <t>A-d</t>
    <phoneticPr fontId="3"/>
  </si>
  <si>
    <t>B-a</t>
    <phoneticPr fontId="3"/>
  </si>
  <si>
    <t>B-b</t>
    <phoneticPr fontId="3"/>
  </si>
  <si>
    <t>B-c</t>
    <phoneticPr fontId="3"/>
  </si>
  <si>
    <t>B-c-1</t>
    <phoneticPr fontId="3"/>
  </si>
  <si>
    <t>B-c-2</t>
    <phoneticPr fontId="3"/>
  </si>
  <si>
    <t>B-d</t>
    <phoneticPr fontId="3"/>
  </si>
  <si>
    <t>B-e</t>
    <phoneticPr fontId="3"/>
  </si>
  <si>
    <t>C-a</t>
    <phoneticPr fontId="3"/>
  </si>
  <si>
    <t>C-b</t>
    <phoneticPr fontId="3"/>
  </si>
  <si>
    <t>C-c</t>
    <phoneticPr fontId="3"/>
  </si>
  <si>
    <t>D-a</t>
    <phoneticPr fontId="3"/>
  </si>
  <si>
    <t>D-b</t>
    <phoneticPr fontId="3"/>
  </si>
  <si>
    <t>D-b-1</t>
    <phoneticPr fontId="3"/>
  </si>
  <si>
    <t>D-b-2</t>
    <phoneticPr fontId="3"/>
  </si>
  <si>
    <t>D-c</t>
    <phoneticPr fontId="3"/>
  </si>
  <si>
    <t>D-c-1</t>
    <phoneticPr fontId="3"/>
  </si>
  <si>
    <t>D-c-2</t>
    <phoneticPr fontId="3"/>
  </si>
  <si>
    <t>D-d</t>
    <phoneticPr fontId="3"/>
  </si>
  <si>
    <t>D-d-1</t>
    <phoneticPr fontId="3"/>
  </si>
  <si>
    <t>D-d-2</t>
    <phoneticPr fontId="3"/>
  </si>
  <si>
    <t>E-a</t>
    <phoneticPr fontId="3"/>
  </si>
  <si>
    <t>E-b</t>
    <phoneticPr fontId="3"/>
  </si>
  <si>
    <t>E-b-1</t>
    <phoneticPr fontId="3"/>
  </si>
  <si>
    <t>E-b-2</t>
    <phoneticPr fontId="3"/>
  </si>
  <si>
    <t>E-b-3</t>
    <phoneticPr fontId="3"/>
  </si>
  <si>
    <t>検挙人員
Total arrestees</t>
    <phoneticPr fontId="2"/>
  </si>
  <si>
    <t>検挙件数
Total cases
Cleared up</t>
    <phoneticPr fontId="2"/>
  </si>
  <si>
    <t>総数
Total
numbers</t>
    <rPh sb="0" eb="2">
      <t>ソウスウ</t>
    </rPh>
    <phoneticPr fontId="2"/>
  </si>
  <si>
    <t>認知件数
Total cases
known to 
the police</t>
    <phoneticPr fontId="2"/>
  </si>
  <si>
    <t>うち) ※1)
解決件数
Total cases unfounded or "unpuni-shable"</t>
    <phoneticPr fontId="2"/>
  </si>
  <si>
    <t>Theft through breaking and entering</t>
    <phoneticPr fontId="2"/>
  </si>
  <si>
    <t>Vehicle theft (including auto cycles &amp; bicycles)</t>
    <phoneticPr fontId="2"/>
  </si>
  <si>
    <t>Total cases of homicide</t>
    <phoneticPr fontId="2"/>
  </si>
  <si>
    <t>Preparation for homicide</t>
    <phoneticPr fontId="2"/>
  </si>
  <si>
    <t>Total cases of robbery</t>
    <phoneticPr fontId="2"/>
  </si>
  <si>
    <t>Death through robbery</t>
    <phoneticPr fontId="2"/>
  </si>
  <si>
    <t>Injury through robbery</t>
    <phoneticPr fontId="2"/>
  </si>
  <si>
    <t>Robbery &amp; Quasi-robbery</t>
    <phoneticPr fontId="2"/>
  </si>
  <si>
    <t>Arson</t>
    <phoneticPr fontId="2"/>
  </si>
  <si>
    <t>Intimidation</t>
    <phoneticPr fontId="2"/>
  </si>
  <si>
    <t>Extortion</t>
    <phoneticPr fontId="2"/>
  </si>
  <si>
    <t>Theft through non-breaking and non-entering</t>
    <phoneticPr fontId="2"/>
  </si>
  <si>
    <t>Fraud</t>
    <phoneticPr fontId="2"/>
  </si>
  <si>
    <t>Embezzlement</t>
    <phoneticPr fontId="2"/>
  </si>
  <si>
    <t>Total cases of counterfeiting</t>
    <phoneticPr fontId="2"/>
  </si>
  <si>
    <t>Counterfeiting of currency</t>
    <phoneticPr fontId="2"/>
  </si>
  <si>
    <t>Counterfeiting of securities</t>
    <phoneticPr fontId="2"/>
  </si>
  <si>
    <t>Abuse of authority</t>
    <phoneticPr fontId="2"/>
  </si>
  <si>
    <t>Breach of trust</t>
    <phoneticPr fontId="2"/>
  </si>
  <si>
    <t>Total cases of gambling</t>
    <phoneticPr fontId="2"/>
  </si>
  <si>
    <t>注※１）</t>
    <rPh sb="0" eb="1">
      <t>チュウ</t>
    </rPh>
    <phoneticPr fontId="2"/>
  </si>
  <si>
    <t>Others</t>
    <phoneticPr fontId="2"/>
  </si>
  <si>
    <t>Pollution of drinking water</t>
    <phoneticPr fontId="2"/>
  </si>
  <si>
    <t>Perjury</t>
    <phoneticPr fontId="2"/>
  </si>
  <si>
    <t xml:space="preserve">Offenses concerning lottery </t>
    <phoneticPr fontId="2"/>
  </si>
  <si>
    <t xml:space="preserve">           </t>
    <phoneticPr fontId="2"/>
  </si>
  <si>
    <t>Offenses concerning foreign relations</t>
    <phoneticPr fontId="2"/>
  </si>
  <si>
    <t>Railroad transportation including rail-tracks(Vehicles excluded)</t>
    <phoneticPr fontId="2"/>
  </si>
  <si>
    <t xml:space="preserve"> </t>
    <phoneticPr fontId="2"/>
  </si>
  <si>
    <t>A-a-3</t>
    <phoneticPr fontId="3"/>
  </si>
  <si>
    <t>A-a-4</t>
    <phoneticPr fontId="3"/>
  </si>
  <si>
    <t>A-a-2</t>
    <phoneticPr fontId="2"/>
  </si>
  <si>
    <t>嬰児殺</t>
    <rPh sb="0" eb="2">
      <t>エイジ</t>
    </rPh>
    <rPh sb="2" eb="3">
      <t>サツ</t>
    </rPh>
    <phoneticPr fontId="2"/>
  </si>
  <si>
    <t>Infanticide</t>
    <phoneticPr fontId="2"/>
  </si>
  <si>
    <t>D-c-4</t>
    <phoneticPr fontId="3"/>
  </si>
  <si>
    <t>D-c-5</t>
    <phoneticPr fontId="3"/>
  </si>
  <si>
    <t>D-c-3</t>
    <phoneticPr fontId="2"/>
  </si>
  <si>
    <t>支払用カード偽造</t>
    <rPh sb="0" eb="2">
      <t>シハラ</t>
    </rPh>
    <rPh sb="2" eb="3">
      <t>ヨウ</t>
    </rPh>
    <rPh sb="6" eb="8">
      <t>ギゾウ</t>
    </rPh>
    <phoneticPr fontId="2"/>
  </si>
  <si>
    <t>あっせん利得処罰法</t>
    <rPh sb="4" eb="6">
      <t>リトク</t>
    </rPh>
    <rPh sb="6" eb="8">
      <t>ショバツ</t>
    </rPh>
    <rPh sb="8" eb="9">
      <t>ホウ</t>
    </rPh>
    <phoneticPr fontId="2"/>
  </si>
  <si>
    <t>その他の刑法犯</t>
    <rPh sb="4" eb="7">
      <t>ケイホウハン</t>
    </rPh>
    <phoneticPr fontId="2"/>
  </si>
  <si>
    <t>F-21</t>
    <phoneticPr fontId="2"/>
  </si>
  <si>
    <t>F-22</t>
    <phoneticPr fontId="2"/>
  </si>
  <si>
    <t>F-23</t>
    <phoneticPr fontId="2"/>
  </si>
  <si>
    <t>F-24</t>
    <phoneticPr fontId="2"/>
  </si>
  <si>
    <t>F-1</t>
  </si>
  <si>
    <t>F</t>
  </si>
  <si>
    <t>F-2</t>
  </si>
  <si>
    <t>F-3</t>
  </si>
  <si>
    <t>F-4</t>
  </si>
  <si>
    <t>F-5</t>
  </si>
  <si>
    <t>F-6</t>
  </si>
  <si>
    <t>F-7</t>
  </si>
  <si>
    <t>F-8</t>
  </si>
  <si>
    <t>F-9</t>
  </si>
  <si>
    <t>F-10</t>
  </si>
  <si>
    <t>F-11</t>
  </si>
  <si>
    <t>F-11-1</t>
  </si>
  <si>
    <t>F-11-2</t>
  </si>
  <si>
    <t>F-12</t>
  </si>
  <si>
    <t>F-13</t>
  </si>
  <si>
    <t>F-14</t>
  </si>
  <si>
    <t>F-15</t>
  </si>
  <si>
    <t>F-16</t>
  </si>
  <si>
    <t>F-17</t>
  </si>
  <si>
    <t>F-18</t>
  </si>
  <si>
    <t>F-19</t>
  </si>
  <si>
    <t>F-20</t>
  </si>
  <si>
    <t>F-25</t>
  </si>
  <si>
    <t>Abortion</t>
    <phoneticPr fontId="2"/>
  </si>
  <si>
    <t>Abandonment</t>
    <phoneticPr fontId="2"/>
  </si>
  <si>
    <t>Defamation</t>
    <phoneticPr fontId="2"/>
  </si>
  <si>
    <t>暴力行為等処罰ニ関スル法律（第２条・第３条）</t>
    <phoneticPr fontId="2"/>
  </si>
  <si>
    <t>火炎びんの使用等の処罰に関する法律</t>
    <phoneticPr fontId="2"/>
  </si>
  <si>
    <t>航空の危険を生じさせる行為等の処罰に関する法律</t>
    <phoneticPr fontId="2"/>
  </si>
  <si>
    <t>人質による強要行為等の処罰に関する法律</t>
    <phoneticPr fontId="2"/>
  </si>
  <si>
    <t>流通食品への毒物の混入等の防止等に関する特別措置法</t>
    <phoneticPr fontId="2"/>
  </si>
  <si>
    <t>サリン等による人身被害の防止に関する法律</t>
    <phoneticPr fontId="3"/>
  </si>
  <si>
    <t>うち）交通業過</t>
    <rPh sb="3" eb="5">
      <t>コウツウ</t>
    </rPh>
    <rPh sb="5" eb="6">
      <t>ギョウ</t>
    </rPh>
    <rPh sb="6" eb="7">
      <t>カ</t>
    </rPh>
    <phoneticPr fontId="2"/>
  </si>
  <si>
    <t>航空機の強取等の処罰に関する法律</t>
    <phoneticPr fontId="2"/>
  </si>
  <si>
    <t>刑法犯総数
（交通業過を含む）</t>
    <rPh sb="3" eb="4">
      <t>ソウ</t>
    </rPh>
    <rPh sb="7" eb="9">
      <t>コウツウ</t>
    </rPh>
    <rPh sb="9" eb="10">
      <t>ギョウ</t>
    </rPh>
    <rPh sb="10" eb="11">
      <t>カ</t>
    </rPh>
    <rPh sb="12" eb="13">
      <t>フク</t>
    </rPh>
    <phoneticPr fontId="2"/>
  </si>
  <si>
    <t>罪                    種
Types of crimes</t>
    <rPh sb="0" eb="1">
      <t>ザイ</t>
    </rPh>
    <rPh sb="21" eb="22">
      <t>シュ</t>
    </rPh>
    <phoneticPr fontId="2"/>
  </si>
  <si>
    <t>刑法犯総数（交通業過を除く）</t>
    <phoneticPr fontId="2"/>
  </si>
  <si>
    <t>A</t>
    <phoneticPr fontId="3"/>
  </si>
  <si>
    <t>Felonious offenses</t>
    <phoneticPr fontId="2"/>
  </si>
  <si>
    <t>B</t>
    <phoneticPr fontId="3"/>
  </si>
  <si>
    <t>Violent offenses</t>
    <phoneticPr fontId="2"/>
  </si>
  <si>
    <t>C</t>
    <phoneticPr fontId="3"/>
  </si>
  <si>
    <t>D</t>
    <phoneticPr fontId="3"/>
  </si>
  <si>
    <t>Intellectual offenses</t>
    <phoneticPr fontId="2"/>
  </si>
  <si>
    <t>E</t>
    <phoneticPr fontId="3"/>
  </si>
  <si>
    <t>Moral offenses</t>
    <phoneticPr fontId="2"/>
  </si>
  <si>
    <t>Other offenses</t>
    <phoneticPr fontId="2"/>
  </si>
  <si>
    <t>･･･</t>
    <phoneticPr fontId="2"/>
  </si>
  <si>
    <t>The law prohibiting mediation
remuneration</t>
    <phoneticPr fontId="2"/>
  </si>
  <si>
    <t>D-e</t>
    <phoneticPr fontId="2"/>
  </si>
  <si>
    <t>D-f</t>
    <phoneticPr fontId="3"/>
  </si>
  <si>
    <t>F-26</t>
    <phoneticPr fontId="2"/>
  </si>
  <si>
    <t>F-27</t>
    <phoneticPr fontId="2"/>
  </si>
  <si>
    <t>F-28</t>
    <phoneticPr fontId="2"/>
  </si>
  <si>
    <t>F-29</t>
    <phoneticPr fontId="2"/>
  </si>
  <si>
    <t>F-30</t>
    <phoneticPr fontId="2"/>
  </si>
  <si>
    <t>F-31</t>
    <phoneticPr fontId="2"/>
  </si>
  <si>
    <t>F-32</t>
    <phoneticPr fontId="2"/>
  </si>
  <si>
    <t>F-33</t>
    <phoneticPr fontId="2"/>
  </si>
  <si>
    <t>F-34</t>
    <phoneticPr fontId="2"/>
  </si>
  <si>
    <t>F-35</t>
    <phoneticPr fontId="2"/>
  </si>
  <si>
    <t>F-36</t>
    <phoneticPr fontId="2"/>
  </si>
  <si>
    <t>F-37</t>
    <phoneticPr fontId="2"/>
  </si>
  <si>
    <t>F-38</t>
    <phoneticPr fontId="2"/>
  </si>
  <si>
    <t>F-41</t>
    <phoneticPr fontId="2"/>
  </si>
  <si>
    <t>F-42</t>
    <phoneticPr fontId="2"/>
  </si>
  <si>
    <t>F-43</t>
    <phoneticPr fontId="2"/>
  </si>
  <si>
    <t>F-44</t>
    <phoneticPr fontId="2"/>
  </si>
  <si>
    <t>F-45</t>
    <phoneticPr fontId="2"/>
  </si>
  <si>
    <t>F-46</t>
    <phoneticPr fontId="2"/>
  </si>
  <si>
    <t>F-47</t>
    <phoneticPr fontId="2"/>
  </si>
  <si>
    <t>F-48</t>
    <phoneticPr fontId="2"/>
  </si>
  <si>
    <t>Acceptance cases of a bribe</t>
    <phoneticPr fontId="2"/>
  </si>
  <si>
    <t xml:space="preserve">  ※２  Remark:「Juvenile」,used here, is a youth whose age at the time of both his (or her) commission of a crime and
        subsequent police action was over 14 years old, but not older than 19 years.</t>
    <phoneticPr fontId="2"/>
  </si>
  <si>
    <t>略取誘拐・人身売買罪</t>
    <rPh sb="5" eb="7">
      <t>ジンシン</t>
    </rPh>
    <rPh sb="7" eb="9">
      <t>バイバイ</t>
    </rPh>
    <phoneticPr fontId="2"/>
  </si>
  <si>
    <t>１　罪種・態様別　認知・検挙件数及び検挙人員（つづき）</t>
    <phoneticPr fontId="3"/>
  </si>
  <si>
    <t>Total number cases known to the police, total cases cleared up and total arrestees (classified by types of crimes)</t>
    <phoneticPr fontId="2"/>
  </si>
  <si>
    <t>総括－１</t>
    <rPh sb="0" eb="2">
      <t>ソウカツ</t>
    </rPh>
    <phoneticPr fontId="2"/>
  </si>
  <si>
    <t>総括－２</t>
    <rPh sb="0" eb="2">
      <t>ソウカツ</t>
    </rPh>
    <phoneticPr fontId="2"/>
  </si>
  <si>
    <t>総括－３</t>
    <rPh sb="0" eb="2">
      <t>ソウカツ</t>
    </rPh>
    <phoneticPr fontId="2"/>
  </si>
  <si>
    <t>危険運転致死傷罪
(交通業過を除く）</t>
    <rPh sb="0" eb="2">
      <t>キケン</t>
    </rPh>
    <rPh sb="2" eb="4">
      <t>ウンテン</t>
    </rPh>
    <rPh sb="4" eb="8">
      <t>チシショウザイ</t>
    </rPh>
    <rPh sb="15" eb="16">
      <t>ノゾ</t>
    </rPh>
    <phoneticPr fontId="2"/>
  </si>
  <si>
    <t>業務上等過失致死傷罪
(交通業過を除く）</t>
    <rPh sb="17" eb="18">
      <t>ノゾ</t>
    </rPh>
    <phoneticPr fontId="3"/>
  </si>
  <si>
    <t>確認用</t>
    <rPh sb="0" eb="2">
      <t>カクニン</t>
    </rPh>
    <rPh sb="2" eb="3">
      <t>ヨウ</t>
    </rPh>
    <phoneticPr fontId="2"/>
  </si>
  <si>
    <t>F-39</t>
  </si>
  <si>
    <t>F-40</t>
  </si>
  <si>
    <t>F-49</t>
    <phoneticPr fontId="2"/>
  </si>
  <si>
    <t>不正指令電磁的記録罪</t>
    <rPh sb="0" eb="2">
      <t>フセイ</t>
    </rPh>
    <rPh sb="2" eb="4">
      <t>シレイ</t>
    </rPh>
    <rPh sb="4" eb="7">
      <t>デンジテキ</t>
    </rPh>
    <rPh sb="7" eb="9">
      <t>キロク</t>
    </rPh>
    <rPh sb="9" eb="10">
      <t>ザイ</t>
    </rPh>
    <phoneticPr fontId="2"/>
  </si>
  <si>
    <t>F-20-1</t>
    <phoneticPr fontId="2"/>
  </si>
  <si>
    <t>F-20-2</t>
    <phoneticPr fontId="2"/>
  </si>
  <si>
    <t>死体遺棄等</t>
    <rPh sb="0" eb="2">
      <t>シタイ</t>
    </rPh>
    <rPh sb="2" eb="4">
      <t>イキ</t>
    </rPh>
    <rPh sb="4" eb="5">
      <t>ナド</t>
    </rPh>
    <phoneticPr fontId="2"/>
  </si>
  <si>
    <t>その他</t>
    <rPh sb="2" eb="3">
      <t>タ</t>
    </rPh>
    <phoneticPr fontId="2"/>
  </si>
  <si>
    <t>F-26-1</t>
    <phoneticPr fontId="2"/>
  </si>
  <si>
    <t>F-26-2</t>
    <phoneticPr fontId="2"/>
  </si>
  <si>
    <t>Abandonment by a Person Responsible for Protection</t>
    <phoneticPr fontId="2"/>
  </si>
  <si>
    <t>Abandonment of Corpses</t>
    <phoneticPr fontId="2"/>
  </si>
  <si>
    <t>遺棄</t>
    <phoneticPr fontId="2"/>
  </si>
  <si>
    <t>保護責任者遺棄</t>
    <rPh sb="0" eb="2">
      <t>ホゴ</t>
    </rPh>
    <rPh sb="2" eb="5">
      <t>セキニンシャ</t>
    </rPh>
    <rPh sb="5" eb="7">
      <t>イキ</t>
    </rPh>
    <phoneticPr fontId="2"/>
  </si>
  <si>
    <t>Total cases of embezzlement</t>
    <phoneticPr fontId="2"/>
  </si>
  <si>
    <t>Total cases of abandonment</t>
    <phoneticPr fontId="2"/>
  </si>
  <si>
    <t>Crimes related to places of worship and graves</t>
  </si>
  <si>
    <t xml:space="preserve"> Remark: Cases unfounded or unpunishable,under our "statistical" definition, means those cases which were confirmed as such after police investigation. Typically speaking, like non-existence of a criminal fact, or acts by insane persons, or minors who are 13 years of age or below,and so forth.</t>
    <phoneticPr fontId="2"/>
  </si>
  <si>
    <t>公衆等脅迫目的の犯罪行為のための資金等の提供等の処罰に関する法律</t>
    <rPh sb="0" eb="2">
      <t>コウシュウ</t>
    </rPh>
    <rPh sb="2" eb="3">
      <t>トウ</t>
    </rPh>
    <rPh sb="3" eb="5">
      <t>キョウハク</t>
    </rPh>
    <rPh sb="5" eb="7">
      <t>モクテキ</t>
    </rPh>
    <rPh sb="8" eb="10">
      <t>ハンザイ</t>
    </rPh>
    <rPh sb="10" eb="12">
      <t>コウイ</t>
    </rPh>
    <rPh sb="16" eb="18">
      <t>シキン</t>
    </rPh>
    <rPh sb="18" eb="19">
      <t>ナド</t>
    </rPh>
    <rPh sb="20" eb="22">
      <t>テイキョウ</t>
    </rPh>
    <rPh sb="22" eb="23">
      <t>トウ</t>
    </rPh>
    <rPh sb="24" eb="26">
      <t>ショバツ</t>
    </rPh>
    <rPh sb="27" eb="28">
      <t>カン</t>
    </rPh>
    <rPh sb="30" eb="32">
      <t>ホウリツ</t>
    </rPh>
    <phoneticPr fontId="2"/>
  </si>
  <si>
    <t>Robbery &amp; Forcible Sexual Intercourse</t>
    <phoneticPr fontId="2"/>
  </si>
  <si>
    <t>Homicide</t>
    <phoneticPr fontId="2"/>
  </si>
  <si>
    <t>Inducing or aiding suicide,homicide with consent</t>
    <phoneticPr fontId="2"/>
  </si>
  <si>
    <t>Unlawful assembly with weapons</t>
    <phoneticPr fontId="2"/>
  </si>
  <si>
    <t>Assault</t>
    <phoneticPr fontId="2"/>
  </si>
  <si>
    <t>Total cases of  injury</t>
    <phoneticPr fontId="2"/>
  </si>
  <si>
    <t xml:space="preserve">Injury </t>
    <phoneticPr fontId="2"/>
  </si>
  <si>
    <t>Injury causing death</t>
    <phoneticPr fontId="2"/>
  </si>
  <si>
    <t>Theft</t>
    <phoneticPr fontId="2"/>
  </si>
  <si>
    <t>Embezzlement in the pursuit of social activities</t>
    <phoneticPr fontId="2"/>
  </si>
  <si>
    <t>Counterfeiting of documents</t>
    <phoneticPr fontId="2"/>
  </si>
  <si>
    <t>Crimes related to electronic or magnetic records of payment cards</t>
    <phoneticPr fontId="2"/>
  </si>
  <si>
    <t>Total cases of corruption</t>
    <phoneticPr fontId="2"/>
  </si>
  <si>
    <t>Total number cases known to the police, total cases cleared up and total arrests (classified by types of crimes)</t>
    <phoneticPr fontId="2"/>
  </si>
  <si>
    <r>
      <rPr>
        <sz val="8"/>
        <rFont val="ＭＳ 明朝"/>
        <family val="1"/>
        <charset val="128"/>
      </rPr>
      <t>うち) ※2)
少年
Juvenile arrests included</t>
    </r>
    <rPh sb="8" eb="10">
      <t>ショウネン</t>
    </rPh>
    <phoneticPr fontId="3"/>
  </si>
  <si>
    <t>Total number of criminal cases (excluding "Deaths or injuries due to negligence in the conduct of one's occupation in traffic accidents")</t>
    <phoneticPr fontId="2"/>
  </si>
  <si>
    <t>Total cases of obscenity</t>
    <phoneticPr fontId="2"/>
  </si>
  <si>
    <t>Public indecency</t>
    <phoneticPr fontId="2"/>
  </si>
  <si>
    <t>Offences of distribution of obscene objects,etc.</t>
    <phoneticPr fontId="2"/>
  </si>
  <si>
    <t>Offenses concerning to insurrection</t>
    <phoneticPr fontId="2"/>
  </si>
  <si>
    <t>Crime related to foreign aggression</t>
    <phoneticPr fontId="2"/>
  </si>
  <si>
    <t>Obstructing performance of public duty</t>
    <phoneticPr fontId="2"/>
  </si>
  <si>
    <t>Escape</t>
    <phoneticPr fontId="2"/>
  </si>
  <si>
    <t>Crimes of harboring criminals and suppressing evidence</t>
    <phoneticPr fontId="2"/>
  </si>
  <si>
    <t>Crime of disturbance</t>
    <phoneticPr fontId="2"/>
  </si>
  <si>
    <t>Causing a fire through negligence</t>
    <phoneticPr fontId="2"/>
  </si>
  <si>
    <t>Destnating of explosives and leakage of gas, etc.</t>
    <phoneticPr fontId="2"/>
  </si>
  <si>
    <t>Crimes related to floods and water management</t>
    <phoneticPr fontId="2"/>
  </si>
  <si>
    <t>Crimes of obstruction of traffic</t>
    <phoneticPr fontId="2"/>
  </si>
  <si>
    <t>Breaking into a residence</t>
    <phoneticPr fontId="2"/>
  </si>
  <si>
    <t>Violating confidentiality</t>
    <phoneticPr fontId="2"/>
  </si>
  <si>
    <t>Smoking opium and opium smoking implement</t>
    <phoneticPr fontId="2"/>
  </si>
  <si>
    <t>False accusations</t>
    <phoneticPr fontId="2"/>
  </si>
  <si>
    <t>Inducement to promiscuous intercourses and bigamy</t>
    <phoneticPr fontId="2"/>
  </si>
  <si>
    <t>Dangerous driving causing death or
injury(excluding traffic acccidents)</t>
    <phoneticPr fontId="2"/>
  </si>
  <si>
    <t>Causing injury due to negligence</t>
    <phoneticPr fontId="2"/>
  </si>
  <si>
    <t>Causing death due to negligence</t>
    <phoneticPr fontId="2"/>
  </si>
  <si>
    <t>Causing death or injury due to negligence in the pursuit of social activities(excluding traffic acccidents)</t>
    <phoneticPr fontId="2"/>
  </si>
  <si>
    <t>Offenses concerning arrest and imprisonment</t>
    <phoneticPr fontId="2"/>
  </si>
  <si>
    <t>kidnapping and human trafficking</t>
    <phoneticPr fontId="2"/>
  </si>
  <si>
    <t>Damage to credibility and obstruction of business</t>
    <phoneticPr fontId="2"/>
  </si>
  <si>
    <t>Usurpation of real estate</t>
    <phoneticPr fontId="2"/>
  </si>
  <si>
    <t>Embezzlement of lost property</t>
    <phoneticPr fontId="2"/>
  </si>
  <si>
    <t>Crime related to stolen property</t>
    <phoneticPr fontId="2"/>
  </si>
  <si>
    <t>Damaging documents for Government and private use</t>
    <phoneticPr fontId="2"/>
  </si>
  <si>
    <t>Damage to buildings</t>
    <phoneticPr fontId="2"/>
  </si>
  <si>
    <t>Damaging of boundaries</t>
    <phoneticPr fontId="2"/>
  </si>
  <si>
    <t>Damage to property</t>
    <phoneticPr fontId="2"/>
  </si>
  <si>
    <t>Crime related to electronic or magnetic records containing unauthorized commands</t>
    <phoneticPr fontId="2"/>
  </si>
  <si>
    <t>Act on Punishment of physical violence and others(Articles 2 and 3)</t>
    <phoneticPr fontId="2"/>
  </si>
  <si>
    <t>Act Relating to Duel</t>
    <phoneticPr fontId="2"/>
  </si>
  <si>
    <t>Explosives Control Act</t>
    <phoneticPr fontId="2"/>
  </si>
  <si>
    <t>Act on Punishment of Unlawful Seizure of Aircraft</t>
    <phoneticPr fontId="2"/>
  </si>
  <si>
    <t>Act on Punishment of Use and Others of Molotov cocktails</t>
    <phoneticPr fontId="2"/>
  </si>
  <si>
    <t>Act on Punishment of Conducts Endangering Aviation</t>
    <phoneticPr fontId="2"/>
  </si>
  <si>
    <t>Act on Punishment of Compulsion and Other Related Acts Committed by Those Having Taken Hostages</t>
    <phoneticPr fontId="2"/>
  </si>
  <si>
    <t>Acts on Special Measures concerning Prevention of Toxic Contamination of Food Distributed through Marketing Channels</t>
    <phoneticPr fontId="2"/>
  </si>
  <si>
    <t>Act on Prevention of Bodily Harm by Sarin and Similar substances</t>
    <phoneticPr fontId="2"/>
  </si>
  <si>
    <t>Act on Punishment of Organized Crimes and Control of Crime Proceeds</t>
    <phoneticPr fontId="2"/>
  </si>
  <si>
    <t>Act on Punishment of the Financing of Criminal activities for the Purposes of Intimidation of the General Public and Governments</t>
    <phoneticPr fontId="2"/>
  </si>
  <si>
    <r>
      <t>信用毀損・</t>
    </r>
    <r>
      <rPr>
        <sz val="8"/>
        <rFont val="ＭＳ 明朝"/>
        <family val="1"/>
        <charset val="128"/>
      </rPr>
      <t>(威力)業務妨害罪</t>
    </r>
    <rPh sb="11" eb="14">
      <t>ボウガイザイ</t>
    </rPh>
    <phoneticPr fontId="3"/>
  </si>
  <si>
    <r>
      <t>組織的な犯罪の処罰及び犯罪収益の規制</t>
    </r>
    <r>
      <rPr>
        <sz val="8"/>
        <rFont val="ＭＳ 明朝"/>
        <family val="1"/>
        <charset val="128"/>
      </rPr>
      <t>等に関する法律</t>
    </r>
    <rPh sb="0" eb="3">
      <t>ソシキテキ</t>
    </rPh>
    <rPh sb="4" eb="6">
      <t>ハンザイ</t>
    </rPh>
    <rPh sb="7" eb="9">
      <t>ショバツ</t>
    </rPh>
    <rPh sb="9" eb="10">
      <t>オヨ</t>
    </rPh>
    <rPh sb="11" eb="13">
      <t>ハンザイ</t>
    </rPh>
    <rPh sb="18" eb="19">
      <t>トウ</t>
    </rPh>
    <phoneticPr fontId="2"/>
  </si>
  <si>
    <t>Total number of criminal cases (including "Deaths or injuries due to negligence in the conduct of one's occupation in traffic accidents")
Deaths or injuries due to negligence in the conduct of one's occupation in traffic accidents</t>
    <phoneticPr fontId="2"/>
  </si>
  <si>
    <t>･･･</t>
  </si>
  <si>
    <t>不同意性交等</t>
    <rPh sb="0" eb="3">
      <t>フドウイ</t>
    </rPh>
    <rPh sb="3" eb="5">
      <t>セイコウ</t>
    </rPh>
    <rPh sb="5" eb="6">
      <t>ナド</t>
    </rPh>
    <phoneticPr fontId="2"/>
  </si>
  <si>
    <t>不同意わいせつ罪</t>
    <rPh sb="0" eb="3">
      <t>フドウイ</t>
    </rPh>
    <phoneticPr fontId="2"/>
  </si>
  <si>
    <t>E-c</t>
    <phoneticPr fontId="2"/>
  </si>
  <si>
    <t>E-b-4</t>
    <phoneticPr fontId="2"/>
  </si>
  <si>
    <t>面会要求等</t>
    <rPh sb="0" eb="2">
      <t>メンカイ</t>
    </rPh>
    <rPh sb="2" eb="4">
      <t>ヨウキュウ</t>
    </rPh>
    <rPh sb="4" eb="5">
      <t>トウ</t>
    </rPh>
    <phoneticPr fontId="2"/>
  </si>
  <si>
    <t>性的姿態撮影等処罰法</t>
    <rPh sb="0" eb="2">
      <t>セイテキ</t>
    </rPh>
    <rPh sb="2" eb="4">
      <t>シタイ</t>
    </rPh>
    <rPh sb="4" eb="6">
      <t>サツエイ</t>
    </rPh>
    <rPh sb="6" eb="7">
      <t>トウ</t>
    </rPh>
    <rPh sb="7" eb="10">
      <t>ショバツホウ</t>
    </rPh>
    <phoneticPr fontId="2"/>
  </si>
  <si>
    <t>強盗・不同意性交等</t>
    <rPh sb="6" eb="8">
      <t>セイコウ</t>
    </rPh>
    <rPh sb="8" eb="9">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</si>
</sst>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27" x14ac:knownFonts="1">
    <font>
      <sz val="8"/>
      <name val="ＭＳ 明朝"/>
      <family val="1"/>
      <charset val="128"/>
    </font>
    <font>
      <sz val="10"/>
      <name val="ＭＳ ゴシック"/>
      <family val="3"/>
      <charset val="128"/>
    </font>
    <font>
      <sz val="6"/>
      <name val="ＭＳ ゴシック"/>
      <family val="3"/>
      <charset val="128"/>
    </font>
    <font>
      <sz val="7"/>
      <name val="Terminal"/>
      <family val="3"/>
      <charset val="255"/>
    </font>
    <font>
      <sz val="8"/>
      <name val="ＭＳ Ｐ明朝"/>
      <family val="1"/>
      <charset val="128"/>
    </font>
    <font>
      <sz val="12"/>
      <name val="ＭＳ 明朝"/>
      <family val="1"/>
      <charset val="128"/>
    </font>
    <font>
      <sz val="8"/>
      <name val="ＭＳ 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9">
    <border>
      <left/>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30">
    <xf numFmtId="0" fontId="0" fillId="0" borderId="0" applyNumberFormat="0" applyFill="0" applyBorder="0" applyAlignment="0" applyProtection="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9" fillId="25" borderId="0" applyNumberFormat="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6" borderId="20" applyNumberFormat="0" applyAlignment="0" applyProtection="0">
      <alignment vertical="center"/>
    </xf>
    <xf numFmtId="0" fontId="11" fillId="26" borderId="20" applyNumberFormat="0" applyAlignment="0" applyProtection="0">
      <alignment vertical="center"/>
    </xf>
    <xf numFmtId="0" fontId="11" fillId="26" borderId="20" applyNumberFormat="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8" fillId="28" borderId="21" applyNumberFormat="0" applyFont="0" applyAlignment="0" applyProtection="0">
      <alignment vertical="center"/>
    </xf>
    <xf numFmtId="0" fontId="8" fillId="28" borderId="21" applyNumberFormat="0" applyFont="0" applyAlignment="0" applyProtection="0">
      <alignment vertical="center"/>
    </xf>
    <xf numFmtId="0" fontId="8" fillId="28" borderId="21" applyNumberFormat="0" applyFont="0" applyAlignment="0" applyProtection="0">
      <alignment vertical="center"/>
    </xf>
    <xf numFmtId="0" fontId="14" fillId="0" borderId="22" applyNumberFormat="0" applyFill="0" applyAlignment="0" applyProtection="0">
      <alignment vertical="center"/>
    </xf>
    <xf numFmtId="0" fontId="14" fillId="0" borderId="22" applyNumberFormat="0" applyFill="0" applyAlignment="0" applyProtection="0">
      <alignment vertical="center"/>
    </xf>
    <xf numFmtId="0" fontId="14" fillId="0" borderId="22" applyNumberFormat="0" applyFill="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6" fillId="30" borderId="23" applyNumberFormat="0" applyAlignment="0" applyProtection="0">
      <alignment vertical="center"/>
    </xf>
    <xf numFmtId="0" fontId="16" fillId="30" borderId="23" applyNumberFormat="0" applyAlignment="0" applyProtection="0">
      <alignment vertical="center"/>
    </xf>
    <xf numFmtId="0" fontId="16" fillId="30" borderId="23"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24" applyNumberFormat="0" applyFill="0" applyAlignment="0" applyProtection="0">
      <alignment vertical="center"/>
    </xf>
    <xf numFmtId="0" fontId="18" fillId="0" borderId="24" applyNumberFormat="0" applyFill="0" applyAlignment="0" applyProtection="0">
      <alignment vertical="center"/>
    </xf>
    <xf numFmtId="0" fontId="18" fillId="0" borderId="24" applyNumberFormat="0" applyFill="0" applyAlignment="0" applyProtection="0">
      <alignment vertical="center"/>
    </xf>
    <xf numFmtId="0" fontId="19" fillId="0" borderId="25" applyNumberFormat="0" applyFill="0" applyAlignment="0" applyProtection="0">
      <alignment vertical="center"/>
    </xf>
    <xf numFmtId="0" fontId="19" fillId="0" borderId="25" applyNumberFormat="0" applyFill="0" applyAlignment="0" applyProtection="0">
      <alignment vertical="center"/>
    </xf>
    <xf numFmtId="0" fontId="19" fillId="0" borderId="25" applyNumberFormat="0" applyFill="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1" fillId="0" borderId="27" applyNumberFormat="0" applyFill="0" applyAlignment="0" applyProtection="0">
      <alignment vertical="center"/>
    </xf>
    <xf numFmtId="0" fontId="22" fillId="30" borderId="28" applyNumberFormat="0" applyAlignment="0" applyProtection="0">
      <alignment vertical="center"/>
    </xf>
    <xf numFmtId="0" fontId="22" fillId="30" borderId="28" applyNumberFormat="0" applyAlignment="0" applyProtection="0">
      <alignment vertical="center"/>
    </xf>
    <xf numFmtId="0" fontId="22" fillId="30" borderId="28"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1" borderId="23" applyNumberFormat="0" applyAlignment="0" applyProtection="0">
      <alignment vertical="center"/>
    </xf>
    <xf numFmtId="0" fontId="24" fillId="31" borderId="23" applyNumberFormat="0" applyAlignment="0" applyProtection="0">
      <alignment vertical="center"/>
    </xf>
    <xf numFmtId="0" fontId="24" fillId="31" borderId="23" applyNumberFormat="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25" fillId="0" borderId="0" applyNumberFormat="0" applyFill="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cellStyleXfs>
  <cellXfs count="84">
    <xf numFmtId="0" fontId="0" fillId="0" borderId="0" xfId="0"/>
    <xf numFmtId="0" fontId="4" fillId="0" borderId="0" xfId="0" applyNumberFormat="1" applyFont="1" applyFill="1" applyBorder="1" applyAlignment="1" applyProtection="1">
      <alignment horizontal="left" vertical="center" wrapText="1"/>
    </xf>
    <xf numFmtId="0" fontId="4" fillId="0" borderId="0" xfId="0" applyNumberFormat="1" applyFont="1" applyFill="1" applyAlignment="1" applyProtection="1">
      <alignment vertical="center" wrapText="1"/>
    </xf>
    <xf numFmtId="0" fontId="5" fillId="0" borderId="0" xfId="0" applyFont="1" applyFill="1" applyAlignment="1" applyProtection="1">
      <alignment vertical="center"/>
    </xf>
    <xf numFmtId="0" fontId="4" fillId="0" borderId="3" xfId="0" applyNumberFormat="1" applyFont="1" applyFill="1" applyBorder="1" applyAlignment="1" applyProtection="1">
      <alignment vertical="center" wrapText="1"/>
    </xf>
    <xf numFmtId="0" fontId="4" fillId="0" borderId="3"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6" fillId="0" borderId="0" xfId="0" applyNumberFormat="1" applyFont="1" applyFill="1" applyAlignment="1" applyProtection="1">
      <alignment vertical="center" wrapText="1"/>
    </xf>
    <xf numFmtId="0" fontId="6" fillId="0" borderId="0" xfId="0" applyFont="1" applyFill="1" applyAlignment="1" applyProtection="1">
      <alignment vertical="center"/>
    </xf>
    <xf numFmtId="0" fontId="6" fillId="0" borderId="0" xfId="0" applyNumberFormat="1" applyFont="1" applyFill="1" applyAlignment="1" applyProtection="1">
      <alignment vertical="center"/>
    </xf>
    <xf numFmtId="0" fontId="6" fillId="0" borderId="0" xfId="0" applyNumberFormat="1" applyFont="1" applyFill="1" applyAlignment="1" applyProtection="1">
      <alignment horizontal="distributed" vertical="center"/>
    </xf>
    <xf numFmtId="0" fontId="4" fillId="0" borderId="3"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distributed" vertical="center"/>
    </xf>
    <xf numFmtId="0" fontId="6" fillId="0" borderId="0" xfId="0" applyNumberFormat="1" applyFont="1" applyFill="1" applyBorder="1" applyAlignment="1" applyProtection="1">
      <alignment horizontal="left" vertical="center" wrapText="1"/>
    </xf>
    <xf numFmtId="176" fontId="6" fillId="0" borderId="0" xfId="0" applyNumberFormat="1" applyFont="1" applyFill="1" applyAlignment="1" applyProtection="1">
      <alignment vertical="center"/>
    </xf>
    <xf numFmtId="176" fontId="6" fillId="0" borderId="1" xfId="0" applyNumberFormat="1" applyFont="1" applyFill="1" applyBorder="1" applyAlignment="1" applyProtection="1">
      <alignment horizontal="right" vertical="center"/>
    </xf>
    <xf numFmtId="176" fontId="6" fillId="0" borderId="2" xfId="0" applyNumberFormat="1" applyFont="1" applyFill="1" applyBorder="1" applyAlignment="1" applyProtection="1">
      <alignment horizontal="right" vertical="center"/>
      <protection locked="0"/>
    </xf>
    <xf numFmtId="38" fontId="6" fillId="0" borderId="7"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38" fontId="6" fillId="0" borderId="6" xfId="0" applyNumberFormat="1" applyFont="1" applyFill="1" applyBorder="1" applyAlignment="1" applyProtection="1">
      <alignment vertical="center"/>
    </xf>
    <xf numFmtId="38" fontId="6" fillId="0" borderId="0" xfId="0" applyNumberFormat="1" applyFont="1" applyFill="1" applyAlignment="1" applyProtection="1">
      <alignment vertical="center"/>
    </xf>
    <xf numFmtId="0" fontId="0" fillId="0" borderId="0" xfId="0" applyFont="1" applyFill="1" applyAlignment="1" applyProtection="1">
      <alignment vertical="center"/>
    </xf>
    <xf numFmtId="176" fontId="0" fillId="0" borderId="0" xfId="0" applyNumberFormat="1" applyFont="1" applyFill="1" applyAlignment="1" applyProtection="1">
      <alignment vertical="center"/>
    </xf>
    <xf numFmtId="0" fontId="0" fillId="0" borderId="0" xfId="0" applyFont="1" applyFill="1" applyAlignment="1" applyProtection="1">
      <alignment vertical="center" wrapText="1"/>
    </xf>
    <xf numFmtId="0" fontId="0" fillId="0" borderId="4" xfId="0" applyNumberFormat="1" applyFont="1" applyFill="1" applyBorder="1" applyAlignment="1" applyProtection="1">
      <alignment horizontal="center" vertical="center" wrapText="1"/>
    </xf>
    <xf numFmtId="0" fontId="0" fillId="0" borderId="0" xfId="0" applyNumberFormat="1" applyFont="1" applyFill="1" applyAlignment="1" applyProtection="1">
      <alignment vertical="center"/>
    </xf>
    <xf numFmtId="0" fontId="0" fillId="0" borderId="0" xfId="0" applyNumberFormat="1" applyFont="1" applyFill="1" applyAlignment="1" applyProtection="1">
      <alignment horizontal="distributed" vertical="center"/>
    </xf>
    <xf numFmtId="38" fontId="0" fillId="0" borderId="6" xfId="98" applyNumberFormat="1" applyFont="1" applyFill="1" applyBorder="1" applyAlignment="1">
      <alignment horizontal="right" vertical="center" wrapText="1"/>
    </xf>
    <xf numFmtId="38" fontId="0" fillId="0" borderId="1" xfId="0" applyNumberFormat="1" applyFont="1" applyFill="1" applyBorder="1" applyAlignment="1" applyProtection="1">
      <alignment vertical="center"/>
    </xf>
    <xf numFmtId="38" fontId="0" fillId="0" borderId="6" xfId="123" applyNumberFormat="1" applyFont="1" applyFill="1" applyBorder="1" applyAlignment="1">
      <alignment horizontal="right" vertical="center" wrapText="1"/>
    </xf>
    <xf numFmtId="38" fontId="0" fillId="0" borderId="1" xfId="0" applyNumberFormat="1" applyFont="1" applyFill="1" applyBorder="1" applyAlignment="1" applyProtection="1">
      <alignment vertical="center"/>
      <protection locked="0"/>
    </xf>
    <xf numFmtId="38" fontId="0" fillId="0" borderId="6" xfId="0" applyNumberFormat="1" applyFont="1" applyFill="1" applyBorder="1" applyAlignment="1" applyProtection="1">
      <alignment vertical="center"/>
    </xf>
    <xf numFmtId="38" fontId="0" fillId="0" borderId="6" xfId="124" applyNumberFormat="1" applyFont="1" applyFill="1" applyBorder="1" applyAlignment="1">
      <alignment horizontal="right" vertical="center" wrapText="1"/>
    </xf>
    <xf numFmtId="38" fontId="0" fillId="0" borderId="6" xfId="0" applyNumberFormat="1" applyFont="1" applyFill="1" applyBorder="1" applyAlignment="1" applyProtection="1">
      <alignment vertical="center"/>
      <protection locked="0"/>
    </xf>
    <xf numFmtId="0" fontId="7" fillId="0" borderId="0" xfId="125" applyFont="1" applyFill="1" applyProtection="1">
      <alignment vertical="center"/>
    </xf>
    <xf numFmtId="0" fontId="0" fillId="0" borderId="0" xfId="0" applyFont="1" applyFill="1" applyProtection="1"/>
    <xf numFmtId="0" fontId="0" fillId="0" borderId="0" xfId="0" applyFont="1" applyFill="1" applyAlignment="1" applyProtection="1">
      <alignment vertical="top"/>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distributed" vertical="center"/>
    </xf>
    <xf numFmtId="0" fontId="0"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0" fontId="0" fillId="0" borderId="3" xfId="0" applyNumberFormat="1" applyFont="1" applyFill="1" applyBorder="1" applyAlignment="1" applyProtection="1">
      <alignment horizontal="left" vertical="center" wrapText="1"/>
    </xf>
    <xf numFmtId="0" fontId="0" fillId="0" borderId="3" xfId="0" applyNumberFormat="1" applyFont="1" applyFill="1" applyBorder="1" applyAlignment="1" applyProtection="1">
      <alignment horizontal="left" vertical="center"/>
    </xf>
    <xf numFmtId="38" fontId="0" fillId="0" borderId="2" xfId="0" applyNumberFormat="1" applyFont="1" applyFill="1" applyBorder="1" applyAlignment="1" applyProtection="1">
      <alignment vertical="center"/>
      <protection locked="0"/>
    </xf>
    <xf numFmtId="38" fontId="0" fillId="0" borderId="5" xfId="0" applyNumberFormat="1" applyFont="1" applyFill="1" applyBorder="1" applyAlignment="1" applyProtection="1">
      <alignment vertical="center"/>
      <protection locked="0"/>
    </xf>
    <xf numFmtId="38" fontId="0" fillId="0" borderId="3" xfId="0" applyNumberFormat="1" applyFont="1" applyFill="1" applyBorder="1" applyAlignment="1" applyProtection="1">
      <alignment vertical="center"/>
      <protection locked="0"/>
    </xf>
    <xf numFmtId="0" fontId="0" fillId="0" borderId="3" xfId="0" applyNumberFormat="1" applyFont="1" applyFill="1" applyBorder="1" applyAlignment="1" applyProtection="1">
      <alignment horizontal="center" vertical="center"/>
    </xf>
    <xf numFmtId="176" fontId="0" fillId="0" borderId="2" xfId="0" applyNumberFormat="1" applyFont="1" applyFill="1" applyBorder="1" applyAlignment="1" applyProtection="1">
      <alignment vertical="center"/>
      <protection locked="0"/>
    </xf>
    <xf numFmtId="176" fontId="0" fillId="0" borderId="5" xfId="0" applyNumberFormat="1" applyFont="1" applyFill="1" applyBorder="1" applyAlignment="1" applyProtection="1">
      <alignment vertical="center"/>
      <protection locked="0"/>
    </xf>
    <xf numFmtId="176" fontId="0" fillId="0" borderId="3" xfId="0" applyNumberFormat="1" applyFont="1" applyFill="1" applyBorder="1" applyAlignment="1" applyProtection="1">
      <alignment vertical="center"/>
      <protection locked="0"/>
    </xf>
    <xf numFmtId="0" fontId="0" fillId="0" borderId="0" xfId="0" applyNumberFormat="1" applyFont="1" applyFill="1" applyBorder="1" applyAlignment="1" applyProtection="1">
      <alignment horizontal="distributed" vertical="center" wrapText="1"/>
    </xf>
    <xf numFmtId="0" fontId="0" fillId="0" borderId="3" xfId="0" applyNumberFormat="1" applyFont="1" applyFill="1" applyBorder="1" applyAlignment="1" applyProtection="1">
      <alignment horizontal="distributed" vertical="center" wrapText="1"/>
    </xf>
    <xf numFmtId="0" fontId="0" fillId="0" borderId="0" xfId="0" applyNumberFormat="1" applyFont="1" applyFill="1" applyAlignment="1" applyProtection="1"/>
    <xf numFmtId="0" fontId="0" fillId="0" borderId="0" xfId="0" applyFont="1" applyFill="1" applyAlignment="1" applyProtection="1"/>
    <xf numFmtId="0" fontId="0" fillId="0" borderId="0" xfId="0" applyFont="1" applyFill="1" applyAlignment="1" applyProtection="1">
      <alignment wrapText="1"/>
    </xf>
    <xf numFmtId="0" fontId="0" fillId="0" borderId="0" xfId="0" applyNumberFormat="1" applyFont="1" applyFill="1" applyAlignment="1" applyProtection="1">
      <alignment horizontal="left"/>
    </xf>
    <xf numFmtId="0" fontId="0" fillId="0" borderId="0" xfId="0" applyNumberFormat="1" applyFont="1" applyFill="1" applyAlignment="1" applyProtection="1">
      <alignment horizontal="left" vertical="center"/>
    </xf>
    <xf numFmtId="0" fontId="0" fillId="0" borderId="8" xfId="0" applyFont="1" applyFill="1" applyBorder="1" applyAlignment="1" applyProtection="1">
      <alignment horizontal="center" vertical="top"/>
    </xf>
    <xf numFmtId="0" fontId="0" fillId="0" borderId="8" xfId="0" applyNumberFormat="1" applyFont="1" applyFill="1" applyBorder="1" applyAlignment="1" applyProtection="1">
      <alignment vertical="center" wrapText="1"/>
    </xf>
    <xf numFmtId="0" fontId="4" fillId="0" borderId="3" xfId="0" applyNumberFormat="1" applyFont="1" applyFill="1" applyBorder="1" applyAlignment="1" applyProtection="1">
      <alignment horizontal="center" vertical="center"/>
    </xf>
    <xf numFmtId="0" fontId="5" fillId="0" borderId="0" xfId="0" applyNumberFormat="1" applyFont="1" applyFill="1" applyAlignment="1" applyProtection="1">
      <alignment horizontal="center" vertical="center"/>
    </xf>
    <xf numFmtId="0" fontId="6" fillId="0" borderId="9"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NumberFormat="1" applyFont="1" applyFill="1" applyAlignment="1" applyProtection="1">
      <alignment wrapText="1"/>
    </xf>
    <xf numFmtId="0" fontId="0" fillId="0" borderId="3" xfId="0" applyNumberFormat="1" applyFont="1" applyFill="1" applyBorder="1" applyAlignment="1" applyProtection="1">
      <alignment horizontal="center"/>
    </xf>
    <xf numFmtId="0" fontId="0" fillId="0" borderId="0" xfId="0" applyNumberFormat="1" applyFont="1" applyFill="1" applyBorder="1" applyAlignment="1" applyProtection="1">
      <alignment horizontal="left"/>
    </xf>
    <xf numFmtId="0" fontId="0" fillId="0" borderId="0" xfId="0" applyFont="1" applyFill="1" applyBorder="1" applyAlignment="1" applyProtection="1"/>
    <xf numFmtId="0" fontId="0" fillId="0" borderId="6"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176" fontId="4" fillId="0" borderId="16" xfId="0" applyNumberFormat="1" applyFont="1" applyFill="1" applyBorder="1" applyAlignment="1" applyProtection="1">
      <alignment vertical="center" wrapText="1"/>
    </xf>
    <xf numFmtId="176" fontId="4" fillId="0" borderId="17" xfId="0" applyNumberFormat="1" applyFont="1" applyFill="1" applyBorder="1" applyAlignment="1" applyProtection="1">
      <alignment vertical="center" wrapText="1"/>
    </xf>
    <xf numFmtId="0" fontId="0" fillId="0" borderId="18" xfId="0" applyNumberFormat="1" applyFont="1" applyFill="1" applyBorder="1" applyAlignment="1" applyProtection="1">
      <alignment horizontal="center" vertical="center" wrapText="1"/>
    </xf>
    <xf numFmtId="0" fontId="0" fillId="0" borderId="19" xfId="0" applyNumberFormat="1" applyFont="1" applyFill="1" applyBorder="1" applyAlignment="1" applyProtection="1">
      <alignment horizontal="center" vertical="center" wrapText="1"/>
    </xf>
  </cellXfs>
  <cellStyles count="130">
    <cellStyle name="20% - アクセント 1 2" xfId="1" xr:uid="{00000000-0005-0000-0000-000000000000}"/>
    <cellStyle name="20% - アクセント 1 3" xfId="2" xr:uid="{00000000-0005-0000-0000-000001000000}"/>
    <cellStyle name="20% - アクセント 1 4" xfId="3" xr:uid="{00000000-0005-0000-0000-000002000000}"/>
    <cellStyle name="20% - アクセント 2 2" xfId="4" xr:uid="{00000000-0005-0000-0000-000003000000}"/>
    <cellStyle name="20% - アクセント 2 3" xfId="5" xr:uid="{00000000-0005-0000-0000-000004000000}"/>
    <cellStyle name="20% - アクセント 2 4" xfId="6" xr:uid="{00000000-0005-0000-0000-000005000000}"/>
    <cellStyle name="20% - アクセント 3 2" xfId="7" xr:uid="{00000000-0005-0000-0000-000006000000}"/>
    <cellStyle name="20% - アクセント 3 3" xfId="8" xr:uid="{00000000-0005-0000-0000-000007000000}"/>
    <cellStyle name="20% - アクセント 3 4" xfId="9" xr:uid="{00000000-0005-0000-0000-000008000000}"/>
    <cellStyle name="20% - アクセント 4 2" xfId="10" xr:uid="{00000000-0005-0000-0000-000009000000}"/>
    <cellStyle name="20% - アクセント 4 3" xfId="11" xr:uid="{00000000-0005-0000-0000-00000A000000}"/>
    <cellStyle name="20% - アクセント 4 4" xfId="12" xr:uid="{00000000-0005-0000-0000-00000B000000}"/>
    <cellStyle name="20% - アクセント 5 2" xfId="13" xr:uid="{00000000-0005-0000-0000-00000C000000}"/>
    <cellStyle name="20% - アクセント 5 3" xfId="14" xr:uid="{00000000-0005-0000-0000-00000D000000}"/>
    <cellStyle name="20% - アクセント 5 4" xfId="15" xr:uid="{00000000-0005-0000-0000-00000E000000}"/>
    <cellStyle name="20% - アクセント 6 2" xfId="16" xr:uid="{00000000-0005-0000-0000-00000F000000}"/>
    <cellStyle name="20% - アクセント 6 3" xfId="17" xr:uid="{00000000-0005-0000-0000-000010000000}"/>
    <cellStyle name="20% - アクセント 6 4" xfId="18" xr:uid="{00000000-0005-0000-0000-000011000000}"/>
    <cellStyle name="40% - アクセント 1 2" xfId="19" xr:uid="{00000000-0005-0000-0000-000012000000}"/>
    <cellStyle name="40% - アクセント 1 3" xfId="20" xr:uid="{00000000-0005-0000-0000-000013000000}"/>
    <cellStyle name="40% - アクセント 1 4" xfId="21" xr:uid="{00000000-0005-0000-0000-000014000000}"/>
    <cellStyle name="40% - アクセント 2 2" xfId="22" xr:uid="{00000000-0005-0000-0000-000015000000}"/>
    <cellStyle name="40% - アクセント 2 3" xfId="23" xr:uid="{00000000-0005-0000-0000-000016000000}"/>
    <cellStyle name="40% - アクセント 2 4" xfId="24" xr:uid="{00000000-0005-0000-0000-000017000000}"/>
    <cellStyle name="40% - アクセント 3 2" xfId="25" xr:uid="{00000000-0005-0000-0000-000018000000}"/>
    <cellStyle name="40% - アクセント 3 3" xfId="26" xr:uid="{00000000-0005-0000-0000-000019000000}"/>
    <cellStyle name="40% - アクセント 3 4" xfId="27" xr:uid="{00000000-0005-0000-0000-00001A000000}"/>
    <cellStyle name="40% - アクセント 4 2" xfId="28" xr:uid="{00000000-0005-0000-0000-00001B000000}"/>
    <cellStyle name="40% - アクセント 4 3" xfId="29" xr:uid="{00000000-0005-0000-0000-00001C000000}"/>
    <cellStyle name="40% - アクセント 4 4" xfId="30" xr:uid="{00000000-0005-0000-0000-00001D000000}"/>
    <cellStyle name="40% - アクセント 5 2" xfId="31" xr:uid="{00000000-0005-0000-0000-00001E000000}"/>
    <cellStyle name="40% - アクセント 5 3" xfId="32" xr:uid="{00000000-0005-0000-0000-00001F000000}"/>
    <cellStyle name="40% - アクセント 5 4" xfId="33" xr:uid="{00000000-0005-0000-0000-000020000000}"/>
    <cellStyle name="40% - アクセント 6 2" xfId="34" xr:uid="{00000000-0005-0000-0000-000021000000}"/>
    <cellStyle name="40% - アクセント 6 3" xfId="35" xr:uid="{00000000-0005-0000-0000-000022000000}"/>
    <cellStyle name="40% - アクセント 6 4" xfId="36" xr:uid="{00000000-0005-0000-0000-000023000000}"/>
    <cellStyle name="60% - アクセント 1 2" xfId="37" xr:uid="{00000000-0005-0000-0000-000024000000}"/>
    <cellStyle name="60% - アクセント 1 3" xfId="38" xr:uid="{00000000-0005-0000-0000-000025000000}"/>
    <cellStyle name="60% - アクセント 1 4" xfId="39" xr:uid="{00000000-0005-0000-0000-000026000000}"/>
    <cellStyle name="60% - アクセント 2 2" xfId="40" xr:uid="{00000000-0005-0000-0000-000027000000}"/>
    <cellStyle name="60% - アクセント 2 3" xfId="41" xr:uid="{00000000-0005-0000-0000-000028000000}"/>
    <cellStyle name="60% - アクセント 2 4" xfId="42" xr:uid="{00000000-0005-0000-0000-000029000000}"/>
    <cellStyle name="60% - アクセント 3 2" xfId="43" xr:uid="{00000000-0005-0000-0000-00002A000000}"/>
    <cellStyle name="60% - アクセント 3 3" xfId="44" xr:uid="{00000000-0005-0000-0000-00002B000000}"/>
    <cellStyle name="60% - アクセント 3 4" xfId="45" xr:uid="{00000000-0005-0000-0000-00002C000000}"/>
    <cellStyle name="60% - アクセント 4 2" xfId="46" xr:uid="{00000000-0005-0000-0000-00002D000000}"/>
    <cellStyle name="60% - アクセント 4 3" xfId="47" xr:uid="{00000000-0005-0000-0000-00002E000000}"/>
    <cellStyle name="60% - アクセント 4 4" xfId="48" xr:uid="{00000000-0005-0000-0000-00002F000000}"/>
    <cellStyle name="60% - アクセント 5 2" xfId="49" xr:uid="{00000000-0005-0000-0000-000030000000}"/>
    <cellStyle name="60% - アクセント 5 3" xfId="50" xr:uid="{00000000-0005-0000-0000-000031000000}"/>
    <cellStyle name="60% - アクセント 5 4" xfId="51" xr:uid="{00000000-0005-0000-0000-000032000000}"/>
    <cellStyle name="60% - アクセント 6 2" xfId="52" xr:uid="{00000000-0005-0000-0000-000033000000}"/>
    <cellStyle name="60% - アクセント 6 3" xfId="53" xr:uid="{00000000-0005-0000-0000-000034000000}"/>
    <cellStyle name="60% - アクセント 6 4" xfId="54" xr:uid="{00000000-0005-0000-0000-000035000000}"/>
    <cellStyle name="アクセント 1 2" xfId="55" xr:uid="{00000000-0005-0000-0000-000036000000}"/>
    <cellStyle name="アクセント 1 3" xfId="56" xr:uid="{00000000-0005-0000-0000-000037000000}"/>
    <cellStyle name="アクセント 1 4" xfId="57" xr:uid="{00000000-0005-0000-0000-000038000000}"/>
    <cellStyle name="アクセント 2 2" xfId="58" xr:uid="{00000000-0005-0000-0000-000039000000}"/>
    <cellStyle name="アクセント 2 3" xfId="59" xr:uid="{00000000-0005-0000-0000-00003A000000}"/>
    <cellStyle name="アクセント 2 4" xfId="60" xr:uid="{00000000-0005-0000-0000-00003B000000}"/>
    <cellStyle name="アクセント 3 2" xfId="61" xr:uid="{00000000-0005-0000-0000-00003C000000}"/>
    <cellStyle name="アクセント 3 3" xfId="62" xr:uid="{00000000-0005-0000-0000-00003D000000}"/>
    <cellStyle name="アクセント 3 4" xfId="63" xr:uid="{00000000-0005-0000-0000-00003E000000}"/>
    <cellStyle name="アクセント 4 2" xfId="64" xr:uid="{00000000-0005-0000-0000-00003F000000}"/>
    <cellStyle name="アクセント 4 3" xfId="65" xr:uid="{00000000-0005-0000-0000-000040000000}"/>
    <cellStyle name="アクセント 4 4" xfId="66" xr:uid="{00000000-0005-0000-0000-000041000000}"/>
    <cellStyle name="アクセント 5 2" xfId="67" xr:uid="{00000000-0005-0000-0000-000042000000}"/>
    <cellStyle name="アクセント 5 3" xfId="68" xr:uid="{00000000-0005-0000-0000-000043000000}"/>
    <cellStyle name="アクセント 5 4" xfId="69" xr:uid="{00000000-0005-0000-0000-000044000000}"/>
    <cellStyle name="アクセント 6 2" xfId="70" xr:uid="{00000000-0005-0000-0000-000045000000}"/>
    <cellStyle name="アクセント 6 3" xfId="71" xr:uid="{00000000-0005-0000-0000-000046000000}"/>
    <cellStyle name="アクセント 6 4" xfId="72" xr:uid="{00000000-0005-0000-0000-000047000000}"/>
    <cellStyle name="タイトル 2" xfId="73" xr:uid="{00000000-0005-0000-0000-000048000000}"/>
    <cellStyle name="タイトル 3" xfId="74" xr:uid="{00000000-0005-0000-0000-000049000000}"/>
    <cellStyle name="タイトル 4" xfId="75" xr:uid="{00000000-0005-0000-0000-00004A000000}"/>
    <cellStyle name="チェック セル 2" xfId="76" xr:uid="{00000000-0005-0000-0000-00004B000000}"/>
    <cellStyle name="チェック セル 3" xfId="77" xr:uid="{00000000-0005-0000-0000-00004C000000}"/>
    <cellStyle name="チェック セル 4" xfId="78" xr:uid="{00000000-0005-0000-0000-00004D000000}"/>
    <cellStyle name="どちらでもない 2" xfId="79" xr:uid="{00000000-0005-0000-0000-00004E000000}"/>
    <cellStyle name="どちらでもない 3" xfId="80" xr:uid="{00000000-0005-0000-0000-00004F000000}"/>
    <cellStyle name="どちらでもない 4" xfId="81" xr:uid="{00000000-0005-0000-0000-000050000000}"/>
    <cellStyle name="ハイパーリンク" xfId="82" builtinId="8" customBuiltin="1"/>
    <cellStyle name="メモ 2" xfId="83" xr:uid="{00000000-0005-0000-0000-000052000000}"/>
    <cellStyle name="メモ 3" xfId="84" xr:uid="{00000000-0005-0000-0000-000053000000}"/>
    <cellStyle name="メモ 4" xfId="85" xr:uid="{00000000-0005-0000-0000-000054000000}"/>
    <cellStyle name="リンク セル 2" xfId="86" xr:uid="{00000000-0005-0000-0000-000055000000}"/>
    <cellStyle name="リンク セル 3" xfId="87" xr:uid="{00000000-0005-0000-0000-000056000000}"/>
    <cellStyle name="リンク セル 4" xfId="88" xr:uid="{00000000-0005-0000-0000-000057000000}"/>
    <cellStyle name="悪い 2" xfId="89" xr:uid="{00000000-0005-0000-0000-000058000000}"/>
    <cellStyle name="悪い 3" xfId="90" xr:uid="{00000000-0005-0000-0000-000059000000}"/>
    <cellStyle name="悪い 4" xfId="91" xr:uid="{00000000-0005-0000-0000-00005A000000}"/>
    <cellStyle name="計算 2" xfId="92" xr:uid="{00000000-0005-0000-0000-00005B000000}"/>
    <cellStyle name="計算 3" xfId="93" xr:uid="{00000000-0005-0000-0000-00005C000000}"/>
    <cellStyle name="計算 4" xfId="94" xr:uid="{00000000-0005-0000-0000-00005D000000}"/>
    <cellStyle name="警告文 2" xfId="95" xr:uid="{00000000-0005-0000-0000-00005E000000}"/>
    <cellStyle name="警告文 3" xfId="96" xr:uid="{00000000-0005-0000-0000-00005F000000}"/>
    <cellStyle name="警告文 4" xfId="97" xr:uid="{00000000-0005-0000-0000-000060000000}"/>
    <cellStyle name="桁区切り" xfId="98" builtinId="6"/>
    <cellStyle name="見出し 1 2" xfId="99" xr:uid="{00000000-0005-0000-0000-000062000000}"/>
    <cellStyle name="見出し 1 3" xfId="100" xr:uid="{00000000-0005-0000-0000-000063000000}"/>
    <cellStyle name="見出し 1 4" xfId="101" xr:uid="{00000000-0005-0000-0000-000064000000}"/>
    <cellStyle name="見出し 2 2" xfId="102" xr:uid="{00000000-0005-0000-0000-000065000000}"/>
    <cellStyle name="見出し 2 3" xfId="103" xr:uid="{00000000-0005-0000-0000-000066000000}"/>
    <cellStyle name="見出し 2 4" xfId="104" xr:uid="{00000000-0005-0000-0000-000067000000}"/>
    <cellStyle name="見出し 3 2" xfId="105" xr:uid="{00000000-0005-0000-0000-000068000000}"/>
    <cellStyle name="見出し 3 3" xfId="106" xr:uid="{00000000-0005-0000-0000-000069000000}"/>
    <cellStyle name="見出し 3 4" xfId="107" xr:uid="{00000000-0005-0000-0000-00006A000000}"/>
    <cellStyle name="見出し 4 2" xfId="108" xr:uid="{00000000-0005-0000-0000-00006B000000}"/>
    <cellStyle name="見出し 4 3" xfId="109" xr:uid="{00000000-0005-0000-0000-00006C000000}"/>
    <cellStyle name="見出し 4 4" xfId="110" xr:uid="{00000000-0005-0000-0000-00006D000000}"/>
    <cellStyle name="集計 2" xfId="111" xr:uid="{00000000-0005-0000-0000-00006E000000}"/>
    <cellStyle name="集計 3" xfId="112" xr:uid="{00000000-0005-0000-0000-00006F000000}"/>
    <cellStyle name="集計 4" xfId="113" xr:uid="{00000000-0005-0000-0000-000070000000}"/>
    <cellStyle name="出力 2" xfId="114" xr:uid="{00000000-0005-0000-0000-000071000000}"/>
    <cellStyle name="出力 3" xfId="115" xr:uid="{00000000-0005-0000-0000-000072000000}"/>
    <cellStyle name="出力 4" xfId="116" xr:uid="{00000000-0005-0000-0000-000073000000}"/>
    <cellStyle name="説明文 2" xfId="117" xr:uid="{00000000-0005-0000-0000-000074000000}"/>
    <cellStyle name="説明文 3" xfId="118" xr:uid="{00000000-0005-0000-0000-000075000000}"/>
    <cellStyle name="説明文 4" xfId="119" xr:uid="{00000000-0005-0000-0000-000076000000}"/>
    <cellStyle name="入力 2" xfId="120" xr:uid="{00000000-0005-0000-0000-000077000000}"/>
    <cellStyle name="入力 3" xfId="121" xr:uid="{00000000-0005-0000-0000-000078000000}"/>
    <cellStyle name="入力 4" xfId="122" xr:uid="{00000000-0005-0000-0000-000079000000}"/>
    <cellStyle name="標準" xfId="0" builtinId="0"/>
    <cellStyle name="標準 3" xfId="123" xr:uid="{00000000-0005-0000-0000-00007B000000}"/>
    <cellStyle name="標準 4" xfId="124" xr:uid="{00000000-0005-0000-0000-00007C000000}"/>
    <cellStyle name="標準_01-1" xfId="125" xr:uid="{00000000-0005-0000-0000-00007D000000}"/>
    <cellStyle name="表示済みのハイパーリンク" xfId="126" builtinId="9" customBuiltin="1"/>
    <cellStyle name="良い 2" xfId="127" xr:uid="{00000000-0005-0000-0000-00007F000000}"/>
    <cellStyle name="良い 3" xfId="128" xr:uid="{00000000-0005-0000-0000-000080000000}"/>
    <cellStyle name="良い 4" xfId="129" xr:uid="{00000000-0005-0000-0000-00008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9"/>
  <sheetViews>
    <sheetView tabSelected="1" view="pageBreakPreview" zoomScale="115" zoomScaleNormal="100" zoomScaleSheetLayoutView="115" workbookViewId="0">
      <selection activeCell="S20" sqref="S20"/>
    </sheetView>
  </sheetViews>
  <sheetFormatPr defaultColWidth="9.28515625" defaultRowHeight="9.6" x14ac:dyDescent="0.15"/>
  <cols>
    <col min="1" max="1" width="2.85546875" style="25" customWidth="1"/>
    <col min="2" max="2" width="8.42578125" style="25" customWidth="1"/>
    <col min="3" max="3" width="1.85546875" style="25" customWidth="1"/>
    <col min="4" max="4" width="28.28515625" style="25" customWidth="1"/>
    <col min="5" max="5" width="1.85546875" style="25" customWidth="1"/>
    <col min="6" max="6" width="30.85546875" style="25" customWidth="1"/>
    <col min="7" max="7" width="13.28515625" style="25" bestFit="1" customWidth="1"/>
    <col min="8" max="8" width="9" style="25" bestFit="1" customWidth="1"/>
    <col min="9" max="9" width="14.42578125" style="25" bestFit="1" customWidth="1"/>
    <col min="10" max="10" width="9" style="25" bestFit="1" customWidth="1"/>
    <col min="11" max="11" width="12.140625" style="25" bestFit="1" customWidth="1"/>
    <col min="12" max="12" width="9.28515625" style="25"/>
    <col min="13" max="13" width="5.85546875" style="25" customWidth="1"/>
    <col min="14" max="16384" width="9.28515625" style="25"/>
  </cols>
  <sheetData>
    <row r="1" spans="2:16" x14ac:dyDescent="0.15">
      <c r="B1" s="25" t="s">
        <v>242</v>
      </c>
      <c r="H1" s="26"/>
      <c r="I1" s="26"/>
      <c r="J1" s="26"/>
      <c r="K1" s="26"/>
    </row>
    <row r="2" spans="2:16" s="3" customFormat="1" ht="14.4" x14ac:dyDescent="0.15">
      <c r="B2" s="65" t="s">
        <v>42</v>
      </c>
      <c r="C2" s="65"/>
      <c r="D2" s="65"/>
      <c r="E2" s="65"/>
      <c r="F2" s="65"/>
      <c r="G2" s="65"/>
      <c r="H2" s="65"/>
      <c r="I2" s="65"/>
      <c r="J2" s="65"/>
      <c r="K2" s="65"/>
    </row>
    <row r="3" spans="2:16" ht="10.199999999999999" thickBot="1" x14ac:dyDescent="0.2">
      <c r="B3" s="4"/>
      <c r="C3" s="4"/>
      <c r="D3" s="64" t="s">
        <v>280</v>
      </c>
      <c r="E3" s="64"/>
      <c r="F3" s="64"/>
      <c r="G3" s="64"/>
      <c r="H3" s="64"/>
      <c r="I3" s="64"/>
      <c r="J3" s="64"/>
      <c r="K3" s="5"/>
    </row>
    <row r="4" spans="2:16" s="27" customFormat="1" ht="10.5" customHeight="1" x14ac:dyDescent="0.15">
      <c r="B4" s="72" t="s">
        <v>200</v>
      </c>
      <c r="C4" s="72"/>
      <c r="D4" s="72"/>
      <c r="E4" s="72"/>
      <c r="F4" s="73"/>
      <c r="G4" s="70" t="s">
        <v>118</v>
      </c>
      <c r="H4" s="67" t="s">
        <v>116</v>
      </c>
      <c r="I4" s="68"/>
      <c r="J4" s="67" t="s">
        <v>115</v>
      </c>
      <c r="K4" s="69"/>
    </row>
    <row r="5" spans="2:16" ht="57.6" x14ac:dyDescent="0.15">
      <c r="B5" s="69"/>
      <c r="C5" s="69"/>
      <c r="D5" s="69"/>
      <c r="E5" s="69"/>
      <c r="F5" s="68"/>
      <c r="G5" s="71"/>
      <c r="H5" s="28" t="s">
        <v>117</v>
      </c>
      <c r="I5" s="28" t="s">
        <v>119</v>
      </c>
      <c r="J5" s="28" t="s">
        <v>117</v>
      </c>
      <c r="K5" s="28" t="s">
        <v>281</v>
      </c>
    </row>
    <row r="6" spans="2:16" s="8" customFormat="1" ht="48" x14ac:dyDescent="0.15">
      <c r="B6" s="66" t="s">
        <v>201</v>
      </c>
      <c r="C6" s="66"/>
      <c r="D6" s="66"/>
      <c r="E6" s="6"/>
      <c r="F6" s="7" t="s">
        <v>282</v>
      </c>
      <c r="G6" s="21">
        <f>SUM(G7,G20,G28,G32,'01-2'!G6,'01-2'!G14)</f>
        <v>703351</v>
      </c>
      <c r="H6" s="22">
        <f>SUM(H7,H20,H28,H32,'01-2'!H6,'01-2'!H14)</f>
        <v>269550</v>
      </c>
      <c r="I6" s="22">
        <f>SUM(I7,I20,I28,I32,'01-2'!I6,'01-2'!I14)</f>
        <v>10948</v>
      </c>
      <c r="J6" s="22">
        <f>SUM(J7,J20,J28,J32,'01-2'!J6,'01-2'!J14)</f>
        <v>183269</v>
      </c>
      <c r="K6" s="22">
        <f>SUM(K7,K20,K28,K32,'01-2'!K6,'01-2'!K14)</f>
        <v>18949</v>
      </c>
    </row>
    <row r="7" spans="2:16" s="8" customFormat="1" ht="16.5" customHeight="1" x14ac:dyDescent="0.15">
      <c r="B7" s="9" t="s">
        <v>202</v>
      </c>
      <c r="C7" s="9"/>
      <c r="D7" s="10" t="s">
        <v>0</v>
      </c>
      <c r="E7" s="9"/>
      <c r="F7" s="7" t="s">
        <v>203</v>
      </c>
      <c r="G7" s="23">
        <f>SUM(G8,G13,G18,G19)</f>
        <v>5750</v>
      </c>
      <c r="H7" s="22">
        <f>SUM(H8,H13,H18,H19)</f>
        <v>4832</v>
      </c>
      <c r="I7" s="22">
        <f>SUM(I8,I13,I18,I19)</f>
        <v>130</v>
      </c>
      <c r="J7" s="22">
        <f>SUM(J8,J13,J18,J19)</f>
        <v>4860</v>
      </c>
      <c r="K7" s="22">
        <f>SUM(K8,K13,K18,K19)</f>
        <v>606</v>
      </c>
      <c r="L7" s="8" t="s">
        <v>247</v>
      </c>
    </row>
    <row r="8" spans="2:16" ht="16.5" customHeight="1" x14ac:dyDescent="0.15">
      <c r="B8" s="29" t="s">
        <v>81</v>
      </c>
      <c r="C8" s="29"/>
      <c r="D8" s="30" t="s">
        <v>1</v>
      </c>
      <c r="E8" s="29"/>
      <c r="F8" s="2" t="s">
        <v>122</v>
      </c>
      <c r="G8" s="31">
        <f>SUM(G9:G12)</f>
        <v>912</v>
      </c>
      <c r="H8" s="32">
        <f>SUM(H9:H12)</f>
        <v>872</v>
      </c>
      <c r="I8" s="32">
        <f>SUM(I9:I12)</f>
        <v>58</v>
      </c>
      <c r="J8" s="32">
        <f>SUM(J9:J12)</f>
        <v>808</v>
      </c>
      <c r="K8" s="32">
        <f>SUM(K9:K12)</f>
        <v>43</v>
      </c>
      <c r="L8" s="26">
        <f>SUM(G9:G12)-G8</f>
        <v>0</v>
      </c>
      <c r="M8" s="26">
        <f>SUM(H9:H12)-H8</f>
        <v>0</v>
      </c>
      <c r="N8" s="26">
        <f>SUM(I9:I12)-I8</f>
        <v>0</v>
      </c>
      <c r="O8" s="26">
        <f>SUM(J9:J12)-J8</f>
        <v>0</v>
      </c>
      <c r="P8" s="26">
        <f>SUM(K9:K12)-K8</f>
        <v>0</v>
      </c>
    </row>
    <row r="9" spans="2:16" ht="16.5" customHeight="1" x14ac:dyDescent="0.15">
      <c r="B9" s="29" t="s">
        <v>82</v>
      </c>
      <c r="C9" s="29"/>
      <c r="D9" s="30" t="s">
        <v>2</v>
      </c>
      <c r="E9" s="29"/>
      <c r="F9" s="2" t="s">
        <v>268</v>
      </c>
      <c r="G9" s="33">
        <v>847</v>
      </c>
      <c r="H9" s="34">
        <v>808</v>
      </c>
      <c r="I9" s="34">
        <v>57</v>
      </c>
      <c r="J9" s="34">
        <v>750</v>
      </c>
      <c r="K9" s="34">
        <v>34</v>
      </c>
    </row>
    <row r="10" spans="2:16" ht="16.5" customHeight="1" x14ac:dyDescent="0.15">
      <c r="B10" s="29" t="s">
        <v>151</v>
      </c>
      <c r="C10" s="29"/>
      <c r="D10" s="30" t="s">
        <v>152</v>
      </c>
      <c r="E10" s="29"/>
      <c r="F10" s="2" t="s">
        <v>153</v>
      </c>
      <c r="G10" s="33">
        <v>8</v>
      </c>
      <c r="H10" s="34">
        <v>8</v>
      </c>
      <c r="I10" s="34">
        <v>0</v>
      </c>
      <c r="J10" s="34">
        <v>8</v>
      </c>
      <c r="K10" s="34">
        <v>1</v>
      </c>
    </row>
    <row r="11" spans="2:16" ht="16.5" customHeight="1" x14ac:dyDescent="0.15">
      <c r="B11" s="29" t="s">
        <v>149</v>
      </c>
      <c r="C11" s="29"/>
      <c r="D11" s="30" t="s">
        <v>3</v>
      </c>
      <c r="E11" s="29"/>
      <c r="F11" s="2" t="s">
        <v>123</v>
      </c>
      <c r="G11" s="33">
        <v>26</v>
      </c>
      <c r="H11" s="34">
        <v>25</v>
      </c>
      <c r="I11" s="34">
        <v>0</v>
      </c>
      <c r="J11" s="34">
        <v>20</v>
      </c>
      <c r="K11" s="34">
        <v>4</v>
      </c>
    </row>
    <row r="12" spans="2:16" ht="19.2" customHeight="1" x14ac:dyDescent="0.15">
      <c r="B12" s="29" t="s">
        <v>150</v>
      </c>
      <c r="C12" s="29"/>
      <c r="D12" s="30" t="s">
        <v>4</v>
      </c>
      <c r="E12" s="29"/>
      <c r="F12" s="2" t="s">
        <v>269</v>
      </c>
      <c r="G12" s="33">
        <v>31</v>
      </c>
      <c r="H12" s="34">
        <v>31</v>
      </c>
      <c r="I12" s="34">
        <v>1</v>
      </c>
      <c r="J12" s="34">
        <v>30</v>
      </c>
      <c r="K12" s="34">
        <v>4</v>
      </c>
    </row>
    <row r="13" spans="2:16" ht="16.5" customHeight="1" x14ac:dyDescent="0.15">
      <c r="B13" s="29" t="s">
        <v>83</v>
      </c>
      <c r="C13" s="29"/>
      <c r="D13" s="30" t="s">
        <v>5</v>
      </c>
      <c r="E13" s="29"/>
      <c r="F13" s="2" t="s">
        <v>124</v>
      </c>
      <c r="G13" s="35">
        <f>SUM(G14:G17)</f>
        <v>1361</v>
      </c>
      <c r="H13" s="32">
        <f>SUM(H14:H17)</f>
        <v>1232</v>
      </c>
      <c r="I13" s="32">
        <f>SUM(I14:I17)</f>
        <v>12</v>
      </c>
      <c r="J13" s="32">
        <f>SUM(J14:J17)</f>
        <v>1601</v>
      </c>
      <c r="K13" s="32">
        <f>SUM(K14:K17)</f>
        <v>329</v>
      </c>
    </row>
    <row r="14" spans="2:16" ht="16.5" customHeight="1" x14ac:dyDescent="0.15">
      <c r="B14" s="29" t="s">
        <v>84</v>
      </c>
      <c r="C14" s="29"/>
      <c r="D14" s="30" t="s">
        <v>6</v>
      </c>
      <c r="E14" s="29"/>
      <c r="F14" s="2" t="s">
        <v>125</v>
      </c>
      <c r="G14" s="36">
        <v>22</v>
      </c>
      <c r="H14" s="34">
        <v>20</v>
      </c>
      <c r="I14" s="34">
        <v>0</v>
      </c>
      <c r="J14" s="34">
        <v>41</v>
      </c>
      <c r="K14" s="34">
        <v>3</v>
      </c>
    </row>
    <row r="15" spans="2:16" ht="16.5" customHeight="1" x14ac:dyDescent="0.15">
      <c r="B15" s="29" t="s">
        <v>85</v>
      </c>
      <c r="C15" s="29"/>
      <c r="D15" s="30" t="s">
        <v>7</v>
      </c>
      <c r="E15" s="29"/>
      <c r="F15" s="2" t="s">
        <v>126</v>
      </c>
      <c r="G15" s="31">
        <v>611</v>
      </c>
      <c r="H15" s="34">
        <v>547</v>
      </c>
      <c r="I15" s="34">
        <v>4</v>
      </c>
      <c r="J15" s="34">
        <v>871</v>
      </c>
      <c r="K15" s="34">
        <v>241</v>
      </c>
    </row>
    <row r="16" spans="2:16" ht="19.2" customHeight="1" x14ac:dyDescent="0.15">
      <c r="B16" s="29" t="s">
        <v>86</v>
      </c>
      <c r="C16" s="29"/>
      <c r="D16" s="30" t="s">
        <v>337</v>
      </c>
      <c r="E16" s="29"/>
      <c r="F16" s="2" t="s">
        <v>267</v>
      </c>
      <c r="G16" s="36">
        <v>16</v>
      </c>
      <c r="H16" s="34">
        <v>17</v>
      </c>
      <c r="I16" s="34">
        <v>0</v>
      </c>
      <c r="J16" s="34">
        <v>24</v>
      </c>
      <c r="K16" s="34">
        <v>0</v>
      </c>
    </row>
    <row r="17" spans="2:14" ht="16.5" customHeight="1" x14ac:dyDescent="0.15">
      <c r="B17" s="29" t="s">
        <v>87</v>
      </c>
      <c r="C17" s="29"/>
      <c r="D17" s="30" t="s">
        <v>8</v>
      </c>
      <c r="E17" s="29"/>
      <c r="F17" s="2" t="s">
        <v>127</v>
      </c>
      <c r="G17" s="37">
        <v>712</v>
      </c>
      <c r="H17" s="34">
        <v>648</v>
      </c>
      <c r="I17" s="34">
        <v>8</v>
      </c>
      <c r="J17" s="34">
        <v>665</v>
      </c>
      <c r="K17" s="34">
        <v>85</v>
      </c>
    </row>
    <row r="18" spans="2:14" ht="16.5" customHeight="1" x14ac:dyDescent="0.15">
      <c r="B18" s="29" t="s">
        <v>88</v>
      </c>
      <c r="C18" s="29"/>
      <c r="D18" s="30" t="s">
        <v>9</v>
      </c>
      <c r="E18" s="29"/>
      <c r="F18" s="2" t="s">
        <v>128</v>
      </c>
      <c r="G18" s="37">
        <v>766</v>
      </c>
      <c r="H18" s="34">
        <v>655</v>
      </c>
      <c r="I18" s="34">
        <v>25</v>
      </c>
      <c r="J18" s="34">
        <v>576</v>
      </c>
      <c r="K18" s="34">
        <v>43</v>
      </c>
    </row>
    <row r="19" spans="2:14" ht="16.5" customHeight="1" x14ac:dyDescent="0.15">
      <c r="B19" s="29" t="s">
        <v>89</v>
      </c>
      <c r="C19" s="29"/>
      <c r="D19" s="30" t="s">
        <v>331</v>
      </c>
      <c r="E19" s="29"/>
      <c r="F19" s="2"/>
      <c r="G19" s="37">
        <v>2711</v>
      </c>
      <c r="H19" s="34">
        <v>2073</v>
      </c>
      <c r="I19" s="34">
        <v>35</v>
      </c>
      <c r="J19" s="34">
        <v>1875</v>
      </c>
      <c r="K19" s="34">
        <v>191</v>
      </c>
    </row>
    <row r="20" spans="2:14" s="8" customFormat="1" ht="16.5" customHeight="1" x14ac:dyDescent="0.15">
      <c r="B20" s="9" t="s">
        <v>204</v>
      </c>
      <c r="C20" s="9"/>
      <c r="D20" s="10" t="s">
        <v>10</v>
      </c>
      <c r="E20" s="9"/>
      <c r="F20" s="7" t="s">
        <v>205</v>
      </c>
      <c r="G20" s="23">
        <f>SUM(G21:G23,G26:G27)</f>
        <v>58474</v>
      </c>
      <c r="H20" s="22">
        <f>SUM(H21:H23,H26:H27)</f>
        <v>47736</v>
      </c>
      <c r="I20" s="22">
        <f>SUM(I21:I23,I26:I27)</f>
        <v>252</v>
      </c>
      <c r="J20" s="22">
        <f>SUM(J21:J23,J26:J27)</f>
        <v>49846</v>
      </c>
      <c r="K20" s="22">
        <f>SUM(K21:K23,K26:K27)</f>
        <v>3570</v>
      </c>
    </row>
    <row r="21" spans="2:14" x14ac:dyDescent="0.15">
      <c r="B21" s="29" t="s">
        <v>90</v>
      </c>
      <c r="C21" s="29"/>
      <c r="D21" s="30" t="s">
        <v>11</v>
      </c>
      <c r="E21" s="29"/>
      <c r="F21" s="2" t="s">
        <v>270</v>
      </c>
      <c r="G21" s="34">
        <v>7</v>
      </c>
      <c r="H21" s="34">
        <v>6</v>
      </c>
      <c r="I21" s="34">
        <v>0</v>
      </c>
      <c r="J21" s="34">
        <v>22</v>
      </c>
      <c r="K21" s="34">
        <v>8</v>
      </c>
    </row>
    <row r="22" spans="2:14" ht="16.5" customHeight="1" x14ac:dyDescent="0.15">
      <c r="B22" s="29" t="s">
        <v>91</v>
      </c>
      <c r="C22" s="29"/>
      <c r="D22" s="30" t="s">
        <v>12</v>
      </c>
      <c r="E22" s="29"/>
      <c r="F22" s="2" t="s">
        <v>271</v>
      </c>
      <c r="G22" s="34">
        <v>30196</v>
      </c>
      <c r="H22" s="34">
        <v>24869</v>
      </c>
      <c r="I22" s="34">
        <v>109</v>
      </c>
      <c r="J22" s="34">
        <v>25305</v>
      </c>
      <c r="K22" s="34">
        <v>875</v>
      </c>
    </row>
    <row r="23" spans="2:14" ht="16.5" customHeight="1" x14ac:dyDescent="0.15">
      <c r="B23" s="29" t="s">
        <v>92</v>
      </c>
      <c r="C23" s="29"/>
      <c r="D23" s="30" t="s">
        <v>13</v>
      </c>
      <c r="E23" s="29"/>
      <c r="F23" s="2" t="s">
        <v>272</v>
      </c>
      <c r="G23" s="32">
        <v>22169</v>
      </c>
      <c r="H23" s="32">
        <v>17954</v>
      </c>
      <c r="I23" s="32">
        <v>105</v>
      </c>
      <c r="J23" s="32">
        <v>19902</v>
      </c>
      <c r="K23" s="32">
        <v>2058</v>
      </c>
    </row>
    <row r="24" spans="2:14" ht="16.5" customHeight="1" x14ac:dyDescent="0.15">
      <c r="B24" s="29" t="s">
        <v>93</v>
      </c>
      <c r="C24" s="29"/>
      <c r="D24" s="30" t="s">
        <v>14</v>
      </c>
      <c r="E24" s="29"/>
      <c r="F24" s="2" t="s">
        <v>273</v>
      </c>
      <c r="G24" s="34">
        <v>22103</v>
      </c>
      <c r="H24" s="34">
        <v>17897</v>
      </c>
      <c r="I24" s="34">
        <v>104</v>
      </c>
      <c r="J24" s="34">
        <v>19845</v>
      </c>
      <c r="K24" s="34">
        <v>2058</v>
      </c>
    </row>
    <row r="25" spans="2:14" ht="16.5" customHeight="1" x14ac:dyDescent="0.15">
      <c r="B25" s="29" t="s">
        <v>94</v>
      </c>
      <c r="C25" s="29"/>
      <c r="D25" s="30" t="s">
        <v>15</v>
      </c>
      <c r="E25" s="29"/>
      <c r="F25" s="2" t="s">
        <v>274</v>
      </c>
      <c r="G25" s="34">
        <v>66</v>
      </c>
      <c r="H25" s="34">
        <v>57</v>
      </c>
      <c r="I25" s="34">
        <v>1</v>
      </c>
      <c r="J25" s="34">
        <v>57</v>
      </c>
      <c r="K25" s="34">
        <v>0</v>
      </c>
    </row>
    <row r="26" spans="2:14" ht="16.5" customHeight="1" x14ac:dyDescent="0.15">
      <c r="B26" s="29" t="s">
        <v>95</v>
      </c>
      <c r="C26" s="29"/>
      <c r="D26" s="30" t="s">
        <v>16</v>
      </c>
      <c r="E26" s="29"/>
      <c r="F26" s="2" t="s">
        <v>129</v>
      </c>
      <c r="G26" s="34">
        <v>4535</v>
      </c>
      <c r="H26" s="34">
        <v>3756</v>
      </c>
      <c r="I26" s="34">
        <v>24</v>
      </c>
      <c r="J26" s="34">
        <v>3254</v>
      </c>
      <c r="K26" s="34">
        <v>215</v>
      </c>
    </row>
    <row r="27" spans="2:14" ht="16.5" customHeight="1" x14ac:dyDescent="0.15">
      <c r="B27" s="29" t="s">
        <v>96</v>
      </c>
      <c r="C27" s="29"/>
      <c r="D27" s="30" t="s">
        <v>17</v>
      </c>
      <c r="E27" s="29"/>
      <c r="F27" s="2" t="s">
        <v>130</v>
      </c>
      <c r="G27" s="34">
        <v>1567</v>
      </c>
      <c r="H27" s="34">
        <v>1151</v>
      </c>
      <c r="I27" s="34">
        <v>14</v>
      </c>
      <c r="J27" s="34">
        <v>1363</v>
      </c>
      <c r="K27" s="34">
        <v>414</v>
      </c>
    </row>
    <row r="28" spans="2:14" s="8" customFormat="1" ht="16.5" customHeight="1" x14ac:dyDescent="0.15">
      <c r="B28" s="9" t="s">
        <v>206</v>
      </c>
      <c r="C28" s="9"/>
      <c r="D28" s="10" t="s">
        <v>18</v>
      </c>
      <c r="E28" s="9"/>
      <c r="F28" s="7" t="s">
        <v>275</v>
      </c>
      <c r="G28" s="22">
        <f>SUM(G29:G31)</f>
        <v>483695</v>
      </c>
      <c r="H28" s="22">
        <f>SUM(H29:H31)</f>
        <v>157115</v>
      </c>
      <c r="I28" s="22">
        <f>SUM(I29:I31)</f>
        <v>8309</v>
      </c>
      <c r="J28" s="22">
        <f>SUM(J29:J31)</f>
        <v>85535</v>
      </c>
      <c r="K28" s="22">
        <f>SUM(K29:K31)</f>
        <v>9855</v>
      </c>
    </row>
    <row r="29" spans="2:14" ht="16.5" customHeight="1" x14ac:dyDescent="0.15">
      <c r="B29" s="29" t="s">
        <v>97</v>
      </c>
      <c r="C29" s="29"/>
      <c r="D29" s="30" t="s">
        <v>19</v>
      </c>
      <c r="E29" s="29"/>
      <c r="F29" s="2" t="s">
        <v>120</v>
      </c>
      <c r="G29" s="34">
        <v>44228</v>
      </c>
      <c r="H29" s="34">
        <v>23182</v>
      </c>
      <c r="I29" s="34">
        <v>485</v>
      </c>
      <c r="J29" s="34">
        <v>5381</v>
      </c>
      <c r="K29" s="34">
        <v>358</v>
      </c>
      <c r="M29" s="38"/>
      <c r="N29" s="38"/>
    </row>
    <row r="30" spans="2:14" ht="19.2" x14ac:dyDescent="0.15">
      <c r="B30" s="29" t="s">
        <v>98</v>
      </c>
      <c r="C30" s="29"/>
      <c r="D30" s="30" t="s">
        <v>20</v>
      </c>
      <c r="E30" s="29"/>
      <c r="F30" s="2" t="s">
        <v>121</v>
      </c>
      <c r="G30" s="34">
        <v>179888</v>
      </c>
      <c r="H30" s="34">
        <v>15168</v>
      </c>
      <c r="I30" s="34">
        <v>4380</v>
      </c>
      <c r="J30" s="34">
        <v>7132</v>
      </c>
      <c r="K30" s="34">
        <v>3281</v>
      </c>
      <c r="M30" s="38"/>
      <c r="N30" s="38"/>
    </row>
    <row r="31" spans="2:14" ht="19.2" x14ac:dyDescent="0.15">
      <c r="B31" s="29" t="s">
        <v>99</v>
      </c>
      <c r="C31" s="29"/>
      <c r="D31" s="30" t="s">
        <v>21</v>
      </c>
      <c r="E31" s="29"/>
      <c r="F31" s="2" t="s">
        <v>131</v>
      </c>
      <c r="G31" s="34">
        <v>259579</v>
      </c>
      <c r="H31" s="34">
        <v>118765</v>
      </c>
      <c r="I31" s="34">
        <v>3444</v>
      </c>
      <c r="J31" s="34">
        <v>73022</v>
      </c>
      <c r="K31" s="34">
        <v>6216</v>
      </c>
      <c r="M31" s="38"/>
      <c r="N31" s="38"/>
    </row>
    <row r="32" spans="2:14" s="8" customFormat="1" ht="16.5" customHeight="1" x14ac:dyDescent="0.15">
      <c r="B32" s="9" t="s">
        <v>207</v>
      </c>
      <c r="C32" s="9"/>
      <c r="D32" s="10" t="s">
        <v>22</v>
      </c>
      <c r="E32" s="9"/>
      <c r="F32" s="7" t="s">
        <v>208</v>
      </c>
      <c r="G32" s="22">
        <f>SUM(G33:G34,G37,G43,G46:G47)</f>
        <v>50035</v>
      </c>
      <c r="H32" s="22">
        <f>SUM(H33:H34,H37,H43,H46:H47)</f>
        <v>19559</v>
      </c>
      <c r="I32" s="22">
        <f>SUM(I33:I34,I37,I43,I46:I47)</f>
        <v>277</v>
      </c>
      <c r="J32" s="22">
        <f>SUM(J33:J34,J37,J43,J46:J47)</f>
        <v>11967</v>
      </c>
      <c r="K32" s="22">
        <f>SUM(K33:K34,K37,K43,K46:K47)</f>
        <v>796</v>
      </c>
    </row>
    <row r="33" spans="2:11" ht="16.5" customHeight="1" x14ac:dyDescent="0.15">
      <c r="B33" s="29" t="s">
        <v>100</v>
      </c>
      <c r="C33" s="29"/>
      <c r="D33" s="30" t="s">
        <v>23</v>
      </c>
      <c r="E33" s="29"/>
      <c r="F33" s="2" t="s">
        <v>132</v>
      </c>
      <c r="G33" s="34">
        <v>46011</v>
      </c>
      <c r="H33" s="34">
        <v>16667</v>
      </c>
      <c r="I33" s="34">
        <v>208</v>
      </c>
      <c r="J33" s="34">
        <v>9761</v>
      </c>
      <c r="K33" s="34">
        <v>723</v>
      </c>
    </row>
    <row r="34" spans="2:11" ht="16.5" customHeight="1" x14ac:dyDescent="0.15">
      <c r="B34" s="29" t="s">
        <v>101</v>
      </c>
      <c r="C34" s="29"/>
      <c r="D34" s="30" t="s">
        <v>24</v>
      </c>
      <c r="E34" s="29"/>
      <c r="F34" s="2" t="s">
        <v>262</v>
      </c>
      <c r="G34" s="32">
        <f>SUM(G35:G36)</f>
        <v>1916</v>
      </c>
      <c r="H34" s="32">
        <f>SUM(H35:H36)</f>
        <v>1317</v>
      </c>
      <c r="I34" s="32">
        <f>SUM(I35:I36)</f>
        <v>26</v>
      </c>
      <c r="J34" s="32">
        <f>SUM(J35:J36)</f>
        <v>1135</v>
      </c>
      <c r="K34" s="32">
        <f>SUM(K35:K36)</f>
        <v>18</v>
      </c>
    </row>
    <row r="35" spans="2:11" ht="16.5" customHeight="1" x14ac:dyDescent="0.15">
      <c r="B35" s="29" t="s">
        <v>102</v>
      </c>
      <c r="C35" s="29"/>
      <c r="D35" s="30" t="s">
        <v>25</v>
      </c>
      <c r="E35" s="29"/>
      <c r="F35" s="2" t="s">
        <v>133</v>
      </c>
      <c r="G35" s="34">
        <v>896</v>
      </c>
      <c r="H35" s="34">
        <v>564</v>
      </c>
      <c r="I35" s="34">
        <v>17</v>
      </c>
      <c r="J35" s="34">
        <v>455</v>
      </c>
      <c r="K35" s="34">
        <v>15</v>
      </c>
    </row>
    <row r="36" spans="2:11" ht="19.2" x14ac:dyDescent="0.15">
      <c r="B36" s="29" t="s">
        <v>103</v>
      </c>
      <c r="C36" s="29"/>
      <c r="D36" s="30" t="s">
        <v>26</v>
      </c>
      <c r="E36" s="29"/>
      <c r="F36" s="2" t="s">
        <v>276</v>
      </c>
      <c r="G36" s="34">
        <v>1020</v>
      </c>
      <c r="H36" s="34">
        <v>753</v>
      </c>
      <c r="I36" s="34">
        <v>9</v>
      </c>
      <c r="J36" s="34">
        <v>680</v>
      </c>
      <c r="K36" s="34">
        <v>3</v>
      </c>
    </row>
    <row r="37" spans="2:11" ht="16.5" customHeight="1" x14ac:dyDescent="0.15">
      <c r="B37" s="29" t="s">
        <v>104</v>
      </c>
      <c r="C37" s="29"/>
      <c r="D37" s="30" t="s">
        <v>27</v>
      </c>
      <c r="E37" s="29"/>
      <c r="F37" s="2" t="s">
        <v>134</v>
      </c>
      <c r="G37" s="32">
        <f>SUM(G38:G42)</f>
        <v>1903</v>
      </c>
      <c r="H37" s="32">
        <f>SUM(H38:H42)</f>
        <v>1407</v>
      </c>
      <c r="I37" s="32">
        <f>SUM(I38:I42)</f>
        <v>26</v>
      </c>
      <c r="J37" s="32">
        <f>SUM(J38:J42)</f>
        <v>885</v>
      </c>
      <c r="K37" s="32">
        <f>SUM(K38:K42)</f>
        <v>54</v>
      </c>
    </row>
    <row r="38" spans="2:11" ht="16.5" customHeight="1" x14ac:dyDescent="0.15">
      <c r="B38" s="29" t="s">
        <v>105</v>
      </c>
      <c r="C38" s="29"/>
      <c r="D38" s="30" t="s">
        <v>28</v>
      </c>
      <c r="E38" s="29"/>
      <c r="F38" s="2" t="s">
        <v>135</v>
      </c>
      <c r="G38" s="34">
        <v>227</v>
      </c>
      <c r="H38" s="34">
        <v>47</v>
      </c>
      <c r="I38" s="34">
        <v>6</v>
      </c>
      <c r="J38" s="34">
        <v>31</v>
      </c>
      <c r="K38" s="34">
        <v>0</v>
      </c>
    </row>
    <row r="39" spans="2:11" ht="16.5" customHeight="1" x14ac:dyDescent="0.15">
      <c r="B39" s="29" t="s">
        <v>106</v>
      </c>
      <c r="C39" s="29"/>
      <c r="D39" s="30" t="s">
        <v>29</v>
      </c>
      <c r="E39" s="29"/>
      <c r="F39" s="2" t="s">
        <v>277</v>
      </c>
      <c r="G39" s="34">
        <v>1556</v>
      </c>
      <c r="H39" s="34">
        <v>1297</v>
      </c>
      <c r="I39" s="34">
        <v>20</v>
      </c>
      <c r="J39" s="34">
        <v>818</v>
      </c>
      <c r="K39" s="34">
        <v>50</v>
      </c>
    </row>
    <row r="40" spans="2:11" ht="21" customHeight="1" x14ac:dyDescent="0.15">
      <c r="B40" s="29" t="s">
        <v>156</v>
      </c>
      <c r="C40" s="29"/>
      <c r="D40" s="30" t="s">
        <v>157</v>
      </c>
      <c r="E40" s="29"/>
      <c r="F40" s="2" t="s">
        <v>278</v>
      </c>
      <c r="G40" s="34">
        <v>17</v>
      </c>
      <c r="H40" s="34">
        <v>4</v>
      </c>
      <c r="I40" s="34">
        <v>0</v>
      </c>
      <c r="J40" s="34">
        <v>2</v>
      </c>
      <c r="K40" s="34">
        <v>0</v>
      </c>
    </row>
    <row r="41" spans="2:11" ht="16.5" customHeight="1" x14ac:dyDescent="0.15">
      <c r="B41" s="29" t="s">
        <v>154</v>
      </c>
      <c r="C41" s="29"/>
      <c r="D41" s="30" t="s">
        <v>30</v>
      </c>
      <c r="E41" s="29"/>
      <c r="F41" s="2" t="s">
        <v>136</v>
      </c>
      <c r="G41" s="34">
        <v>53</v>
      </c>
      <c r="H41" s="34">
        <v>24</v>
      </c>
      <c r="I41" s="34">
        <v>0</v>
      </c>
      <c r="J41" s="34">
        <v>17</v>
      </c>
      <c r="K41" s="34">
        <v>0</v>
      </c>
    </row>
    <row r="42" spans="2:11" ht="16.5" customHeight="1" x14ac:dyDescent="0.15">
      <c r="B42" s="29" t="s">
        <v>155</v>
      </c>
      <c r="C42" s="29"/>
      <c r="D42" s="30" t="s">
        <v>31</v>
      </c>
      <c r="E42" s="29"/>
      <c r="F42" s="2" t="s">
        <v>43</v>
      </c>
      <c r="G42" s="34">
        <v>50</v>
      </c>
      <c r="H42" s="34">
        <v>35</v>
      </c>
      <c r="I42" s="34">
        <v>0</v>
      </c>
      <c r="J42" s="34">
        <v>17</v>
      </c>
      <c r="K42" s="34">
        <v>4</v>
      </c>
    </row>
    <row r="43" spans="2:11" ht="16.5" customHeight="1" x14ac:dyDescent="0.15">
      <c r="B43" s="29" t="s">
        <v>107</v>
      </c>
      <c r="C43" s="29"/>
      <c r="D43" s="30" t="s">
        <v>32</v>
      </c>
      <c r="E43" s="29"/>
      <c r="F43" s="2" t="s">
        <v>279</v>
      </c>
      <c r="G43" s="32">
        <f>SUM(G44:G45)</f>
        <v>103</v>
      </c>
      <c r="H43" s="32">
        <f>SUM(H44:H45)</f>
        <v>82</v>
      </c>
      <c r="I43" s="32">
        <f>SUM(I44:I45)</f>
        <v>14</v>
      </c>
      <c r="J43" s="32">
        <f>SUM(J44:J45)</f>
        <v>100</v>
      </c>
      <c r="K43" s="32">
        <f>SUM(K44:K45)</f>
        <v>0</v>
      </c>
    </row>
    <row r="44" spans="2:11" ht="16.5" customHeight="1" x14ac:dyDescent="0.15">
      <c r="B44" s="29" t="s">
        <v>108</v>
      </c>
      <c r="C44" s="29"/>
      <c r="D44" s="30" t="s">
        <v>33</v>
      </c>
      <c r="E44" s="29"/>
      <c r="F44" s="2" t="s">
        <v>237</v>
      </c>
      <c r="G44" s="34">
        <v>42</v>
      </c>
      <c r="H44" s="34">
        <v>39</v>
      </c>
      <c r="I44" s="34">
        <v>0</v>
      </c>
      <c r="J44" s="34">
        <v>75</v>
      </c>
      <c r="K44" s="34">
        <v>0</v>
      </c>
    </row>
    <row r="45" spans="2:11" ht="16.5" customHeight="1" x14ac:dyDescent="0.15">
      <c r="B45" s="29" t="s">
        <v>109</v>
      </c>
      <c r="C45" s="29"/>
      <c r="D45" s="30" t="s">
        <v>34</v>
      </c>
      <c r="E45" s="29"/>
      <c r="F45" s="2" t="s">
        <v>137</v>
      </c>
      <c r="G45" s="34">
        <v>61</v>
      </c>
      <c r="H45" s="34">
        <v>43</v>
      </c>
      <c r="I45" s="34">
        <v>14</v>
      </c>
      <c r="J45" s="34">
        <v>25</v>
      </c>
      <c r="K45" s="34">
        <v>0</v>
      </c>
    </row>
    <row r="46" spans="2:11" ht="19.2" x14ac:dyDescent="0.15">
      <c r="B46" s="29" t="s">
        <v>214</v>
      </c>
      <c r="C46" s="29"/>
      <c r="D46" s="30" t="s">
        <v>158</v>
      </c>
      <c r="E46" s="29"/>
      <c r="F46" s="2" t="s">
        <v>213</v>
      </c>
      <c r="G46" s="34">
        <v>0</v>
      </c>
      <c r="H46" s="34">
        <v>0</v>
      </c>
      <c r="I46" s="34">
        <v>0</v>
      </c>
      <c r="J46" s="34">
        <v>0</v>
      </c>
      <c r="K46" s="34">
        <v>0</v>
      </c>
    </row>
    <row r="47" spans="2:11" ht="16.5" customHeight="1" thickBot="1" x14ac:dyDescent="0.2">
      <c r="B47" s="29" t="s">
        <v>215</v>
      </c>
      <c r="C47" s="29"/>
      <c r="D47" s="30" t="s">
        <v>35</v>
      </c>
      <c r="E47" s="29"/>
      <c r="F47" s="2" t="s">
        <v>138</v>
      </c>
      <c r="G47" s="34">
        <v>102</v>
      </c>
      <c r="H47" s="34">
        <v>86</v>
      </c>
      <c r="I47" s="34">
        <v>3</v>
      </c>
      <c r="J47" s="34">
        <v>86</v>
      </c>
      <c r="K47" s="34">
        <v>1</v>
      </c>
    </row>
    <row r="48" spans="2:11" ht="33" customHeight="1" x14ac:dyDescent="0.15">
      <c r="B48" s="62" t="s">
        <v>140</v>
      </c>
      <c r="C48" s="62"/>
      <c r="D48" s="63" t="s">
        <v>265</v>
      </c>
      <c r="E48" s="63"/>
      <c r="F48" s="63"/>
      <c r="G48" s="63"/>
      <c r="H48" s="63"/>
      <c r="I48" s="63"/>
      <c r="J48" s="63"/>
      <c r="K48" s="63"/>
    </row>
    <row r="49" spans="4:4" x14ac:dyDescent="0.15">
      <c r="D49" s="29"/>
    </row>
  </sheetData>
  <mergeCells count="9">
    <mergeCell ref="B48:C48"/>
    <mergeCell ref="D48:K48"/>
    <mergeCell ref="D3:J3"/>
    <mergeCell ref="B2:K2"/>
    <mergeCell ref="B6:D6"/>
    <mergeCell ref="H4:I4"/>
    <mergeCell ref="J4:K4"/>
    <mergeCell ref="G4:G5"/>
    <mergeCell ref="B4:F5"/>
  </mergeCells>
  <phoneticPr fontId="2"/>
  <printOptions horizontalCentered="1"/>
  <pageMargins left="0.39370078740157483" right="0.39370078740157483" top="0.39370078740157483" bottom="0" header="0.31496062992125984" footer="0.31496062992125984"/>
  <pageSetup paperSize="9" scale="9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52"/>
  <sheetViews>
    <sheetView view="pageBreakPreview" zoomScale="110" zoomScaleNormal="100" zoomScaleSheetLayoutView="110" workbookViewId="0">
      <selection activeCell="B2" sqref="B2:K2"/>
    </sheetView>
  </sheetViews>
  <sheetFormatPr defaultColWidth="9.28515625" defaultRowHeight="9.6" x14ac:dyDescent="0.15"/>
  <cols>
    <col min="1" max="1" width="2.85546875" style="39" customWidth="1"/>
    <col min="2" max="2" width="8.42578125" style="39" customWidth="1"/>
    <col min="3" max="3" width="1.85546875" style="39" customWidth="1"/>
    <col min="4" max="4" width="28.28515625" style="39" bestFit="1" customWidth="1"/>
    <col min="5" max="5" width="1.85546875" style="39" customWidth="1"/>
    <col min="6" max="6" width="30.85546875" style="39" customWidth="1"/>
    <col min="7" max="7" width="13.28515625" style="39" customWidth="1"/>
    <col min="8" max="8" width="9" style="39" customWidth="1"/>
    <col min="9" max="9" width="14" style="39" customWidth="1"/>
    <col min="10" max="10" width="9" style="39" customWidth="1"/>
    <col min="11" max="11" width="12.140625" style="39" customWidth="1"/>
    <col min="12" max="16384" width="9.28515625" style="39"/>
  </cols>
  <sheetData>
    <row r="1" spans="2:16" x14ac:dyDescent="0.15">
      <c r="B1" s="39" t="s">
        <v>243</v>
      </c>
    </row>
    <row r="2" spans="2:16" ht="14.4" x14ac:dyDescent="0.15">
      <c r="B2" s="65" t="s">
        <v>240</v>
      </c>
      <c r="C2" s="65"/>
      <c r="D2" s="65"/>
      <c r="E2" s="65"/>
      <c r="F2" s="65"/>
      <c r="G2" s="65"/>
      <c r="H2" s="65"/>
      <c r="I2" s="65"/>
      <c r="J2" s="65"/>
      <c r="K2" s="65"/>
    </row>
    <row r="3" spans="2:16" ht="10.199999999999999" thickBot="1" x14ac:dyDescent="0.2">
      <c r="B3" s="75" t="s">
        <v>241</v>
      </c>
      <c r="C3" s="75"/>
      <c r="D3" s="75"/>
      <c r="E3" s="75"/>
      <c r="F3" s="75"/>
      <c r="G3" s="75"/>
      <c r="H3" s="75"/>
      <c r="I3" s="75"/>
      <c r="J3" s="75"/>
      <c r="K3" s="75"/>
    </row>
    <row r="4" spans="2:16" s="25" customFormat="1" ht="10.5" customHeight="1" x14ac:dyDescent="0.15">
      <c r="B4" s="72" t="s">
        <v>200</v>
      </c>
      <c r="C4" s="72"/>
      <c r="D4" s="72"/>
      <c r="E4" s="72"/>
      <c r="F4" s="73"/>
      <c r="G4" s="78" t="s">
        <v>118</v>
      </c>
      <c r="H4" s="67" t="s">
        <v>116</v>
      </c>
      <c r="I4" s="68"/>
      <c r="J4" s="67" t="s">
        <v>115</v>
      </c>
      <c r="K4" s="79"/>
    </row>
    <row r="5" spans="2:16" s="25" customFormat="1" ht="57.6" x14ac:dyDescent="0.15">
      <c r="B5" s="69"/>
      <c r="C5" s="69"/>
      <c r="D5" s="69"/>
      <c r="E5" s="69"/>
      <c r="F5" s="68"/>
      <c r="G5" s="71"/>
      <c r="H5" s="28" t="s">
        <v>117</v>
      </c>
      <c r="I5" s="28" t="s">
        <v>119</v>
      </c>
      <c r="J5" s="28" t="s">
        <v>117</v>
      </c>
      <c r="K5" s="28" t="s">
        <v>281</v>
      </c>
    </row>
    <row r="6" spans="2:16" s="8" customFormat="1" ht="17.100000000000001" customHeight="1" x14ac:dyDescent="0.15">
      <c r="B6" s="9" t="s">
        <v>209</v>
      </c>
      <c r="C6" s="9"/>
      <c r="D6" s="10" t="s">
        <v>36</v>
      </c>
      <c r="E6" s="9"/>
      <c r="F6" s="7" t="s">
        <v>210</v>
      </c>
      <c r="G6" s="22">
        <f>SUM(G7:G8,G13)</f>
        <v>11774</v>
      </c>
      <c r="H6" s="22">
        <f t="shared" ref="H6:K6" si="0">SUM(H7:H8,H13)</f>
        <v>8571</v>
      </c>
      <c r="I6" s="22">
        <f t="shared" si="0"/>
        <v>82</v>
      </c>
      <c r="J6" s="22">
        <f t="shared" si="0"/>
        <v>6840</v>
      </c>
      <c r="K6" s="22">
        <f t="shared" si="0"/>
        <v>636</v>
      </c>
    </row>
    <row r="7" spans="2:16" s="25" customFormat="1" ht="17.100000000000001" customHeight="1" x14ac:dyDescent="0.15">
      <c r="B7" s="29" t="s">
        <v>110</v>
      </c>
      <c r="C7" s="29"/>
      <c r="D7" s="30" t="s">
        <v>37</v>
      </c>
      <c r="E7" s="29"/>
      <c r="F7" s="2" t="s">
        <v>139</v>
      </c>
      <c r="G7" s="32">
        <v>141</v>
      </c>
      <c r="H7" s="32">
        <v>100</v>
      </c>
      <c r="I7" s="32">
        <v>0</v>
      </c>
      <c r="J7" s="32">
        <v>422</v>
      </c>
      <c r="K7" s="32">
        <v>3</v>
      </c>
    </row>
    <row r="8" spans="2:16" s="25" customFormat="1" ht="17.100000000000001" customHeight="1" x14ac:dyDescent="0.15">
      <c r="B8" s="29" t="s">
        <v>111</v>
      </c>
      <c r="C8" s="29"/>
      <c r="D8" s="30" t="s">
        <v>38</v>
      </c>
      <c r="E8" s="29"/>
      <c r="F8" s="2" t="s">
        <v>283</v>
      </c>
      <c r="G8" s="32">
        <f>SUM(G9:G12)</f>
        <v>9095</v>
      </c>
      <c r="H8" s="32">
        <f t="shared" ref="H8:K8" si="1">SUM(H9:H12)</f>
        <v>7175</v>
      </c>
      <c r="I8" s="32">
        <f t="shared" si="1"/>
        <v>76</v>
      </c>
      <c r="J8" s="32">
        <f t="shared" si="1"/>
        <v>5482</v>
      </c>
      <c r="K8" s="32">
        <f t="shared" si="1"/>
        <v>522</v>
      </c>
    </row>
    <row r="9" spans="2:16" s="25" customFormat="1" ht="17.100000000000001" customHeight="1" x14ac:dyDescent="0.15">
      <c r="B9" s="29" t="s">
        <v>112</v>
      </c>
      <c r="C9" s="29"/>
      <c r="D9" s="30" t="s">
        <v>332</v>
      </c>
      <c r="E9" s="29"/>
      <c r="F9" s="2"/>
      <c r="G9" s="34">
        <v>6096</v>
      </c>
      <c r="H9" s="34">
        <v>4813</v>
      </c>
      <c r="I9" s="34">
        <v>59</v>
      </c>
      <c r="J9" s="34">
        <v>3804</v>
      </c>
      <c r="K9" s="34">
        <v>349</v>
      </c>
    </row>
    <row r="10" spans="2:16" s="25" customFormat="1" ht="16.95" customHeight="1" x14ac:dyDescent="0.15">
      <c r="B10" s="29" t="s">
        <v>113</v>
      </c>
      <c r="C10" s="29"/>
      <c r="D10" s="30" t="s">
        <v>39</v>
      </c>
      <c r="E10" s="29"/>
      <c r="F10" s="2" t="s">
        <v>284</v>
      </c>
      <c r="G10" s="34">
        <v>2326</v>
      </c>
      <c r="H10" s="34">
        <v>1703</v>
      </c>
      <c r="I10" s="34">
        <v>10</v>
      </c>
      <c r="J10" s="34">
        <v>1325</v>
      </c>
      <c r="K10" s="34">
        <v>111</v>
      </c>
    </row>
    <row r="11" spans="2:16" s="25" customFormat="1" ht="19.2" x14ac:dyDescent="0.15">
      <c r="B11" s="44" t="s">
        <v>114</v>
      </c>
      <c r="C11" s="44"/>
      <c r="D11" s="42" t="s">
        <v>40</v>
      </c>
      <c r="E11" s="44"/>
      <c r="F11" s="15" t="s">
        <v>285</v>
      </c>
      <c r="G11" s="34">
        <v>628</v>
      </c>
      <c r="H11" s="34">
        <v>640</v>
      </c>
      <c r="I11" s="34">
        <v>7</v>
      </c>
      <c r="J11" s="37">
        <v>345</v>
      </c>
      <c r="K11" s="34">
        <v>60</v>
      </c>
    </row>
    <row r="12" spans="2:16" s="8" customFormat="1" ht="17.100000000000001" customHeight="1" x14ac:dyDescent="0.15">
      <c r="B12" s="12" t="s">
        <v>334</v>
      </c>
      <c r="C12" s="12"/>
      <c r="D12" s="16" t="s">
        <v>335</v>
      </c>
      <c r="E12" s="12"/>
      <c r="F12" s="17"/>
      <c r="G12" s="22">
        <v>45</v>
      </c>
      <c r="H12" s="22">
        <v>19</v>
      </c>
      <c r="I12" s="22">
        <v>0</v>
      </c>
      <c r="J12" s="22">
        <v>8</v>
      </c>
      <c r="K12" s="22">
        <v>2</v>
      </c>
      <c r="L12" s="18"/>
      <c r="M12" s="18"/>
      <c r="N12" s="18"/>
      <c r="O12" s="18"/>
      <c r="P12" s="18"/>
    </row>
    <row r="13" spans="2:16" s="25" customFormat="1" ht="17.100000000000001" customHeight="1" x14ac:dyDescent="0.15">
      <c r="B13" s="41" t="s">
        <v>333</v>
      </c>
      <c r="C13" s="41"/>
      <c r="D13" s="42" t="s">
        <v>336</v>
      </c>
      <c r="E13" s="41"/>
      <c r="F13" s="1"/>
      <c r="G13" s="34">
        <v>2538</v>
      </c>
      <c r="H13" s="34">
        <v>1296</v>
      </c>
      <c r="I13" s="34">
        <v>6</v>
      </c>
      <c r="J13" s="34">
        <v>936</v>
      </c>
      <c r="K13" s="34">
        <v>111</v>
      </c>
      <c r="L13" s="29"/>
    </row>
    <row r="14" spans="2:16" s="8" customFormat="1" ht="17.100000000000001" customHeight="1" x14ac:dyDescent="0.15">
      <c r="B14" s="12" t="s">
        <v>165</v>
      </c>
      <c r="C14" s="12"/>
      <c r="D14" s="16" t="s">
        <v>159</v>
      </c>
      <c r="E14" s="12"/>
      <c r="F14" s="17" t="s">
        <v>211</v>
      </c>
      <c r="G14" s="22">
        <f>SUM(G15:G25,G28:G36,G39:G42,'01-3'!G6:G7,'01-3'!G10:G32)</f>
        <v>93623</v>
      </c>
      <c r="H14" s="22">
        <f>SUM(H15:H25,H28:H36,H39:H42,'01-3'!H6:H7,'01-3'!H10:H32)</f>
        <v>31737</v>
      </c>
      <c r="I14" s="22">
        <f>SUM(I15:I25,I28:I36,I39:I42,'01-3'!I6:I7,'01-3'!I10:I32)</f>
        <v>1898</v>
      </c>
      <c r="J14" s="22">
        <f>SUM(J15:J25,J28:J36,J39:J42,'01-3'!J6:J7,'01-3'!J10:J32)</f>
        <v>24221</v>
      </c>
      <c r="K14" s="22">
        <f>SUM(K15:K25,K28:K36,K39:K42,'01-3'!K6:K7,'01-3'!K10:K32)</f>
        <v>3486</v>
      </c>
      <c r="L14" s="18"/>
      <c r="M14" s="18"/>
      <c r="N14" s="18"/>
      <c r="O14" s="18"/>
      <c r="P14" s="18"/>
    </row>
    <row r="15" spans="2:16" s="25" customFormat="1" ht="17.100000000000001" customHeight="1" x14ac:dyDescent="0.15">
      <c r="B15" s="41" t="s">
        <v>164</v>
      </c>
      <c r="C15" s="41"/>
      <c r="D15" s="42" t="s">
        <v>44</v>
      </c>
      <c r="E15" s="41"/>
      <c r="F15" s="1" t="s">
        <v>286</v>
      </c>
      <c r="G15" s="34">
        <v>0</v>
      </c>
      <c r="H15" s="34">
        <v>0</v>
      </c>
      <c r="I15" s="34">
        <v>0</v>
      </c>
      <c r="J15" s="34">
        <v>0</v>
      </c>
      <c r="K15" s="34">
        <v>0</v>
      </c>
      <c r="L15" s="29"/>
    </row>
    <row r="16" spans="2:16" s="25" customFormat="1" ht="16.95" customHeight="1" x14ac:dyDescent="0.15">
      <c r="B16" s="41" t="s">
        <v>166</v>
      </c>
      <c r="C16" s="41"/>
      <c r="D16" s="42" t="s">
        <v>45</v>
      </c>
      <c r="E16" s="41"/>
      <c r="F16" s="1" t="s">
        <v>287</v>
      </c>
      <c r="G16" s="34">
        <v>0</v>
      </c>
      <c r="H16" s="34">
        <v>0</v>
      </c>
      <c r="I16" s="34">
        <v>0</v>
      </c>
      <c r="J16" s="34">
        <v>0</v>
      </c>
      <c r="K16" s="34">
        <v>0</v>
      </c>
      <c r="L16" s="29"/>
    </row>
    <row r="17" spans="2:12" s="25" customFormat="1" ht="21" customHeight="1" x14ac:dyDescent="0.15">
      <c r="B17" s="41" t="s">
        <v>167</v>
      </c>
      <c r="C17" s="41"/>
      <c r="D17" s="42" t="s">
        <v>46</v>
      </c>
      <c r="E17" s="41"/>
      <c r="F17" s="1" t="s">
        <v>146</v>
      </c>
      <c r="G17" s="34">
        <v>0</v>
      </c>
      <c r="H17" s="34">
        <v>0</v>
      </c>
      <c r="I17" s="34">
        <v>0</v>
      </c>
      <c r="J17" s="34">
        <v>0</v>
      </c>
      <c r="K17" s="34">
        <v>0</v>
      </c>
      <c r="L17" s="29"/>
    </row>
    <row r="18" spans="2:12" s="25" customFormat="1" ht="19.2" x14ac:dyDescent="0.15">
      <c r="B18" s="41" t="s">
        <v>168</v>
      </c>
      <c r="C18" s="41"/>
      <c r="D18" s="42" t="s">
        <v>47</v>
      </c>
      <c r="E18" s="41"/>
      <c r="F18" s="1" t="s">
        <v>288</v>
      </c>
      <c r="G18" s="34">
        <v>2217</v>
      </c>
      <c r="H18" s="34">
        <v>2090</v>
      </c>
      <c r="I18" s="34">
        <v>5</v>
      </c>
      <c r="J18" s="34">
        <v>1604</v>
      </c>
      <c r="K18" s="34">
        <v>78</v>
      </c>
      <c r="L18" s="29"/>
    </row>
    <row r="19" spans="2:12" s="25" customFormat="1" ht="16.95" customHeight="1" x14ac:dyDescent="0.15">
      <c r="B19" s="41" t="s">
        <v>169</v>
      </c>
      <c r="C19" s="41"/>
      <c r="D19" s="42" t="s">
        <v>48</v>
      </c>
      <c r="E19" s="41"/>
      <c r="F19" s="1" t="s">
        <v>289</v>
      </c>
      <c r="G19" s="34">
        <v>0</v>
      </c>
      <c r="H19" s="34">
        <v>0</v>
      </c>
      <c r="I19" s="34">
        <v>0</v>
      </c>
      <c r="J19" s="34">
        <v>0</v>
      </c>
      <c r="K19" s="34">
        <v>0</v>
      </c>
      <c r="L19" s="29"/>
    </row>
    <row r="20" spans="2:12" s="25" customFormat="1" ht="19.2" x14ac:dyDescent="0.15">
      <c r="B20" s="41" t="s">
        <v>170</v>
      </c>
      <c r="C20" s="41"/>
      <c r="D20" s="42" t="s">
        <v>49</v>
      </c>
      <c r="E20" s="41"/>
      <c r="F20" s="1" t="s">
        <v>290</v>
      </c>
      <c r="G20" s="34">
        <v>249</v>
      </c>
      <c r="H20" s="34">
        <v>210</v>
      </c>
      <c r="I20" s="34">
        <v>4</v>
      </c>
      <c r="J20" s="34">
        <v>263</v>
      </c>
      <c r="K20" s="34">
        <v>23</v>
      </c>
      <c r="L20" s="29"/>
    </row>
    <row r="21" spans="2:12" s="25" customFormat="1" ht="17.100000000000001" customHeight="1" x14ac:dyDescent="0.15">
      <c r="B21" s="41" t="s">
        <v>171</v>
      </c>
      <c r="C21" s="41"/>
      <c r="D21" s="42" t="s">
        <v>50</v>
      </c>
      <c r="E21" s="41"/>
      <c r="F21" s="1" t="s">
        <v>291</v>
      </c>
      <c r="G21" s="34">
        <v>0</v>
      </c>
      <c r="H21" s="34">
        <v>0</v>
      </c>
      <c r="I21" s="34">
        <v>0</v>
      </c>
      <c r="J21" s="34">
        <v>0</v>
      </c>
      <c r="K21" s="34">
        <v>0</v>
      </c>
      <c r="L21" s="29"/>
    </row>
    <row r="22" spans="2:12" s="25" customFormat="1" ht="17.100000000000001" customHeight="1" x14ac:dyDescent="0.15">
      <c r="B22" s="41" t="s">
        <v>172</v>
      </c>
      <c r="C22" s="41"/>
      <c r="D22" s="42" t="s">
        <v>51</v>
      </c>
      <c r="E22" s="41"/>
      <c r="F22" s="1" t="s">
        <v>292</v>
      </c>
      <c r="G22" s="34">
        <v>187</v>
      </c>
      <c r="H22" s="34">
        <v>117</v>
      </c>
      <c r="I22" s="34">
        <v>9</v>
      </c>
      <c r="J22" s="34">
        <v>103</v>
      </c>
      <c r="K22" s="34">
        <v>0</v>
      </c>
      <c r="L22" s="29"/>
    </row>
    <row r="23" spans="2:12" s="25" customFormat="1" ht="19.2" x14ac:dyDescent="0.15">
      <c r="B23" s="41" t="s">
        <v>173</v>
      </c>
      <c r="C23" s="41"/>
      <c r="D23" s="42" t="s">
        <v>41</v>
      </c>
      <c r="E23" s="41"/>
      <c r="F23" s="1" t="s">
        <v>293</v>
      </c>
      <c r="G23" s="34">
        <v>7</v>
      </c>
      <c r="H23" s="34">
        <v>8</v>
      </c>
      <c r="I23" s="34">
        <v>0</v>
      </c>
      <c r="J23" s="34">
        <v>9</v>
      </c>
      <c r="K23" s="34">
        <v>1</v>
      </c>
      <c r="L23" s="29"/>
    </row>
    <row r="24" spans="2:12" s="25" customFormat="1" ht="19.2" x14ac:dyDescent="0.15">
      <c r="B24" s="41" t="s">
        <v>174</v>
      </c>
      <c r="C24" s="41"/>
      <c r="D24" s="42" t="s">
        <v>52</v>
      </c>
      <c r="E24" s="41"/>
      <c r="F24" s="1" t="s">
        <v>294</v>
      </c>
      <c r="G24" s="34">
        <v>2</v>
      </c>
      <c r="H24" s="34">
        <v>2</v>
      </c>
      <c r="I24" s="34">
        <v>0</v>
      </c>
      <c r="J24" s="34">
        <v>1</v>
      </c>
      <c r="K24" s="34">
        <v>0</v>
      </c>
      <c r="L24" s="29"/>
    </row>
    <row r="25" spans="2:12" s="25" customFormat="1" ht="17.100000000000001" customHeight="1" x14ac:dyDescent="0.15">
      <c r="B25" s="41" t="s">
        <v>175</v>
      </c>
      <c r="C25" s="41"/>
      <c r="D25" s="42" t="s">
        <v>53</v>
      </c>
      <c r="E25" s="41"/>
      <c r="F25" s="1" t="s">
        <v>295</v>
      </c>
      <c r="G25" s="32">
        <v>72</v>
      </c>
      <c r="H25" s="32">
        <v>59</v>
      </c>
      <c r="I25" s="32">
        <v>6</v>
      </c>
      <c r="J25" s="32">
        <v>43</v>
      </c>
      <c r="K25" s="32">
        <v>6</v>
      </c>
      <c r="L25" s="29"/>
    </row>
    <row r="26" spans="2:12" s="25" customFormat="1" ht="19.2" x14ac:dyDescent="0.15">
      <c r="B26" s="41" t="s">
        <v>176</v>
      </c>
      <c r="C26" s="41"/>
      <c r="D26" s="42" t="s">
        <v>54</v>
      </c>
      <c r="E26" s="41"/>
      <c r="F26" s="1" t="s">
        <v>147</v>
      </c>
      <c r="G26" s="34">
        <v>37</v>
      </c>
      <c r="H26" s="34">
        <v>29</v>
      </c>
      <c r="I26" s="34">
        <v>3</v>
      </c>
      <c r="J26" s="34">
        <v>20</v>
      </c>
      <c r="K26" s="34">
        <v>5</v>
      </c>
      <c r="L26" s="29"/>
    </row>
    <row r="27" spans="2:12" s="25" customFormat="1" ht="17.100000000000001" customHeight="1" x14ac:dyDescent="0.15">
      <c r="B27" s="41" t="s">
        <v>177</v>
      </c>
      <c r="C27" s="41"/>
      <c r="D27" s="42" t="s">
        <v>55</v>
      </c>
      <c r="E27" s="41"/>
      <c r="F27" s="1" t="s">
        <v>141</v>
      </c>
      <c r="G27" s="34">
        <f>G25-G26</f>
        <v>35</v>
      </c>
      <c r="H27" s="34">
        <f t="shared" ref="H27:K27" si="2">H25-H26</f>
        <v>30</v>
      </c>
      <c r="I27" s="34">
        <f t="shared" si="2"/>
        <v>3</v>
      </c>
      <c r="J27" s="34">
        <f t="shared" si="2"/>
        <v>23</v>
      </c>
      <c r="K27" s="34">
        <f t="shared" si="2"/>
        <v>1</v>
      </c>
      <c r="L27" s="29"/>
    </row>
    <row r="28" spans="2:12" s="25" customFormat="1" ht="17.100000000000001" customHeight="1" x14ac:dyDescent="0.15">
      <c r="B28" s="41" t="s">
        <v>178</v>
      </c>
      <c r="C28" s="41"/>
      <c r="D28" s="42" t="s">
        <v>56</v>
      </c>
      <c r="E28" s="41"/>
      <c r="F28" s="1" t="s">
        <v>296</v>
      </c>
      <c r="G28" s="34">
        <v>10627</v>
      </c>
      <c r="H28" s="34">
        <v>5454</v>
      </c>
      <c r="I28" s="34">
        <v>89</v>
      </c>
      <c r="J28" s="34">
        <v>3474</v>
      </c>
      <c r="K28" s="34">
        <v>804</v>
      </c>
      <c r="L28" s="29"/>
    </row>
    <row r="29" spans="2:12" s="25" customFormat="1" ht="17.100000000000001" customHeight="1" x14ac:dyDescent="0.15">
      <c r="B29" s="41" t="s">
        <v>179</v>
      </c>
      <c r="C29" s="41"/>
      <c r="D29" s="42" t="s">
        <v>57</v>
      </c>
      <c r="E29" s="41"/>
      <c r="F29" s="1" t="s">
        <v>297</v>
      </c>
      <c r="G29" s="34">
        <v>59</v>
      </c>
      <c r="H29" s="34">
        <v>18</v>
      </c>
      <c r="I29" s="34">
        <v>3</v>
      </c>
      <c r="J29" s="34">
        <v>14</v>
      </c>
      <c r="K29" s="34">
        <v>0</v>
      </c>
      <c r="L29" s="29"/>
    </row>
    <row r="30" spans="2:12" s="25" customFormat="1" ht="19.2" x14ac:dyDescent="0.15">
      <c r="B30" s="41" t="s">
        <v>180</v>
      </c>
      <c r="C30" s="41"/>
      <c r="D30" s="42" t="s">
        <v>58</v>
      </c>
      <c r="E30" s="41"/>
      <c r="F30" s="1" t="s">
        <v>298</v>
      </c>
      <c r="G30" s="34">
        <v>0</v>
      </c>
      <c r="H30" s="34">
        <v>0</v>
      </c>
      <c r="I30" s="34">
        <v>0</v>
      </c>
      <c r="J30" s="34">
        <v>0</v>
      </c>
      <c r="K30" s="34">
        <v>0</v>
      </c>
      <c r="L30" s="29"/>
    </row>
    <row r="31" spans="2:12" s="25" customFormat="1" ht="17.100000000000001" customHeight="1" x14ac:dyDescent="0.15">
      <c r="B31" s="41" t="s">
        <v>181</v>
      </c>
      <c r="C31" s="41"/>
      <c r="D31" s="42" t="s">
        <v>59</v>
      </c>
      <c r="E31" s="41"/>
      <c r="F31" s="1" t="s">
        <v>142</v>
      </c>
      <c r="G31" s="34">
        <v>4</v>
      </c>
      <c r="H31" s="34">
        <v>0</v>
      </c>
      <c r="I31" s="34">
        <v>0</v>
      </c>
      <c r="J31" s="34">
        <v>4</v>
      </c>
      <c r="K31" s="34">
        <v>0</v>
      </c>
      <c r="L31" s="29"/>
    </row>
    <row r="32" spans="2:12" s="25" customFormat="1" ht="17.100000000000001" customHeight="1" x14ac:dyDescent="0.15">
      <c r="B32" s="41" t="s">
        <v>182</v>
      </c>
      <c r="C32" s="41"/>
      <c r="D32" s="42" t="s">
        <v>60</v>
      </c>
      <c r="E32" s="41"/>
      <c r="F32" s="1" t="s">
        <v>143</v>
      </c>
      <c r="G32" s="34">
        <v>17</v>
      </c>
      <c r="H32" s="34">
        <v>10</v>
      </c>
      <c r="I32" s="34">
        <v>0</v>
      </c>
      <c r="J32" s="34">
        <v>11</v>
      </c>
      <c r="K32" s="34">
        <v>0</v>
      </c>
      <c r="L32" s="29"/>
    </row>
    <row r="33" spans="2:12" s="25" customFormat="1" ht="17.100000000000001" customHeight="1" x14ac:dyDescent="0.15">
      <c r="B33" s="41" t="s">
        <v>183</v>
      </c>
      <c r="C33" s="41"/>
      <c r="D33" s="42" t="s">
        <v>61</v>
      </c>
      <c r="E33" s="41"/>
      <c r="F33" s="1" t="s">
        <v>299</v>
      </c>
      <c r="G33" s="34">
        <v>56</v>
      </c>
      <c r="H33" s="34">
        <v>50</v>
      </c>
      <c r="I33" s="34">
        <v>1</v>
      </c>
      <c r="J33" s="34">
        <v>53</v>
      </c>
      <c r="K33" s="34">
        <v>4</v>
      </c>
      <c r="L33" s="29"/>
    </row>
    <row r="34" spans="2:12" s="25" customFormat="1" ht="19.2" x14ac:dyDescent="0.15">
      <c r="B34" s="41" t="s">
        <v>184</v>
      </c>
      <c r="C34" s="41"/>
      <c r="D34" s="42" t="s">
        <v>62</v>
      </c>
      <c r="E34" s="41"/>
      <c r="F34" s="1" t="s">
        <v>300</v>
      </c>
      <c r="G34" s="34">
        <v>1</v>
      </c>
      <c r="H34" s="34">
        <v>1</v>
      </c>
      <c r="I34" s="34">
        <v>0</v>
      </c>
      <c r="J34" s="34">
        <v>0</v>
      </c>
      <c r="K34" s="34">
        <v>0</v>
      </c>
      <c r="L34" s="29"/>
    </row>
    <row r="35" spans="2:12" s="25" customFormat="1" ht="17.100000000000001" customHeight="1" x14ac:dyDescent="0.15">
      <c r="B35" s="41" t="s">
        <v>185</v>
      </c>
      <c r="C35" s="41"/>
      <c r="D35" s="42" t="s">
        <v>63</v>
      </c>
      <c r="E35" s="41"/>
      <c r="F35" s="1" t="s">
        <v>144</v>
      </c>
      <c r="G35" s="34">
        <v>0</v>
      </c>
      <c r="H35" s="34">
        <v>0</v>
      </c>
      <c r="I35" s="34">
        <v>0</v>
      </c>
      <c r="J35" s="34">
        <v>0</v>
      </c>
      <c r="K35" s="34">
        <v>0</v>
      </c>
      <c r="L35" s="29"/>
    </row>
    <row r="36" spans="2:12" s="25" customFormat="1" ht="19.2" x14ac:dyDescent="0.15">
      <c r="B36" s="41" t="s">
        <v>186</v>
      </c>
      <c r="C36" s="41"/>
      <c r="D36" s="42" t="s">
        <v>64</v>
      </c>
      <c r="E36" s="41"/>
      <c r="F36" s="1" t="s">
        <v>264</v>
      </c>
      <c r="G36" s="34">
        <v>241</v>
      </c>
      <c r="H36" s="34">
        <v>214</v>
      </c>
      <c r="I36" s="34">
        <v>13</v>
      </c>
      <c r="J36" s="34">
        <v>157</v>
      </c>
      <c r="K36" s="34">
        <v>5</v>
      </c>
      <c r="L36" s="29"/>
    </row>
    <row r="37" spans="2:12" s="25" customFormat="1" ht="21" customHeight="1" x14ac:dyDescent="0.15">
      <c r="B37" s="41" t="s">
        <v>252</v>
      </c>
      <c r="C37" s="41"/>
      <c r="D37" s="42" t="s">
        <v>254</v>
      </c>
      <c r="E37" s="41"/>
      <c r="F37" s="1" t="s">
        <v>259</v>
      </c>
      <c r="G37" s="34">
        <v>220</v>
      </c>
      <c r="H37" s="34">
        <v>206</v>
      </c>
      <c r="I37" s="34">
        <v>12</v>
      </c>
      <c r="J37" s="34">
        <v>149</v>
      </c>
      <c r="K37" s="34">
        <v>4</v>
      </c>
      <c r="L37" s="29"/>
    </row>
    <row r="38" spans="2:12" s="25" customFormat="1" ht="21" customHeight="1" x14ac:dyDescent="0.15">
      <c r="B38" s="41" t="s">
        <v>253</v>
      </c>
      <c r="C38" s="41"/>
      <c r="D38" s="42" t="s">
        <v>255</v>
      </c>
      <c r="E38" s="41"/>
      <c r="F38" s="1" t="s">
        <v>141</v>
      </c>
      <c r="G38" s="34">
        <f>SUM(G36-G37)</f>
        <v>21</v>
      </c>
      <c r="H38" s="34">
        <f>SUM(H36-H37)</f>
        <v>8</v>
      </c>
      <c r="I38" s="34">
        <f>SUM(I36-I37)</f>
        <v>1</v>
      </c>
      <c r="J38" s="34">
        <f>SUM(J36-J37)</f>
        <v>8</v>
      </c>
      <c r="K38" s="34">
        <f>SUM(K36-K37)</f>
        <v>1</v>
      </c>
      <c r="L38" s="29"/>
    </row>
    <row r="39" spans="2:12" s="25" customFormat="1" ht="19.2" x14ac:dyDescent="0.15">
      <c r="B39" s="41" t="s">
        <v>160</v>
      </c>
      <c r="C39" s="41"/>
      <c r="D39" s="55" t="s">
        <v>245</v>
      </c>
      <c r="E39" s="41"/>
      <c r="F39" s="1" t="s">
        <v>301</v>
      </c>
      <c r="G39" s="34">
        <v>0</v>
      </c>
      <c r="H39" s="34">
        <v>0</v>
      </c>
      <c r="I39" s="34">
        <v>0</v>
      </c>
      <c r="J39" s="34">
        <v>0</v>
      </c>
      <c r="K39" s="34">
        <v>0</v>
      </c>
      <c r="L39" s="29"/>
    </row>
    <row r="40" spans="2:12" s="25" customFormat="1" ht="17.100000000000001" customHeight="1" x14ac:dyDescent="0.15">
      <c r="B40" s="41" t="s">
        <v>161</v>
      </c>
      <c r="C40" s="41"/>
      <c r="D40" s="42" t="s">
        <v>65</v>
      </c>
      <c r="E40" s="41"/>
      <c r="F40" s="1" t="s">
        <v>302</v>
      </c>
      <c r="G40" s="34">
        <v>421</v>
      </c>
      <c r="H40" s="34">
        <v>271</v>
      </c>
      <c r="I40" s="34">
        <v>11</v>
      </c>
      <c r="J40" s="34">
        <v>266</v>
      </c>
      <c r="K40" s="34">
        <v>17</v>
      </c>
      <c r="L40" s="29"/>
    </row>
    <row r="41" spans="2:12" s="25" customFormat="1" ht="17.100000000000001" customHeight="1" x14ac:dyDescent="0.15">
      <c r="B41" s="41" t="s">
        <v>162</v>
      </c>
      <c r="C41" s="41"/>
      <c r="D41" s="42" t="s">
        <v>66</v>
      </c>
      <c r="E41" s="41"/>
      <c r="F41" s="1" t="s">
        <v>303</v>
      </c>
      <c r="G41" s="34">
        <v>13</v>
      </c>
      <c r="H41" s="34">
        <v>11</v>
      </c>
      <c r="I41" s="34">
        <v>0</v>
      </c>
      <c r="J41" s="34">
        <v>12</v>
      </c>
      <c r="K41" s="34">
        <v>0</v>
      </c>
      <c r="L41" s="29"/>
    </row>
    <row r="42" spans="2:12" s="25" customFormat="1" ht="48.75" customHeight="1" thickBot="1" x14ac:dyDescent="0.2">
      <c r="B42" s="47" t="s">
        <v>163</v>
      </c>
      <c r="C42" s="47"/>
      <c r="D42" s="56" t="s">
        <v>246</v>
      </c>
      <c r="E42" s="47"/>
      <c r="F42" s="11" t="s">
        <v>304</v>
      </c>
      <c r="G42" s="48">
        <v>467</v>
      </c>
      <c r="H42" s="48">
        <v>340</v>
      </c>
      <c r="I42" s="48">
        <v>7</v>
      </c>
      <c r="J42" s="48">
        <v>460</v>
      </c>
      <c r="K42" s="48">
        <v>4</v>
      </c>
      <c r="L42" s="29"/>
    </row>
    <row r="43" spans="2:12" s="58" customFormat="1" x14ac:dyDescent="0.15">
      <c r="B43" s="76" t="s">
        <v>76</v>
      </c>
      <c r="C43" s="77"/>
      <c r="D43" s="77"/>
      <c r="E43" s="77"/>
      <c r="F43" s="77"/>
      <c r="G43" s="77"/>
      <c r="H43" s="77"/>
      <c r="I43" s="77"/>
      <c r="J43" s="77"/>
      <c r="K43" s="57"/>
    </row>
    <row r="44" spans="2:12" s="59" customFormat="1" ht="20.25" customHeight="1" x14ac:dyDescent="0.15">
      <c r="B44" s="74" t="s">
        <v>238</v>
      </c>
      <c r="C44" s="74"/>
      <c r="D44" s="74"/>
      <c r="E44" s="74"/>
      <c r="F44" s="74"/>
      <c r="G44" s="74"/>
      <c r="H44" s="74"/>
      <c r="I44" s="74"/>
      <c r="J44" s="74"/>
      <c r="K44" s="74"/>
    </row>
    <row r="45" spans="2:12" s="58" customFormat="1" ht="9.75" customHeight="1" x14ac:dyDescent="0.15">
      <c r="B45" s="60" t="s">
        <v>145</v>
      </c>
      <c r="C45" s="57"/>
      <c r="D45" s="57"/>
      <c r="E45" s="57"/>
      <c r="F45" s="57"/>
      <c r="G45" s="57"/>
      <c r="H45" s="57"/>
      <c r="I45" s="57"/>
      <c r="J45" s="57"/>
      <c r="K45" s="57"/>
    </row>
    <row r="46" spans="2:12" s="25" customFormat="1" x14ac:dyDescent="0.15">
      <c r="B46" s="61"/>
      <c r="C46" s="29"/>
      <c r="D46" s="29"/>
      <c r="E46" s="29"/>
      <c r="J46" s="29"/>
      <c r="K46" s="29"/>
    </row>
    <row r="47" spans="2:12" s="25" customFormat="1" x14ac:dyDescent="0.15">
      <c r="B47" s="29"/>
      <c r="C47" s="29"/>
      <c r="D47" s="29"/>
      <c r="E47" s="29"/>
      <c r="J47" s="29"/>
      <c r="K47" s="29"/>
    </row>
    <row r="48" spans="2:12" s="25" customFormat="1" x14ac:dyDescent="0.15">
      <c r="B48" s="29"/>
      <c r="C48" s="29"/>
      <c r="D48" s="29"/>
      <c r="E48" s="29"/>
      <c r="J48" s="29"/>
      <c r="K48" s="29"/>
    </row>
    <row r="49" spans="2:11" s="25" customFormat="1" x14ac:dyDescent="0.15">
      <c r="B49" s="29"/>
      <c r="C49" s="29"/>
      <c r="D49" s="29"/>
      <c r="E49" s="29"/>
      <c r="G49" s="25" t="s">
        <v>148</v>
      </c>
      <c r="J49" s="29"/>
      <c r="K49" s="29"/>
    </row>
    <row r="50" spans="2:11" s="25" customFormat="1" x14ac:dyDescent="0.15">
      <c r="B50" s="29"/>
      <c r="C50" s="29"/>
      <c r="D50" s="29"/>
      <c r="E50" s="29"/>
      <c r="J50" s="29"/>
      <c r="K50" s="29"/>
    </row>
    <row r="51" spans="2:11" s="25" customFormat="1" x14ac:dyDescent="0.15">
      <c r="B51" s="29"/>
      <c r="C51" s="29"/>
      <c r="D51" s="29"/>
      <c r="E51" s="29"/>
      <c r="J51" s="29"/>
      <c r="K51" s="29"/>
    </row>
    <row r="52" spans="2:11" s="25" customFormat="1" x14ac:dyDescent="0.15"/>
  </sheetData>
  <mergeCells count="8">
    <mergeCell ref="B44:K44"/>
    <mergeCell ref="B2:K2"/>
    <mergeCell ref="B3:K3"/>
    <mergeCell ref="B43:J43"/>
    <mergeCell ref="B4:F5"/>
    <mergeCell ref="G4:G5"/>
    <mergeCell ref="H4:I4"/>
    <mergeCell ref="J4:K4"/>
  </mergeCells>
  <phoneticPr fontId="2"/>
  <printOptions horizontalCentered="1"/>
  <pageMargins left="0.39370078740157483" right="0.39370078740157483" top="0.59055118110236227" bottom="0.39370078740157483" header="0.31496062992125984" footer="0.31496062992125984"/>
  <pageSetup paperSize="9" scale="91"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49"/>
  <sheetViews>
    <sheetView view="pageBreakPreview" zoomScale="110" zoomScaleNormal="100" zoomScaleSheetLayoutView="110" workbookViewId="0">
      <selection activeCell="R10" sqref="R10"/>
    </sheetView>
  </sheetViews>
  <sheetFormatPr defaultColWidth="9.28515625" defaultRowHeight="9.6" x14ac:dyDescent="0.15"/>
  <cols>
    <col min="1" max="1" width="2.85546875" style="39" customWidth="1"/>
    <col min="2" max="2" width="8.42578125" style="39" customWidth="1"/>
    <col min="3" max="3" width="1.85546875" style="39" customWidth="1"/>
    <col min="4" max="4" width="28.28515625" style="39" customWidth="1"/>
    <col min="5" max="5" width="1.85546875" style="39" customWidth="1"/>
    <col min="6" max="6" width="31.28515625" style="39" customWidth="1"/>
    <col min="7" max="7" width="13.28515625" style="39" customWidth="1"/>
    <col min="8" max="8" width="9" style="39" customWidth="1"/>
    <col min="9" max="9" width="14" style="39" customWidth="1"/>
    <col min="10" max="10" width="9" style="39" customWidth="1"/>
    <col min="11" max="11" width="12.140625" style="39" bestFit="1" customWidth="1"/>
    <col min="12" max="16384" width="9.28515625" style="39"/>
  </cols>
  <sheetData>
    <row r="1" spans="2:11" x14ac:dyDescent="0.15">
      <c r="B1" s="39" t="s">
        <v>244</v>
      </c>
    </row>
    <row r="2" spans="2:11" ht="14.4" x14ac:dyDescent="0.15">
      <c r="B2" s="65" t="s">
        <v>240</v>
      </c>
      <c r="C2" s="65"/>
      <c r="D2" s="65"/>
      <c r="E2" s="65"/>
      <c r="F2" s="65"/>
      <c r="G2" s="65"/>
      <c r="H2" s="65"/>
      <c r="I2" s="65"/>
      <c r="J2" s="65"/>
      <c r="K2" s="65"/>
    </row>
    <row r="3" spans="2:11" ht="10.199999999999999" thickBot="1" x14ac:dyDescent="0.2">
      <c r="B3" s="75" t="s">
        <v>241</v>
      </c>
      <c r="C3" s="75"/>
      <c r="D3" s="75"/>
      <c r="E3" s="75"/>
      <c r="F3" s="75"/>
      <c r="G3" s="75"/>
      <c r="H3" s="75"/>
      <c r="I3" s="75"/>
      <c r="J3" s="75"/>
      <c r="K3" s="75"/>
    </row>
    <row r="4" spans="2:11" s="40" customFormat="1" x14ac:dyDescent="0.15">
      <c r="B4" s="72" t="s">
        <v>200</v>
      </c>
      <c r="C4" s="72"/>
      <c r="D4" s="72"/>
      <c r="E4" s="72"/>
      <c r="F4" s="73"/>
      <c r="G4" s="70" t="s">
        <v>118</v>
      </c>
      <c r="H4" s="82" t="s">
        <v>116</v>
      </c>
      <c r="I4" s="83"/>
      <c r="J4" s="82" t="s">
        <v>115</v>
      </c>
      <c r="K4" s="79"/>
    </row>
    <row r="5" spans="2:11" s="25" customFormat="1" ht="57.6" x14ac:dyDescent="0.15">
      <c r="B5" s="69"/>
      <c r="C5" s="69"/>
      <c r="D5" s="69"/>
      <c r="E5" s="69"/>
      <c r="F5" s="68"/>
      <c r="G5" s="71"/>
      <c r="H5" s="28" t="s">
        <v>117</v>
      </c>
      <c r="I5" s="28" t="s">
        <v>119</v>
      </c>
      <c r="J5" s="28" t="s">
        <v>117</v>
      </c>
      <c r="K5" s="28" t="s">
        <v>281</v>
      </c>
    </row>
    <row r="6" spans="2:11" s="25" customFormat="1" ht="16.95" customHeight="1" x14ac:dyDescent="0.15">
      <c r="B6" s="41" t="s">
        <v>187</v>
      </c>
      <c r="C6" s="41"/>
      <c r="D6" s="42" t="s">
        <v>77</v>
      </c>
      <c r="E6" s="41"/>
      <c r="F6" s="1" t="s">
        <v>188</v>
      </c>
      <c r="G6" s="34">
        <v>3</v>
      </c>
      <c r="H6" s="34">
        <v>3</v>
      </c>
      <c r="I6" s="34">
        <v>0</v>
      </c>
      <c r="J6" s="34">
        <v>3</v>
      </c>
      <c r="K6" s="34">
        <v>0</v>
      </c>
    </row>
    <row r="7" spans="2:11" s="25" customFormat="1" ht="16.95" customHeight="1" x14ac:dyDescent="0.15">
      <c r="B7" s="41" t="s">
        <v>216</v>
      </c>
      <c r="C7" s="41"/>
      <c r="D7" s="42" t="s">
        <v>78</v>
      </c>
      <c r="E7" s="41"/>
      <c r="F7" s="1" t="s">
        <v>263</v>
      </c>
      <c r="G7" s="34">
        <v>89</v>
      </c>
      <c r="H7" s="34">
        <v>81</v>
      </c>
      <c r="I7" s="34">
        <v>2</v>
      </c>
      <c r="J7" s="34">
        <v>95</v>
      </c>
      <c r="K7" s="34">
        <v>0</v>
      </c>
    </row>
    <row r="8" spans="2:11" s="25" customFormat="1" ht="16.95" customHeight="1" x14ac:dyDescent="0.15">
      <c r="B8" s="41" t="s">
        <v>256</v>
      </c>
      <c r="C8" s="41"/>
      <c r="D8" s="42" t="s">
        <v>260</v>
      </c>
      <c r="E8" s="41"/>
      <c r="F8" s="1" t="s">
        <v>189</v>
      </c>
      <c r="G8" s="34">
        <v>6</v>
      </c>
      <c r="H8" s="34">
        <v>4</v>
      </c>
      <c r="I8" s="34">
        <v>0</v>
      </c>
      <c r="J8" s="34">
        <v>4</v>
      </c>
      <c r="K8" s="34">
        <v>0</v>
      </c>
    </row>
    <row r="9" spans="2:11" s="25" customFormat="1" ht="19.2" customHeight="1" x14ac:dyDescent="0.15">
      <c r="B9" s="41" t="s">
        <v>257</v>
      </c>
      <c r="C9" s="41"/>
      <c r="D9" s="42" t="s">
        <v>261</v>
      </c>
      <c r="E9" s="41"/>
      <c r="F9" s="1" t="s">
        <v>258</v>
      </c>
      <c r="G9" s="34">
        <f>SUM(G7-G8)</f>
        <v>83</v>
      </c>
      <c r="H9" s="34">
        <f>SUM(H7-H8)</f>
        <v>77</v>
      </c>
      <c r="I9" s="34">
        <f>SUM(I7-I8)</f>
        <v>2</v>
      </c>
      <c r="J9" s="34">
        <f>SUM(J7-J8)</f>
        <v>91</v>
      </c>
      <c r="K9" s="34">
        <f>SUM(K7-K8)</f>
        <v>0</v>
      </c>
    </row>
    <row r="10" spans="2:11" s="25" customFormat="1" ht="19.2" customHeight="1" x14ac:dyDescent="0.15">
      <c r="B10" s="41" t="s">
        <v>217</v>
      </c>
      <c r="C10" s="41"/>
      <c r="D10" s="42" t="s">
        <v>79</v>
      </c>
      <c r="E10" s="41"/>
      <c r="F10" s="1" t="s">
        <v>305</v>
      </c>
      <c r="G10" s="34">
        <v>282</v>
      </c>
      <c r="H10" s="34">
        <v>233</v>
      </c>
      <c r="I10" s="34">
        <v>2</v>
      </c>
      <c r="J10" s="34">
        <v>355</v>
      </c>
      <c r="K10" s="34">
        <v>68</v>
      </c>
    </row>
    <row r="11" spans="2:11" s="25" customFormat="1" ht="16.95" customHeight="1" x14ac:dyDescent="0.15">
      <c r="B11" s="41" t="s">
        <v>218</v>
      </c>
      <c r="C11" s="41"/>
      <c r="D11" s="42" t="s">
        <v>239</v>
      </c>
      <c r="E11" s="41"/>
      <c r="F11" s="1" t="s">
        <v>306</v>
      </c>
      <c r="G11" s="34">
        <v>526</v>
      </c>
      <c r="H11" s="34">
        <v>473</v>
      </c>
      <c r="I11" s="34">
        <v>11</v>
      </c>
      <c r="J11" s="34">
        <v>473</v>
      </c>
      <c r="K11" s="34">
        <v>36</v>
      </c>
    </row>
    <row r="12" spans="2:11" s="25" customFormat="1" ht="16.95" customHeight="1" x14ac:dyDescent="0.15">
      <c r="B12" s="41" t="s">
        <v>219</v>
      </c>
      <c r="C12" s="41"/>
      <c r="D12" s="42" t="s">
        <v>80</v>
      </c>
      <c r="E12" s="41"/>
      <c r="F12" s="1" t="s">
        <v>190</v>
      </c>
      <c r="G12" s="34">
        <v>1605</v>
      </c>
      <c r="H12" s="34">
        <v>940</v>
      </c>
      <c r="I12" s="34">
        <v>34</v>
      </c>
      <c r="J12" s="34">
        <v>895</v>
      </c>
      <c r="K12" s="34">
        <v>34</v>
      </c>
    </row>
    <row r="13" spans="2:11" s="25" customFormat="1" ht="19.2" x14ac:dyDescent="0.15">
      <c r="B13" s="41" t="s">
        <v>220</v>
      </c>
      <c r="C13" s="41"/>
      <c r="D13" s="42" t="s">
        <v>327</v>
      </c>
      <c r="E13" s="41"/>
      <c r="F13" s="1" t="s">
        <v>307</v>
      </c>
      <c r="G13" s="34">
        <v>1238</v>
      </c>
      <c r="H13" s="34">
        <v>710</v>
      </c>
      <c r="I13" s="34">
        <v>15</v>
      </c>
      <c r="J13" s="34">
        <v>627</v>
      </c>
      <c r="K13" s="34">
        <v>82</v>
      </c>
    </row>
    <row r="14" spans="2:11" s="25" customFormat="1" ht="16.95" customHeight="1" x14ac:dyDescent="0.15">
      <c r="B14" s="41" t="s">
        <v>221</v>
      </c>
      <c r="C14" s="41"/>
      <c r="D14" s="42" t="s">
        <v>67</v>
      </c>
      <c r="E14" s="41"/>
      <c r="F14" s="1" t="s">
        <v>308</v>
      </c>
      <c r="G14" s="34">
        <v>41</v>
      </c>
      <c r="H14" s="34">
        <v>25</v>
      </c>
      <c r="I14" s="34">
        <v>4</v>
      </c>
      <c r="J14" s="34">
        <v>29</v>
      </c>
      <c r="K14" s="34">
        <v>0</v>
      </c>
    </row>
    <row r="15" spans="2:11" s="25" customFormat="1" ht="16.95" customHeight="1" x14ac:dyDescent="0.15">
      <c r="B15" s="41" t="s">
        <v>222</v>
      </c>
      <c r="C15" s="41"/>
      <c r="D15" s="42" t="s">
        <v>68</v>
      </c>
      <c r="E15" s="41"/>
      <c r="F15" s="1" t="s">
        <v>309</v>
      </c>
      <c r="G15" s="34">
        <v>13879</v>
      </c>
      <c r="H15" s="34">
        <v>9485</v>
      </c>
      <c r="I15" s="34">
        <v>119</v>
      </c>
      <c r="J15" s="34">
        <v>8929</v>
      </c>
      <c r="K15" s="34">
        <v>1427</v>
      </c>
    </row>
    <row r="16" spans="2:11" s="25" customFormat="1" ht="16.95" customHeight="1" x14ac:dyDescent="0.15">
      <c r="B16" s="41" t="s">
        <v>223</v>
      </c>
      <c r="C16" s="41"/>
      <c r="D16" s="42" t="s">
        <v>69</v>
      </c>
      <c r="E16" s="41"/>
      <c r="F16" s="1" t="s">
        <v>310</v>
      </c>
      <c r="G16" s="34">
        <v>974</v>
      </c>
      <c r="H16" s="34">
        <v>879</v>
      </c>
      <c r="I16" s="34">
        <v>7</v>
      </c>
      <c r="J16" s="34">
        <v>728</v>
      </c>
      <c r="K16" s="34">
        <v>328</v>
      </c>
    </row>
    <row r="17" spans="2:11" s="25" customFormat="1" ht="19.2" customHeight="1" x14ac:dyDescent="0.15">
      <c r="B17" s="41" t="s">
        <v>224</v>
      </c>
      <c r="C17" s="41"/>
      <c r="D17" s="42" t="s">
        <v>70</v>
      </c>
      <c r="E17" s="41"/>
      <c r="F17" s="1" t="s">
        <v>311</v>
      </c>
      <c r="G17" s="34">
        <v>93</v>
      </c>
      <c r="H17" s="34">
        <v>80</v>
      </c>
      <c r="I17" s="34">
        <v>0</v>
      </c>
      <c r="J17" s="34">
        <v>47</v>
      </c>
      <c r="K17" s="34">
        <v>0</v>
      </c>
    </row>
    <row r="18" spans="2:11" s="25" customFormat="1" ht="16.95" customHeight="1" x14ac:dyDescent="0.15">
      <c r="B18" s="41" t="s">
        <v>225</v>
      </c>
      <c r="C18" s="41"/>
      <c r="D18" s="42" t="s">
        <v>71</v>
      </c>
      <c r="E18" s="41"/>
      <c r="F18" s="1" t="s">
        <v>312</v>
      </c>
      <c r="G18" s="34">
        <v>2245</v>
      </c>
      <c r="H18" s="34">
        <v>656</v>
      </c>
      <c r="I18" s="34">
        <v>29</v>
      </c>
      <c r="J18" s="34">
        <v>609</v>
      </c>
      <c r="K18" s="34">
        <v>90</v>
      </c>
    </row>
    <row r="19" spans="2:11" s="25" customFormat="1" ht="16.95" customHeight="1" x14ac:dyDescent="0.15">
      <c r="B19" s="41" t="s">
        <v>226</v>
      </c>
      <c r="C19" s="41"/>
      <c r="D19" s="42" t="s">
        <v>72</v>
      </c>
      <c r="E19" s="41"/>
      <c r="F19" s="1" t="s">
        <v>313</v>
      </c>
      <c r="G19" s="34">
        <v>28</v>
      </c>
      <c r="H19" s="34">
        <v>6</v>
      </c>
      <c r="I19" s="34">
        <v>0</v>
      </c>
      <c r="J19" s="34">
        <v>7</v>
      </c>
      <c r="K19" s="34">
        <v>0</v>
      </c>
    </row>
    <row r="20" spans="2:11" s="25" customFormat="1" ht="16.95" customHeight="1" x14ac:dyDescent="0.15">
      <c r="B20" s="41" t="s">
        <v>227</v>
      </c>
      <c r="C20" s="41"/>
      <c r="D20" s="42" t="s">
        <v>73</v>
      </c>
      <c r="E20" s="41"/>
      <c r="F20" s="1" t="s">
        <v>314</v>
      </c>
      <c r="G20" s="34">
        <v>56957</v>
      </c>
      <c r="H20" s="34">
        <v>8367</v>
      </c>
      <c r="I20" s="34">
        <v>1525</v>
      </c>
      <c r="J20" s="34">
        <v>4593</v>
      </c>
      <c r="K20" s="34">
        <v>438</v>
      </c>
    </row>
    <row r="21" spans="2:11" s="25" customFormat="1" ht="36" customHeight="1" x14ac:dyDescent="0.15">
      <c r="B21" s="41" t="s">
        <v>228</v>
      </c>
      <c r="C21" s="41"/>
      <c r="D21" s="42" t="s">
        <v>251</v>
      </c>
      <c r="E21" s="41"/>
      <c r="F21" s="1" t="s">
        <v>315</v>
      </c>
      <c r="G21" s="34">
        <v>17</v>
      </c>
      <c r="H21" s="34">
        <v>16</v>
      </c>
      <c r="I21" s="34">
        <v>2</v>
      </c>
      <c r="J21" s="34">
        <v>9</v>
      </c>
      <c r="K21" s="34">
        <v>6</v>
      </c>
    </row>
    <row r="22" spans="2:11" s="25" customFormat="1" ht="20.399999999999999" customHeight="1" x14ac:dyDescent="0.15">
      <c r="B22" s="41" t="s">
        <v>248</v>
      </c>
      <c r="C22" s="41"/>
      <c r="D22" s="42" t="s">
        <v>191</v>
      </c>
      <c r="E22" s="41"/>
      <c r="F22" s="1" t="s">
        <v>316</v>
      </c>
      <c r="G22" s="34">
        <v>33</v>
      </c>
      <c r="H22" s="34">
        <v>30</v>
      </c>
      <c r="I22" s="34">
        <v>0</v>
      </c>
      <c r="J22" s="34">
        <v>31</v>
      </c>
      <c r="K22" s="34">
        <v>2</v>
      </c>
    </row>
    <row r="23" spans="2:11" s="25" customFormat="1" ht="17.399999999999999" customHeight="1" x14ac:dyDescent="0.15">
      <c r="B23" s="41" t="s">
        <v>249</v>
      </c>
      <c r="C23" s="41"/>
      <c r="D23" s="42" t="s">
        <v>74</v>
      </c>
      <c r="E23" s="41"/>
      <c r="F23" s="1" t="s">
        <v>317</v>
      </c>
      <c r="G23" s="34">
        <v>0</v>
      </c>
      <c r="H23" s="34">
        <v>0</v>
      </c>
      <c r="I23" s="34">
        <v>0</v>
      </c>
      <c r="J23" s="34">
        <v>7</v>
      </c>
      <c r="K23" s="34">
        <v>5</v>
      </c>
    </row>
    <row r="24" spans="2:11" s="25" customFormat="1" ht="17.399999999999999" customHeight="1" x14ac:dyDescent="0.15">
      <c r="B24" s="41" t="s">
        <v>229</v>
      </c>
      <c r="C24" s="41"/>
      <c r="D24" s="42" t="s">
        <v>75</v>
      </c>
      <c r="E24" s="41"/>
      <c r="F24" s="1" t="s">
        <v>318</v>
      </c>
      <c r="G24" s="34">
        <v>3</v>
      </c>
      <c r="H24" s="34">
        <v>2</v>
      </c>
      <c r="I24" s="34">
        <v>0</v>
      </c>
      <c r="J24" s="34">
        <v>1</v>
      </c>
      <c r="K24" s="34">
        <v>0</v>
      </c>
    </row>
    <row r="25" spans="2:11" s="25" customFormat="1" ht="21" customHeight="1" x14ac:dyDescent="0.15">
      <c r="B25" s="41" t="s">
        <v>230</v>
      </c>
      <c r="C25" s="41"/>
      <c r="D25" s="43" t="s">
        <v>198</v>
      </c>
      <c r="E25" s="41"/>
      <c r="F25" s="1" t="s">
        <v>319</v>
      </c>
      <c r="G25" s="34">
        <v>0</v>
      </c>
      <c r="H25" s="34">
        <v>0</v>
      </c>
      <c r="I25" s="34">
        <v>0</v>
      </c>
      <c r="J25" s="34">
        <v>0</v>
      </c>
      <c r="K25" s="34">
        <v>0</v>
      </c>
    </row>
    <row r="26" spans="2:11" s="25" customFormat="1" ht="21" customHeight="1" x14ac:dyDescent="0.15">
      <c r="B26" s="41" t="s">
        <v>231</v>
      </c>
      <c r="C26" s="41"/>
      <c r="D26" s="43" t="s">
        <v>192</v>
      </c>
      <c r="E26" s="41"/>
      <c r="F26" s="1" t="s">
        <v>320</v>
      </c>
      <c r="G26" s="34">
        <v>1</v>
      </c>
      <c r="H26" s="34">
        <v>1</v>
      </c>
      <c r="I26" s="34">
        <v>0</v>
      </c>
      <c r="J26" s="34">
        <v>0</v>
      </c>
      <c r="K26" s="34">
        <v>0</v>
      </c>
    </row>
    <row r="27" spans="2:11" s="25" customFormat="1" ht="21" customHeight="1" x14ac:dyDescent="0.15">
      <c r="B27" s="41" t="s">
        <v>232</v>
      </c>
      <c r="C27" s="41"/>
      <c r="D27" s="43" t="s">
        <v>193</v>
      </c>
      <c r="E27" s="41"/>
      <c r="F27" s="1" t="s">
        <v>321</v>
      </c>
      <c r="G27" s="34">
        <v>1</v>
      </c>
      <c r="H27" s="34">
        <v>0</v>
      </c>
      <c r="I27" s="34">
        <v>0</v>
      </c>
      <c r="J27" s="34">
        <v>0</v>
      </c>
      <c r="K27" s="34">
        <v>0</v>
      </c>
    </row>
    <row r="28" spans="2:11" s="25" customFormat="1" ht="36" customHeight="1" x14ac:dyDescent="0.15">
      <c r="B28" s="41" t="s">
        <v>233</v>
      </c>
      <c r="C28" s="41"/>
      <c r="D28" s="43" t="s">
        <v>194</v>
      </c>
      <c r="E28" s="41"/>
      <c r="F28" s="1" t="s">
        <v>322</v>
      </c>
      <c r="G28" s="34">
        <v>1</v>
      </c>
      <c r="H28" s="34">
        <v>1</v>
      </c>
      <c r="I28" s="34">
        <v>0</v>
      </c>
      <c r="J28" s="34">
        <v>0</v>
      </c>
      <c r="K28" s="34">
        <v>0</v>
      </c>
    </row>
    <row r="29" spans="2:11" s="25" customFormat="1" ht="52.95" customHeight="1" x14ac:dyDescent="0.15">
      <c r="B29" s="44" t="s">
        <v>234</v>
      </c>
      <c r="C29" s="41"/>
      <c r="D29" s="43" t="s">
        <v>195</v>
      </c>
      <c r="E29" s="41"/>
      <c r="F29" s="1" t="s">
        <v>323</v>
      </c>
      <c r="G29" s="34">
        <v>0</v>
      </c>
      <c r="H29" s="34">
        <v>0</v>
      </c>
      <c r="I29" s="34">
        <v>0</v>
      </c>
      <c r="J29" s="34">
        <v>0</v>
      </c>
      <c r="K29" s="34">
        <v>0</v>
      </c>
    </row>
    <row r="30" spans="2:11" s="25" customFormat="1" ht="19.2" x14ac:dyDescent="0.15">
      <c r="B30" s="44" t="s">
        <v>235</v>
      </c>
      <c r="C30" s="44"/>
      <c r="D30" s="43" t="s">
        <v>196</v>
      </c>
      <c r="E30" s="41"/>
      <c r="F30" s="1" t="s">
        <v>324</v>
      </c>
      <c r="G30" s="34">
        <v>0</v>
      </c>
      <c r="H30" s="34">
        <v>0</v>
      </c>
      <c r="I30" s="34">
        <v>0</v>
      </c>
      <c r="J30" s="34">
        <v>0</v>
      </c>
      <c r="K30" s="34">
        <v>0</v>
      </c>
    </row>
    <row r="31" spans="2:11" s="25" customFormat="1" ht="36" customHeight="1" x14ac:dyDescent="0.15">
      <c r="B31" s="44" t="s">
        <v>236</v>
      </c>
      <c r="C31" s="44"/>
      <c r="D31" s="43" t="s">
        <v>328</v>
      </c>
      <c r="E31" s="41"/>
      <c r="F31" s="1" t="s">
        <v>325</v>
      </c>
      <c r="G31" s="34">
        <v>967</v>
      </c>
      <c r="H31" s="34">
        <v>894</v>
      </c>
      <c r="I31" s="34">
        <v>0</v>
      </c>
      <c r="J31" s="34">
        <v>309</v>
      </c>
      <c r="K31" s="34">
        <v>28</v>
      </c>
    </row>
    <row r="32" spans="2:11" s="8" customFormat="1" ht="52.95" customHeight="1" thickBot="1" x14ac:dyDescent="0.2">
      <c r="B32" s="45" t="s">
        <v>250</v>
      </c>
      <c r="C32" s="45"/>
      <c r="D32" s="46" t="s">
        <v>266</v>
      </c>
      <c r="E32" s="47"/>
      <c r="F32" s="11" t="s">
        <v>326</v>
      </c>
      <c r="G32" s="48">
        <v>0</v>
      </c>
      <c r="H32" s="48">
        <v>0</v>
      </c>
      <c r="I32" s="48">
        <v>0</v>
      </c>
      <c r="J32" s="49">
        <v>0</v>
      </c>
      <c r="K32" s="50">
        <v>0</v>
      </c>
    </row>
    <row r="33" spans="2:11" s="25" customFormat="1" ht="45" customHeight="1" x14ac:dyDescent="0.15">
      <c r="B33" s="6"/>
      <c r="C33" s="12"/>
      <c r="D33" s="13" t="s">
        <v>199</v>
      </c>
      <c r="E33" s="6"/>
      <c r="F33" s="80" t="s">
        <v>329</v>
      </c>
      <c r="G33" s="22">
        <f>'01-1'!G6+'01-3'!G34</f>
        <v>709151</v>
      </c>
      <c r="H33" s="22">
        <f>'01-1'!H6+'01-3'!H34</f>
        <v>275350</v>
      </c>
      <c r="I33" s="19" t="s">
        <v>212</v>
      </c>
      <c r="J33" s="23">
        <f>'01-1'!J6+'01-3'!J34</f>
        <v>189749</v>
      </c>
      <c r="K33" s="24">
        <f>'01-1'!K6+'01-3'!K34</f>
        <v>20258</v>
      </c>
    </row>
    <row r="34" spans="2:11" ht="40.5" customHeight="1" thickBot="1" x14ac:dyDescent="0.2">
      <c r="B34" s="45"/>
      <c r="C34" s="47"/>
      <c r="D34" s="51" t="s">
        <v>197</v>
      </c>
      <c r="E34" s="14"/>
      <c r="F34" s="81"/>
      <c r="G34" s="52">
        <v>5800</v>
      </c>
      <c r="H34" s="52">
        <v>5800</v>
      </c>
      <c r="I34" s="20" t="s">
        <v>330</v>
      </c>
      <c r="J34" s="53">
        <v>6480</v>
      </c>
      <c r="K34" s="54">
        <v>1309</v>
      </c>
    </row>
    <row r="35" spans="2:11" ht="12" customHeight="1" x14ac:dyDescent="0.15"/>
    <row r="36" spans="2:11" ht="12" customHeight="1" x14ac:dyDescent="0.15"/>
    <row r="37" spans="2:11" ht="12" customHeight="1" x14ac:dyDescent="0.15"/>
    <row r="38" spans="2:11" ht="12" customHeight="1" x14ac:dyDescent="0.15"/>
    <row r="39" spans="2:11" ht="12" customHeight="1" x14ac:dyDescent="0.15"/>
    <row r="40" spans="2:11" ht="12" customHeight="1" x14ac:dyDescent="0.15"/>
    <row r="41" spans="2:11" ht="12" customHeight="1" x14ac:dyDescent="0.15"/>
    <row r="42" spans="2:11" ht="12" customHeight="1" x14ac:dyDescent="0.15"/>
    <row r="43" spans="2:11" ht="12" customHeight="1" x14ac:dyDescent="0.15"/>
    <row r="44" spans="2:11" ht="12" customHeight="1" x14ac:dyDescent="0.15"/>
    <row r="45" spans="2:11" ht="12" customHeight="1" x14ac:dyDescent="0.15"/>
    <row r="46" spans="2:11" ht="12" customHeight="1" x14ac:dyDescent="0.15"/>
    <row r="47" spans="2:11" ht="12" customHeight="1" x14ac:dyDescent="0.15"/>
    <row r="48" spans="2:11" ht="12" customHeight="1" x14ac:dyDescent="0.15"/>
    <row r="49" ht="12" customHeight="1" x14ac:dyDescent="0.15"/>
  </sheetData>
  <mergeCells count="7">
    <mergeCell ref="B2:K2"/>
    <mergeCell ref="F33:F34"/>
    <mergeCell ref="B4:F5"/>
    <mergeCell ref="G4:G5"/>
    <mergeCell ref="H4:I4"/>
    <mergeCell ref="J4:K4"/>
    <mergeCell ref="B3:K3"/>
  </mergeCells>
  <phoneticPr fontId="2"/>
  <printOptions horizontalCentered="1"/>
  <pageMargins left="0.39370078740157483" right="0.39370078740157483" top="0.59055118110236227" bottom="0.39370078740157483" header="0.31496062992125984" footer="0.31496062992125984"/>
  <pageSetup paperSize="9" scale="95"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01-1</vt:lpstr>
      <vt:lpstr>01-2</vt:lpstr>
      <vt:lpstr>01-3</vt:lpstr>
      <vt:lpstr>'01-1'!Print_Area</vt:lpstr>
      <vt:lpstr>'01-2'!Print_Area</vt:lpstr>
      <vt:lpstr>'01-3'!Print_Area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2024-11-05T05:34:58Z</dcterms:created>
  <dcterms:modified xsi:type="dcterms:W3CDTF">2024-11-05T05:35:06Z</dcterms:modified>
</cp:coreProperties>
</file>