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5F3267DB-987A-4932-A9DF-3C32F99A7F92}" xr6:coauthVersionLast="36" xr6:coauthVersionMax="36" xr10:uidLastSave="{00000000-0000-0000-0000-000000000000}"/>
  <bookViews>
    <workbookView xWindow="2292" yWindow="-120" windowWidth="20736" windowHeight="11160" xr2:uid="{00000000-000D-0000-FFFF-FFFF00000000}"/>
  </bookViews>
  <sheets>
    <sheet name="71-1" sheetId="1" r:id="rId1"/>
    <sheet name="71-2" sheetId="4" r:id="rId2"/>
    <sheet name="71-3" sheetId="3" r:id="rId3"/>
    <sheet name="71-4" sheetId="2" r:id="rId4"/>
  </sheets>
  <definedNames>
    <definedName name="_xlnm.Print_Area" localSheetId="0">'71-1'!$B$2:$AN$70</definedName>
    <definedName name="_xlnm.Print_Area" localSheetId="1">'71-2'!$B$2:$AN$57</definedName>
    <definedName name="_xlnm.Print_Area" localSheetId="2">'71-3'!$B$2:$AN$57</definedName>
    <definedName name="_xlnm.Print_Area" localSheetId="3">'71-4'!$B$2:$AN$51</definedName>
  </definedNames>
  <calcPr calcId="191029"/>
</workbook>
</file>

<file path=xl/calcChain.xml><?xml version="1.0" encoding="utf-8"?>
<calcChain xmlns="http://schemas.openxmlformats.org/spreadsheetml/2006/main">
  <c r="AN49" i="2" l="1"/>
  <c r="AN46" i="2"/>
  <c r="AN43" i="2"/>
  <c r="AN40" i="2"/>
  <c r="AN37" i="2"/>
  <c r="AN34" i="2"/>
  <c r="AN31" i="2"/>
  <c r="AN28" i="2"/>
  <c r="AN25" i="2"/>
  <c r="AN22" i="2"/>
  <c r="AN19" i="2"/>
  <c r="AN16" i="2"/>
  <c r="AN13" i="2"/>
  <c r="AN10" i="2"/>
  <c r="AN55" i="3"/>
  <c r="AN52" i="3"/>
  <c r="AN49" i="3"/>
  <c r="AN46" i="3"/>
  <c r="AN43" i="3"/>
  <c r="AN40" i="3"/>
  <c r="AN37" i="3"/>
  <c r="AN34" i="3"/>
  <c r="AN31" i="3"/>
  <c r="AN28" i="3"/>
  <c r="AN25" i="3"/>
  <c r="AN22" i="3"/>
  <c r="AN19" i="3"/>
  <c r="AN16" i="3"/>
  <c r="AN13" i="3"/>
  <c r="AN10" i="3"/>
  <c r="AN55" i="4"/>
  <c r="AN52" i="4"/>
  <c r="AN49" i="4"/>
  <c r="AN46" i="4"/>
  <c r="AN43" i="4"/>
  <c r="AN40" i="4"/>
  <c r="AN37" i="4"/>
  <c r="AN34" i="4"/>
  <c r="AN31" i="4"/>
  <c r="AN28" i="4"/>
  <c r="AN25" i="4"/>
  <c r="AN22" i="4"/>
  <c r="AN19" i="4"/>
  <c r="AN16" i="4"/>
  <c r="AN13" i="4"/>
  <c r="AN10" i="4"/>
  <c r="AN67" i="1"/>
  <c r="AN64" i="1"/>
  <c r="AN61" i="1"/>
  <c r="AN58" i="1"/>
  <c r="AN55" i="1"/>
  <c r="AN52" i="1"/>
  <c r="AN49" i="1"/>
  <c r="AN46" i="1"/>
  <c r="AN43" i="1"/>
  <c r="AN40" i="1"/>
  <c r="AN37" i="1"/>
  <c r="AN34" i="1"/>
  <c r="AN31" i="1"/>
  <c r="AN28" i="1"/>
  <c r="AN25" i="1"/>
  <c r="AN22" i="1"/>
  <c r="AN19" i="1"/>
  <c r="AN16" i="1"/>
  <c r="AN13" i="1"/>
  <c r="AN8" i="1"/>
  <c r="AQ69" i="1" l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Q9" i="1"/>
  <c r="Q8" i="1"/>
  <c r="Q7" i="1"/>
  <c r="Q78" i="1" s="1"/>
  <c r="Q75" i="1"/>
  <c r="Q74" i="1"/>
  <c r="Q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Q62" i="4"/>
  <c r="Q61" i="4"/>
  <c r="Q60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Q61" i="3"/>
  <c r="Q60" i="3"/>
  <c r="Q59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Q61" i="2"/>
  <c r="Q60" i="2"/>
  <c r="Q59" i="2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Q79" i="1" l="1"/>
  <c r="Q80" i="1"/>
  <c r="F8" i="1"/>
  <c r="F7" i="1"/>
  <c r="F9" i="1"/>
  <c r="AF59" i="2" l="1"/>
  <c r="AF60" i="2"/>
  <c r="AF61" i="2"/>
  <c r="AB59" i="3"/>
  <c r="AB60" i="3"/>
  <c r="AB61" i="3"/>
  <c r="Z59" i="2"/>
  <c r="AA59" i="2"/>
  <c r="Z60" i="2"/>
  <c r="AA60" i="2"/>
  <c r="Z61" i="2"/>
  <c r="AA61" i="2"/>
  <c r="Y47" i="1" l="1"/>
  <c r="Y19" i="1"/>
  <c r="Y55" i="1"/>
  <c r="Y54" i="1"/>
  <c r="Y53" i="1"/>
  <c r="Y52" i="1"/>
  <c r="Y51" i="1"/>
  <c r="Y50" i="1"/>
  <c r="Y49" i="1"/>
  <c r="R40" i="3" l="1"/>
  <c r="AK75" i="1" l="1"/>
  <c r="AJ75" i="1"/>
  <c r="AI75" i="1"/>
  <c r="AH75" i="1"/>
  <c r="AG75" i="1"/>
  <c r="AF75" i="1"/>
  <c r="AE75" i="1"/>
  <c r="AD75" i="1"/>
  <c r="AC75" i="1"/>
  <c r="AB75" i="1"/>
  <c r="AA75" i="1"/>
  <c r="Z75" i="1"/>
  <c r="X75" i="1"/>
  <c r="V75" i="1"/>
  <c r="U75" i="1"/>
  <c r="T75" i="1"/>
  <c r="S75" i="1"/>
  <c r="P75" i="1"/>
  <c r="O75" i="1"/>
  <c r="N75" i="1"/>
  <c r="M75" i="1"/>
  <c r="L75" i="1"/>
  <c r="K75" i="1"/>
  <c r="J75" i="1"/>
  <c r="I75" i="1"/>
  <c r="H75" i="1"/>
  <c r="G75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X74" i="1"/>
  <c r="V74" i="1"/>
  <c r="U74" i="1"/>
  <c r="T74" i="1"/>
  <c r="S74" i="1"/>
  <c r="P74" i="1"/>
  <c r="O74" i="1"/>
  <c r="N74" i="1"/>
  <c r="M74" i="1"/>
  <c r="L74" i="1"/>
  <c r="K74" i="1"/>
  <c r="J74" i="1"/>
  <c r="I74" i="1"/>
  <c r="H74" i="1"/>
  <c r="G74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X73" i="1"/>
  <c r="V73" i="1"/>
  <c r="U73" i="1"/>
  <c r="T73" i="1"/>
  <c r="S73" i="1"/>
  <c r="P73" i="1"/>
  <c r="O73" i="1"/>
  <c r="N73" i="1"/>
  <c r="M73" i="1"/>
  <c r="L73" i="1"/>
  <c r="K73" i="1"/>
  <c r="J73" i="1"/>
  <c r="I73" i="1"/>
  <c r="H73" i="1"/>
  <c r="G73" i="1"/>
  <c r="G8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V7" i="1"/>
  <c r="U7" i="1"/>
  <c r="T7" i="1"/>
  <c r="S7" i="1"/>
  <c r="P7" i="1"/>
  <c r="O7" i="1"/>
  <c r="N7" i="1"/>
  <c r="M7" i="1"/>
  <c r="L7" i="1"/>
  <c r="K7" i="1"/>
  <c r="J7" i="1"/>
  <c r="I7" i="1"/>
  <c r="H7" i="1"/>
  <c r="G7" i="1"/>
  <c r="Y48" i="1"/>
  <c r="AS48" i="1" s="1"/>
  <c r="Y46" i="1"/>
  <c r="AS46" i="1" s="1"/>
  <c r="AR54" i="1"/>
  <c r="AR53" i="1"/>
  <c r="AR52" i="1"/>
  <c r="AR48" i="1"/>
  <c r="AR47" i="1"/>
  <c r="AR46" i="1"/>
  <c r="AK8" i="1"/>
  <c r="AJ8" i="1"/>
  <c r="Y57" i="3"/>
  <c r="AS57" i="3" s="1"/>
  <c r="Y56" i="3"/>
  <c r="AS56" i="3" s="1"/>
  <c r="Y55" i="3"/>
  <c r="AS55" i="3" s="1"/>
  <c r="Y54" i="3"/>
  <c r="AS54" i="3" s="1"/>
  <c r="Y53" i="3"/>
  <c r="AS53" i="3" s="1"/>
  <c r="Y52" i="3"/>
  <c r="AS52" i="3" s="1"/>
  <c r="Y51" i="3"/>
  <c r="AS51" i="3" s="1"/>
  <c r="Y50" i="3"/>
  <c r="AS50" i="3" s="1"/>
  <c r="Y49" i="3"/>
  <c r="AS49" i="3" s="1"/>
  <c r="Y48" i="3"/>
  <c r="AS48" i="3" s="1"/>
  <c r="Y47" i="3"/>
  <c r="AS47" i="3" s="1"/>
  <c r="Y46" i="3"/>
  <c r="AS46" i="3" s="1"/>
  <c r="Y45" i="3"/>
  <c r="AS45" i="3" s="1"/>
  <c r="Y44" i="3"/>
  <c r="AS44" i="3" s="1"/>
  <c r="Y43" i="3"/>
  <c r="AS43" i="3" s="1"/>
  <c r="Y42" i="3"/>
  <c r="AS42" i="3" s="1"/>
  <c r="Y41" i="3"/>
  <c r="AS41" i="3" s="1"/>
  <c r="Y40" i="3"/>
  <c r="AS40" i="3" s="1"/>
  <c r="Y39" i="3"/>
  <c r="AS39" i="3" s="1"/>
  <c r="Y38" i="3"/>
  <c r="Y37" i="3"/>
  <c r="AS37" i="3" s="1"/>
  <c r="Y36" i="3"/>
  <c r="AS36" i="3" s="1"/>
  <c r="Y35" i="3"/>
  <c r="AS35" i="3" s="1"/>
  <c r="Y34" i="3"/>
  <c r="AS34" i="3" s="1"/>
  <c r="Y33" i="3"/>
  <c r="AS33" i="3" s="1"/>
  <c r="Y32" i="3"/>
  <c r="AS32" i="3" s="1"/>
  <c r="Y31" i="3"/>
  <c r="AS31" i="3" s="1"/>
  <c r="Y30" i="3"/>
  <c r="AS30" i="3" s="1"/>
  <c r="Y29" i="3"/>
  <c r="AS29" i="3" s="1"/>
  <c r="Y28" i="3"/>
  <c r="Y27" i="3"/>
  <c r="AS27" i="3" s="1"/>
  <c r="Y26" i="3"/>
  <c r="AS26" i="3" s="1"/>
  <c r="Y25" i="3"/>
  <c r="AS25" i="3" s="1"/>
  <c r="Y24" i="3"/>
  <c r="AS24" i="3" s="1"/>
  <c r="Y23" i="3"/>
  <c r="AS23" i="3" s="1"/>
  <c r="Y22" i="3"/>
  <c r="AS22" i="3" s="1"/>
  <c r="Y21" i="3"/>
  <c r="AS21" i="3" s="1"/>
  <c r="Y20" i="3"/>
  <c r="Y19" i="3"/>
  <c r="AS19" i="3" s="1"/>
  <c r="Y18" i="3"/>
  <c r="AS18" i="3" s="1"/>
  <c r="Y17" i="3"/>
  <c r="Y16" i="3"/>
  <c r="AS16" i="3" s="1"/>
  <c r="Y15" i="3"/>
  <c r="Y14" i="3"/>
  <c r="AS14" i="3" s="1"/>
  <c r="Y13" i="3"/>
  <c r="AS13" i="3" s="1"/>
  <c r="Y12" i="3"/>
  <c r="AS12" i="3" s="1"/>
  <c r="Y11" i="3"/>
  <c r="AS11" i="3" s="1"/>
  <c r="Y10" i="3"/>
  <c r="Y51" i="2"/>
  <c r="AS51" i="2" s="1"/>
  <c r="Y50" i="2"/>
  <c r="AS50" i="2" s="1"/>
  <c r="Y49" i="2"/>
  <c r="AS49" i="2" s="1"/>
  <c r="Y48" i="2"/>
  <c r="AS48" i="2" s="1"/>
  <c r="Y47" i="2"/>
  <c r="AS47" i="2" s="1"/>
  <c r="Y46" i="2"/>
  <c r="AS46" i="2" s="1"/>
  <c r="Y45" i="2"/>
  <c r="AS45" i="2" s="1"/>
  <c r="Y44" i="2"/>
  <c r="AS44" i="2" s="1"/>
  <c r="Y43" i="2"/>
  <c r="AS43" i="2" s="1"/>
  <c r="Y42" i="2"/>
  <c r="AS42" i="2" s="1"/>
  <c r="Y41" i="2"/>
  <c r="AS41" i="2" s="1"/>
  <c r="Y40" i="2"/>
  <c r="AS40" i="2" s="1"/>
  <c r="Y39" i="2"/>
  <c r="AS39" i="2" s="1"/>
  <c r="Y38" i="2"/>
  <c r="AS38" i="2" s="1"/>
  <c r="Y37" i="2"/>
  <c r="AS37" i="2" s="1"/>
  <c r="Y36" i="2"/>
  <c r="AS36" i="2" s="1"/>
  <c r="Y35" i="2"/>
  <c r="AS35" i="2" s="1"/>
  <c r="Y34" i="2"/>
  <c r="AS34" i="2" s="1"/>
  <c r="Y33" i="2"/>
  <c r="AS33" i="2" s="1"/>
  <c r="Y32" i="2"/>
  <c r="AS32" i="2" s="1"/>
  <c r="Y31" i="2"/>
  <c r="AS31" i="2" s="1"/>
  <c r="Y30" i="2"/>
  <c r="AS30" i="2" s="1"/>
  <c r="Y29" i="2"/>
  <c r="AS29" i="2" s="1"/>
  <c r="Y28" i="2"/>
  <c r="AS28" i="2" s="1"/>
  <c r="Y27" i="2"/>
  <c r="AS27" i="2" s="1"/>
  <c r="Y26" i="2"/>
  <c r="AS26" i="2" s="1"/>
  <c r="Y25" i="2"/>
  <c r="AS25" i="2" s="1"/>
  <c r="Y24" i="2"/>
  <c r="AS24" i="2" s="1"/>
  <c r="Y23" i="2"/>
  <c r="AS23" i="2" s="1"/>
  <c r="Y22" i="2"/>
  <c r="AS22" i="2" s="1"/>
  <c r="Y21" i="2"/>
  <c r="AS21" i="2" s="1"/>
  <c r="Y20" i="2"/>
  <c r="Y19" i="2"/>
  <c r="AS19" i="2" s="1"/>
  <c r="Y18" i="2"/>
  <c r="AS18" i="2" s="1"/>
  <c r="Y17" i="2"/>
  <c r="AS17" i="2" s="1"/>
  <c r="Y16" i="2"/>
  <c r="AS16" i="2" s="1"/>
  <c r="Y15" i="2"/>
  <c r="AS15" i="2" s="1"/>
  <c r="Y14" i="2"/>
  <c r="AS14" i="2" s="1"/>
  <c r="Y13" i="2"/>
  <c r="AS13" i="2" s="1"/>
  <c r="Y12" i="2"/>
  <c r="Y11" i="2"/>
  <c r="AS11" i="2" s="1"/>
  <c r="Y10" i="2"/>
  <c r="AS10" i="2" s="1"/>
  <c r="AR19" i="1"/>
  <c r="AR20" i="1"/>
  <c r="AR21" i="1"/>
  <c r="AK9" i="1"/>
  <c r="AJ9" i="1"/>
  <c r="AI9" i="1"/>
  <c r="AH9" i="1"/>
  <c r="AG9" i="1"/>
  <c r="AF9" i="1"/>
  <c r="AE9" i="1"/>
  <c r="AD9" i="1"/>
  <c r="AC9" i="1"/>
  <c r="AB9" i="1"/>
  <c r="AA9" i="1"/>
  <c r="Z9" i="1"/>
  <c r="X9" i="1"/>
  <c r="AI8" i="1"/>
  <c r="AH8" i="1"/>
  <c r="AG8" i="1"/>
  <c r="AF8" i="1"/>
  <c r="AE8" i="1"/>
  <c r="AD8" i="1"/>
  <c r="AC8" i="1"/>
  <c r="AB8" i="1"/>
  <c r="AA8" i="1"/>
  <c r="Z8" i="1"/>
  <c r="X8" i="1"/>
  <c r="V9" i="1"/>
  <c r="U9" i="1"/>
  <c r="T9" i="1"/>
  <c r="S9" i="1"/>
  <c r="P9" i="1"/>
  <c r="O9" i="1"/>
  <c r="N9" i="1"/>
  <c r="M9" i="1"/>
  <c r="L9" i="1"/>
  <c r="K9" i="1"/>
  <c r="J9" i="1"/>
  <c r="I9" i="1"/>
  <c r="H9" i="1"/>
  <c r="V8" i="1"/>
  <c r="U8" i="1"/>
  <c r="T8" i="1"/>
  <c r="S8" i="1"/>
  <c r="P8" i="1"/>
  <c r="O8" i="1"/>
  <c r="N8" i="1"/>
  <c r="M8" i="1"/>
  <c r="L8" i="1"/>
  <c r="K8" i="1"/>
  <c r="J8" i="1"/>
  <c r="I8" i="1"/>
  <c r="H8" i="1"/>
  <c r="G9" i="1"/>
  <c r="AK61" i="3"/>
  <c r="AJ61" i="3"/>
  <c r="AI61" i="3"/>
  <c r="AH61" i="3"/>
  <c r="AG61" i="3"/>
  <c r="AF61" i="3"/>
  <c r="AE61" i="3"/>
  <c r="AD61" i="3"/>
  <c r="AC61" i="3"/>
  <c r="AA61" i="3"/>
  <c r="Z61" i="3"/>
  <c r="X61" i="3"/>
  <c r="AK60" i="3"/>
  <c r="AJ60" i="3"/>
  <c r="AI60" i="3"/>
  <c r="AH60" i="3"/>
  <c r="AG60" i="3"/>
  <c r="AF60" i="3"/>
  <c r="AE60" i="3"/>
  <c r="AD60" i="3"/>
  <c r="AC60" i="3"/>
  <c r="AA60" i="3"/>
  <c r="Z60" i="3"/>
  <c r="X60" i="3"/>
  <c r="AK59" i="3"/>
  <c r="AJ59" i="3"/>
  <c r="AI59" i="3"/>
  <c r="AH59" i="3"/>
  <c r="AG59" i="3"/>
  <c r="AF59" i="3"/>
  <c r="AE59" i="3"/>
  <c r="AD59" i="3"/>
  <c r="AC59" i="3"/>
  <c r="AA59" i="3"/>
  <c r="Z59" i="3"/>
  <c r="X59" i="3"/>
  <c r="V61" i="3"/>
  <c r="U61" i="3"/>
  <c r="T61" i="3"/>
  <c r="S61" i="3"/>
  <c r="P61" i="3"/>
  <c r="O61" i="3"/>
  <c r="N61" i="3"/>
  <c r="M61" i="3"/>
  <c r="L61" i="3"/>
  <c r="K61" i="3"/>
  <c r="J61" i="3"/>
  <c r="I61" i="3"/>
  <c r="H61" i="3"/>
  <c r="G61" i="3"/>
  <c r="V60" i="3"/>
  <c r="U60" i="3"/>
  <c r="T60" i="3"/>
  <c r="S60" i="3"/>
  <c r="P60" i="3"/>
  <c r="O60" i="3"/>
  <c r="N60" i="3"/>
  <c r="M60" i="3"/>
  <c r="L60" i="3"/>
  <c r="K60" i="3"/>
  <c r="J60" i="3"/>
  <c r="I60" i="3"/>
  <c r="H60" i="3"/>
  <c r="G60" i="3"/>
  <c r="V59" i="3"/>
  <c r="U59" i="3"/>
  <c r="T59" i="3"/>
  <c r="S59" i="3"/>
  <c r="P59" i="3"/>
  <c r="O59" i="3"/>
  <c r="N59" i="3"/>
  <c r="M59" i="3"/>
  <c r="L59" i="3"/>
  <c r="K59" i="3"/>
  <c r="J59" i="3"/>
  <c r="I59" i="3"/>
  <c r="H59" i="3"/>
  <c r="G59" i="3"/>
  <c r="R52" i="3"/>
  <c r="AR52" i="3" s="1"/>
  <c r="AQ10" i="2"/>
  <c r="AQ54" i="3"/>
  <c r="AQ53" i="3"/>
  <c r="R54" i="3"/>
  <c r="R53" i="3"/>
  <c r="AR53" i="3" s="1"/>
  <c r="J59" i="2"/>
  <c r="AK61" i="2"/>
  <c r="AJ61" i="2"/>
  <c r="AI61" i="2"/>
  <c r="AH61" i="2"/>
  <c r="AG61" i="2"/>
  <c r="AE61" i="2"/>
  <c r="AD61" i="2"/>
  <c r="AC61" i="2"/>
  <c r="AB61" i="2"/>
  <c r="X61" i="2"/>
  <c r="W61" i="2"/>
  <c r="V61" i="2"/>
  <c r="U61" i="2"/>
  <c r="T61" i="2"/>
  <c r="S61" i="2"/>
  <c r="P61" i="2"/>
  <c r="O61" i="2"/>
  <c r="N61" i="2"/>
  <c r="M61" i="2"/>
  <c r="L61" i="2"/>
  <c r="K61" i="2"/>
  <c r="J61" i="2"/>
  <c r="I61" i="2"/>
  <c r="H61" i="2"/>
  <c r="G61" i="2"/>
  <c r="AK60" i="2"/>
  <c r="AJ60" i="2"/>
  <c r="AI60" i="2"/>
  <c r="AH60" i="2"/>
  <c r="AG60" i="2"/>
  <c r="AE60" i="2"/>
  <c r="AD60" i="2"/>
  <c r="AC60" i="2"/>
  <c r="AB60" i="2"/>
  <c r="X60" i="2"/>
  <c r="W60" i="2"/>
  <c r="V60" i="2"/>
  <c r="U60" i="2"/>
  <c r="T60" i="2"/>
  <c r="S60" i="2"/>
  <c r="P60" i="2"/>
  <c r="O60" i="2"/>
  <c r="N60" i="2"/>
  <c r="M60" i="2"/>
  <c r="L60" i="2"/>
  <c r="K60" i="2"/>
  <c r="J60" i="2"/>
  <c r="I60" i="2"/>
  <c r="H60" i="2"/>
  <c r="G60" i="2"/>
  <c r="AK59" i="2"/>
  <c r="AJ59" i="2"/>
  <c r="AI59" i="2"/>
  <c r="AH59" i="2"/>
  <c r="AG59" i="2"/>
  <c r="AE59" i="2"/>
  <c r="AD59" i="2"/>
  <c r="AC59" i="2"/>
  <c r="AB59" i="2"/>
  <c r="X59" i="2"/>
  <c r="W59" i="2"/>
  <c r="V59" i="2"/>
  <c r="U59" i="2"/>
  <c r="T59" i="2"/>
  <c r="S59" i="2"/>
  <c r="P59" i="2"/>
  <c r="O59" i="2"/>
  <c r="N59" i="2"/>
  <c r="M59" i="2"/>
  <c r="L59" i="2"/>
  <c r="K59" i="2"/>
  <c r="I59" i="2"/>
  <c r="H59" i="2"/>
  <c r="G59" i="2"/>
  <c r="R48" i="2"/>
  <c r="AR48" i="2" s="1"/>
  <c r="AQ48" i="2"/>
  <c r="R47" i="2"/>
  <c r="AR47" i="2" s="1"/>
  <c r="AQ47" i="2"/>
  <c r="R46" i="2"/>
  <c r="AR46" i="2" s="1"/>
  <c r="AQ46" i="2"/>
  <c r="R45" i="2"/>
  <c r="AR45" i="2" s="1"/>
  <c r="AQ45" i="2"/>
  <c r="R44" i="2"/>
  <c r="AR44" i="2" s="1"/>
  <c r="AQ44" i="2"/>
  <c r="R43" i="2"/>
  <c r="AR43" i="2" s="1"/>
  <c r="AQ43" i="2"/>
  <c r="AK62" i="4"/>
  <c r="AJ62" i="4"/>
  <c r="AI62" i="4"/>
  <c r="AH62" i="4"/>
  <c r="AG62" i="4"/>
  <c r="AF62" i="4"/>
  <c r="AE62" i="4"/>
  <c r="AD62" i="4"/>
  <c r="AC62" i="4"/>
  <c r="AB62" i="4"/>
  <c r="AA62" i="4"/>
  <c r="Z62" i="4"/>
  <c r="X62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X61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X60" i="4"/>
  <c r="G60" i="4"/>
  <c r="H60" i="4"/>
  <c r="I60" i="4"/>
  <c r="J60" i="4"/>
  <c r="K60" i="4"/>
  <c r="L60" i="4"/>
  <c r="M60" i="4"/>
  <c r="N60" i="4"/>
  <c r="O60" i="4"/>
  <c r="P60" i="4"/>
  <c r="S60" i="4"/>
  <c r="T60" i="4"/>
  <c r="U60" i="4"/>
  <c r="V60" i="4"/>
  <c r="G61" i="4"/>
  <c r="H61" i="4"/>
  <c r="I61" i="4"/>
  <c r="J61" i="4"/>
  <c r="K61" i="4"/>
  <c r="L61" i="4"/>
  <c r="M61" i="4"/>
  <c r="N61" i="4"/>
  <c r="O61" i="4"/>
  <c r="P61" i="4"/>
  <c r="S61" i="4"/>
  <c r="T61" i="4"/>
  <c r="U61" i="4"/>
  <c r="V61" i="4"/>
  <c r="G62" i="4"/>
  <c r="H62" i="4"/>
  <c r="I62" i="4"/>
  <c r="J62" i="4"/>
  <c r="K62" i="4"/>
  <c r="L62" i="4"/>
  <c r="M62" i="4"/>
  <c r="N62" i="4"/>
  <c r="O62" i="4"/>
  <c r="P62" i="4"/>
  <c r="S62" i="4"/>
  <c r="T62" i="4"/>
  <c r="U62" i="4"/>
  <c r="V62" i="4"/>
  <c r="AR69" i="1"/>
  <c r="AR68" i="1"/>
  <c r="AR67" i="1"/>
  <c r="AR65" i="1"/>
  <c r="AR64" i="1"/>
  <c r="AR63" i="1"/>
  <c r="AR62" i="1"/>
  <c r="AR61" i="1"/>
  <c r="AR60" i="1"/>
  <c r="AR59" i="1"/>
  <c r="AR58" i="1"/>
  <c r="AR57" i="1"/>
  <c r="AR56" i="1"/>
  <c r="AR51" i="1"/>
  <c r="AR50" i="1"/>
  <c r="AR49" i="1"/>
  <c r="AR45" i="1"/>
  <c r="AR44" i="1"/>
  <c r="AR42" i="1"/>
  <c r="AR41" i="1"/>
  <c r="AR40" i="1"/>
  <c r="AR39" i="1"/>
  <c r="AR38" i="1"/>
  <c r="AR37" i="1"/>
  <c r="AR36" i="1"/>
  <c r="AR35" i="1"/>
  <c r="AR34" i="1"/>
  <c r="AR33" i="1"/>
  <c r="AR32" i="1"/>
  <c r="AR30" i="1"/>
  <c r="AR29" i="1"/>
  <c r="AR27" i="1"/>
  <c r="AR26" i="1"/>
  <c r="AR25" i="1"/>
  <c r="AR24" i="1"/>
  <c r="AR23" i="1"/>
  <c r="AR22" i="1"/>
  <c r="AR18" i="1"/>
  <c r="AR17" i="1"/>
  <c r="AR14" i="1"/>
  <c r="AR13" i="1"/>
  <c r="R42" i="2"/>
  <c r="AR42" i="2" s="1"/>
  <c r="R41" i="2"/>
  <c r="AR41" i="2" s="1"/>
  <c r="R40" i="2"/>
  <c r="AQ42" i="2"/>
  <c r="AQ41" i="2"/>
  <c r="AQ40" i="2"/>
  <c r="Y26" i="4"/>
  <c r="Y27" i="4"/>
  <c r="AS27" i="4" s="1"/>
  <c r="Y25" i="4"/>
  <c r="AS25" i="4" s="1"/>
  <c r="R26" i="4"/>
  <c r="AR26" i="4" s="1"/>
  <c r="R27" i="4"/>
  <c r="AR27" i="4" s="1"/>
  <c r="R25" i="4"/>
  <c r="AR25" i="4" s="1"/>
  <c r="AQ26" i="4"/>
  <c r="AQ27" i="4"/>
  <c r="AQ25" i="4"/>
  <c r="Y64" i="1"/>
  <c r="Y65" i="1"/>
  <c r="AS65" i="1" s="1"/>
  <c r="Y66" i="1"/>
  <c r="AS66" i="1" s="1"/>
  <c r="AQ51" i="2"/>
  <c r="AQ50" i="2"/>
  <c r="AQ4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5" i="2"/>
  <c r="AQ14" i="2"/>
  <c r="AQ13" i="2"/>
  <c r="AQ12" i="2"/>
  <c r="AQ11" i="2"/>
  <c r="R51" i="2"/>
  <c r="AR51" i="2" s="1"/>
  <c r="R50" i="2"/>
  <c r="AR50" i="2" s="1"/>
  <c r="R49" i="2"/>
  <c r="AR49" i="2" s="1"/>
  <c r="R39" i="2"/>
  <c r="AR39" i="2" s="1"/>
  <c r="R38" i="2"/>
  <c r="AR38" i="2" s="1"/>
  <c r="R37" i="2"/>
  <c r="AR37" i="2" s="1"/>
  <c r="R36" i="2"/>
  <c r="AR36" i="2" s="1"/>
  <c r="R35" i="2"/>
  <c r="R34" i="2"/>
  <c r="R33" i="2"/>
  <c r="AR33" i="2" s="1"/>
  <c r="R32" i="2"/>
  <c r="AR32" i="2" s="1"/>
  <c r="R31" i="2"/>
  <c r="AR31" i="2" s="1"/>
  <c r="R30" i="2"/>
  <c r="AR30" i="2" s="1"/>
  <c r="R29" i="2"/>
  <c r="AR29" i="2" s="1"/>
  <c r="R28" i="2"/>
  <c r="AR28" i="2" s="1"/>
  <c r="R27" i="2"/>
  <c r="AR27" i="2" s="1"/>
  <c r="R26" i="2"/>
  <c r="AR26" i="2" s="1"/>
  <c r="R25" i="2"/>
  <c r="R24" i="2"/>
  <c r="AR24" i="2" s="1"/>
  <c r="R23" i="2"/>
  <c r="R22" i="2"/>
  <c r="AR22" i="2" s="1"/>
  <c r="R21" i="2"/>
  <c r="AR21" i="2" s="1"/>
  <c r="R20" i="2"/>
  <c r="AR20" i="2" s="1"/>
  <c r="R19" i="2"/>
  <c r="AR19" i="2" s="1"/>
  <c r="R18" i="2"/>
  <c r="R17" i="2"/>
  <c r="R16" i="2"/>
  <c r="AR16" i="2" s="1"/>
  <c r="R15" i="2"/>
  <c r="AR15" i="2" s="1"/>
  <c r="R14" i="2"/>
  <c r="R13" i="2"/>
  <c r="AR13" i="2" s="1"/>
  <c r="R12" i="2"/>
  <c r="AR12" i="2" s="1"/>
  <c r="R11" i="2"/>
  <c r="AR11" i="2" s="1"/>
  <c r="R10" i="2"/>
  <c r="AR10" i="2" s="1"/>
  <c r="R57" i="3"/>
  <c r="AR57" i="3" s="1"/>
  <c r="R56" i="3"/>
  <c r="AR56" i="3" s="1"/>
  <c r="R55" i="3"/>
  <c r="AR55" i="3" s="1"/>
  <c r="R51" i="3"/>
  <c r="AR51" i="3" s="1"/>
  <c r="R50" i="3"/>
  <c r="AR50" i="3" s="1"/>
  <c r="R49" i="3"/>
  <c r="AR49" i="3" s="1"/>
  <c r="R48" i="3"/>
  <c r="AR48" i="3" s="1"/>
  <c r="R47" i="3"/>
  <c r="AR47" i="3" s="1"/>
  <c r="R46" i="3"/>
  <c r="AR46" i="3" s="1"/>
  <c r="R45" i="3"/>
  <c r="AR45" i="3" s="1"/>
  <c r="R44" i="3"/>
  <c r="AR44" i="3" s="1"/>
  <c r="R43" i="3"/>
  <c r="AR43" i="3" s="1"/>
  <c r="R42" i="3"/>
  <c r="AR42" i="3" s="1"/>
  <c r="R41" i="3"/>
  <c r="AR41" i="3" s="1"/>
  <c r="R39" i="3"/>
  <c r="AR39" i="3" s="1"/>
  <c r="R38" i="3"/>
  <c r="AR38" i="3" s="1"/>
  <c r="R37" i="3"/>
  <c r="AR37" i="3" s="1"/>
  <c r="R36" i="3"/>
  <c r="R35" i="3"/>
  <c r="AR35" i="3" s="1"/>
  <c r="R34" i="3"/>
  <c r="AR34" i="3" s="1"/>
  <c r="R33" i="3"/>
  <c r="AR33" i="3" s="1"/>
  <c r="R32" i="3"/>
  <c r="AR32" i="3" s="1"/>
  <c r="R31" i="3"/>
  <c r="AR31" i="3" s="1"/>
  <c r="R30" i="3"/>
  <c r="AR30" i="3" s="1"/>
  <c r="R29" i="3"/>
  <c r="AR29" i="3" s="1"/>
  <c r="R28" i="3"/>
  <c r="AR28" i="3" s="1"/>
  <c r="R27" i="3"/>
  <c r="AR27" i="3" s="1"/>
  <c r="R26" i="3"/>
  <c r="AR26" i="3" s="1"/>
  <c r="R25" i="3"/>
  <c r="AR25" i="3" s="1"/>
  <c r="R24" i="3"/>
  <c r="AR24" i="3" s="1"/>
  <c r="R23" i="3"/>
  <c r="AR23" i="3" s="1"/>
  <c r="R22" i="3"/>
  <c r="AR22" i="3" s="1"/>
  <c r="R21" i="3"/>
  <c r="AR21" i="3" s="1"/>
  <c r="R20" i="3"/>
  <c r="R19" i="3"/>
  <c r="AR19" i="3" s="1"/>
  <c r="R18" i="3"/>
  <c r="AR18" i="3" s="1"/>
  <c r="R17" i="3"/>
  <c r="AR17" i="3" s="1"/>
  <c r="R16" i="3"/>
  <c r="R15" i="3"/>
  <c r="AR15" i="3" s="1"/>
  <c r="R14" i="3"/>
  <c r="AR14" i="3" s="1"/>
  <c r="R13" i="3"/>
  <c r="AR13" i="3" s="1"/>
  <c r="R12" i="3"/>
  <c r="R11" i="3"/>
  <c r="AR11" i="3" s="1"/>
  <c r="R10" i="3"/>
  <c r="AR10" i="3" s="1"/>
  <c r="AQ57" i="3"/>
  <c r="AQ56" i="3"/>
  <c r="AQ55" i="3"/>
  <c r="AQ51" i="3"/>
  <c r="AQ49" i="3"/>
  <c r="AQ48" i="3"/>
  <c r="AQ47" i="3"/>
  <c r="AQ46" i="3"/>
  <c r="AQ45" i="3"/>
  <c r="AQ43" i="3"/>
  <c r="AQ42" i="3"/>
  <c r="AQ40" i="3"/>
  <c r="AQ39" i="3"/>
  <c r="AQ38" i="3"/>
  <c r="AQ36" i="3"/>
  <c r="AQ35" i="3"/>
  <c r="AQ34" i="3"/>
  <c r="AQ33" i="3"/>
  <c r="AQ32" i="3"/>
  <c r="AQ29" i="3"/>
  <c r="AQ28" i="3"/>
  <c r="AQ27" i="3"/>
  <c r="AQ26" i="3"/>
  <c r="AQ24" i="3"/>
  <c r="AQ23" i="3"/>
  <c r="AQ22" i="3"/>
  <c r="AQ21" i="3"/>
  <c r="AQ20" i="3"/>
  <c r="AQ19" i="3"/>
  <c r="AQ15" i="3"/>
  <c r="AQ14" i="3"/>
  <c r="AQ13" i="3"/>
  <c r="AQ12" i="3"/>
  <c r="AQ11" i="3"/>
  <c r="AQ10" i="3"/>
  <c r="Y57" i="4"/>
  <c r="AS57" i="4" s="1"/>
  <c r="Y56" i="4"/>
  <c r="AS56" i="4" s="1"/>
  <c r="Y55" i="4"/>
  <c r="AS55" i="4" s="1"/>
  <c r="Y54" i="4"/>
  <c r="AS54" i="4" s="1"/>
  <c r="Y53" i="4"/>
  <c r="AS53" i="4" s="1"/>
  <c r="Y52" i="4"/>
  <c r="AS52" i="4" s="1"/>
  <c r="Y51" i="4"/>
  <c r="AS51" i="4" s="1"/>
  <c r="Y50" i="4"/>
  <c r="AS50" i="4" s="1"/>
  <c r="Y49" i="4"/>
  <c r="AS49" i="4" s="1"/>
  <c r="Y48" i="4"/>
  <c r="AS48" i="4" s="1"/>
  <c r="Y47" i="4"/>
  <c r="AS47" i="4" s="1"/>
  <c r="Y46" i="4"/>
  <c r="Y45" i="4"/>
  <c r="AS45" i="4" s="1"/>
  <c r="Y44" i="4"/>
  <c r="AS44" i="4" s="1"/>
  <c r="Y43" i="4"/>
  <c r="AS43" i="4" s="1"/>
  <c r="Y42" i="4"/>
  <c r="AS42" i="4" s="1"/>
  <c r="Y41" i="4"/>
  <c r="AS41" i="4" s="1"/>
  <c r="Y40" i="4"/>
  <c r="AS40" i="4" s="1"/>
  <c r="Y39" i="4"/>
  <c r="AS39" i="4" s="1"/>
  <c r="Y38" i="4"/>
  <c r="AS38" i="4" s="1"/>
  <c r="Y37" i="4"/>
  <c r="AS37" i="4" s="1"/>
  <c r="Y36" i="4"/>
  <c r="AS36" i="4" s="1"/>
  <c r="Y35" i="4"/>
  <c r="AS35" i="4" s="1"/>
  <c r="Y34" i="4"/>
  <c r="AS34" i="4" s="1"/>
  <c r="Y33" i="4"/>
  <c r="AS33" i="4" s="1"/>
  <c r="Y32" i="4"/>
  <c r="AS32" i="4" s="1"/>
  <c r="Y31" i="4"/>
  <c r="AS31" i="4" s="1"/>
  <c r="Y30" i="4"/>
  <c r="AS30" i="4" s="1"/>
  <c r="Y29" i="4"/>
  <c r="AS29" i="4" s="1"/>
  <c r="Y28" i="4"/>
  <c r="AS28" i="4" s="1"/>
  <c r="Y24" i="4"/>
  <c r="AS24" i="4" s="1"/>
  <c r="Y23" i="4"/>
  <c r="AS23" i="4" s="1"/>
  <c r="Y22" i="4"/>
  <c r="AS22" i="4" s="1"/>
  <c r="Y21" i="4"/>
  <c r="AS21" i="4" s="1"/>
  <c r="Y20" i="4"/>
  <c r="AS20" i="4" s="1"/>
  <c r="Y19" i="4"/>
  <c r="AS19" i="4" s="1"/>
  <c r="Y18" i="4"/>
  <c r="AS18" i="4" s="1"/>
  <c r="Y17" i="4"/>
  <c r="AS17" i="4" s="1"/>
  <c r="Y16" i="4"/>
  <c r="AS16" i="4" s="1"/>
  <c r="Y15" i="4"/>
  <c r="AS15" i="4" s="1"/>
  <c r="Y14" i="4"/>
  <c r="AS14" i="4" s="1"/>
  <c r="Y13" i="4"/>
  <c r="AS13" i="4" s="1"/>
  <c r="Y12" i="4"/>
  <c r="AS12" i="4" s="1"/>
  <c r="Y11" i="4"/>
  <c r="AS11" i="4" s="1"/>
  <c r="Y10" i="4"/>
  <c r="AS10" i="4" s="1"/>
  <c r="R57" i="4"/>
  <c r="R56" i="4"/>
  <c r="AR56" i="4" s="1"/>
  <c r="R55" i="4"/>
  <c r="AR55" i="4" s="1"/>
  <c r="R54" i="4"/>
  <c r="AR54" i="4" s="1"/>
  <c r="R53" i="4"/>
  <c r="AR53" i="4" s="1"/>
  <c r="R52" i="4"/>
  <c r="AR52" i="4" s="1"/>
  <c r="R51" i="4"/>
  <c r="AR51" i="4" s="1"/>
  <c r="R50" i="4"/>
  <c r="AR50" i="4" s="1"/>
  <c r="R49" i="4"/>
  <c r="AR49" i="4" s="1"/>
  <c r="R48" i="4"/>
  <c r="AR48" i="4" s="1"/>
  <c r="R47" i="4"/>
  <c r="AR47" i="4" s="1"/>
  <c r="R46" i="4"/>
  <c r="R45" i="4"/>
  <c r="AR45" i="4" s="1"/>
  <c r="R44" i="4"/>
  <c r="AR44" i="4" s="1"/>
  <c r="R43" i="4"/>
  <c r="AR43" i="4" s="1"/>
  <c r="R42" i="4"/>
  <c r="AR42" i="4" s="1"/>
  <c r="R41" i="4"/>
  <c r="R40" i="4"/>
  <c r="AR40" i="4" s="1"/>
  <c r="R39" i="4"/>
  <c r="AR39" i="4" s="1"/>
  <c r="R38" i="4"/>
  <c r="AR38" i="4" s="1"/>
  <c r="R37" i="4"/>
  <c r="AR37" i="4" s="1"/>
  <c r="R36" i="4"/>
  <c r="AR36" i="4" s="1"/>
  <c r="R35" i="4"/>
  <c r="R34" i="4"/>
  <c r="AR34" i="4" s="1"/>
  <c r="R33" i="4"/>
  <c r="AR33" i="4" s="1"/>
  <c r="R32" i="4"/>
  <c r="AR32" i="4" s="1"/>
  <c r="R31" i="4"/>
  <c r="AR31" i="4" s="1"/>
  <c r="R30" i="4"/>
  <c r="AR30" i="4" s="1"/>
  <c r="R29" i="4"/>
  <c r="AR29" i="4" s="1"/>
  <c r="R28" i="4"/>
  <c r="AR28" i="4" s="1"/>
  <c r="R24" i="4"/>
  <c r="AR24" i="4" s="1"/>
  <c r="R23" i="4"/>
  <c r="AR23" i="4" s="1"/>
  <c r="R22" i="4"/>
  <c r="AR22" i="4" s="1"/>
  <c r="R21" i="4"/>
  <c r="AR21" i="4" s="1"/>
  <c r="R20" i="4"/>
  <c r="AR20" i="4" s="1"/>
  <c r="R19" i="4"/>
  <c r="R18" i="4"/>
  <c r="AR18" i="4" s="1"/>
  <c r="R17" i="4"/>
  <c r="AR17" i="4" s="1"/>
  <c r="R16" i="4"/>
  <c r="AR16" i="4" s="1"/>
  <c r="R15" i="4"/>
  <c r="R14" i="4"/>
  <c r="AR14" i="4" s="1"/>
  <c r="R13" i="4"/>
  <c r="AR13" i="4" s="1"/>
  <c r="R12" i="4"/>
  <c r="AR12" i="4" s="1"/>
  <c r="R11" i="4"/>
  <c r="AR11" i="4" s="1"/>
  <c r="R10" i="4"/>
  <c r="AR10" i="4" s="1"/>
  <c r="AQ57" i="4"/>
  <c r="AQ54" i="4"/>
  <c r="AQ53" i="4"/>
  <c r="AQ52" i="4"/>
  <c r="AQ50" i="4"/>
  <c r="AQ49" i="4"/>
  <c r="AQ48" i="4"/>
  <c r="AQ47" i="4"/>
  <c r="AQ46" i="4"/>
  <c r="AQ45" i="4"/>
  <c r="AQ44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8" i="4"/>
  <c r="AQ24" i="4"/>
  <c r="AQ23" i="4"/>
  <c r="AQ22" i="4"/>
  <c r="AQ20" i="4"/>
  <c r="AQ19" i="4"/>
  <c r="AQ18" i="4"/>
  <c r="AQ17" i="4"/>
  <c r="AQ16" i="4"/>
  <c r="AQ15" i="4"/>
  <c r="AQ14" i="4"/>
  <c r="AQ13" i="4"/>
  <c r="AQ12" i="4"/>
  <c r="AQ11" i="4"/>
  <c r="AQ10" i="4"/>
  <c r="Y69" i="1"/>
  <c r="AS69" i="1" s="1"/>
  <c r="Y68" i="1"/>
  <c r="AS68" i="1" s="1"/>
  <c r="Y67" i="1"/>
  <c r="AS67" i="1" s="1"/>
  <c r="Y63" i="1"/>
  <c r="AS63" i="1" s="1"/>
  <c r="Y62" i="1"/>
  <c r="AS62" i="1" s="1"/>
  <c r="Y61" i="1"/>
  <c r="AS61" i="1" s="1"/>
  <c r="Y60" i="1"/>
  <c r="AS60" i="1" s="1"/>
  <c r="Y59" i="1"/>
  <c r="AS59" i="1" s="1"/>
  <c r="Y58" i="1"/>
  <c r="AS58" i="1" s="1"/>
  <c r="Y57" i="1"/>
  <c r="AS57" i="1" s="1"/>
  <c r="Y56" i="1"/>
  <c r="AS56" i="1" s="1"/>
  <c r="AS55" i="1"/>
  <c r="Y45" i="1"/>
  <c r="AS45" i="1" s="1"/>
  <c r="Y44" i="1"/>
  <c r="AS44" i="1" s="1"/>
  <c r="Y43" i="1"/>
  <c r="AS43" i="1" s="1"/>
  <c r="Y42" i="1"/>
  <c r="AS42" i="1" s="1"/>
  <c r="Y41" i="1"/>
  <c r="AS41" i="1" s="1"/>
  <c r="Y40" i="1"/>
  <c r="AS40" i="1" s="1"/>
  <c r="Y39" i="1"/>
  <c r="AS39" i="1" s="1"/>
  <c r="Y38" i="1"/>
  <c r="AS38" i="1" s="1"/>
  <c r="Y37" i="1"/>
  <c r="AS37" i="1" s="1"/>
  <c r="Y36" i="1"/>
  <c r="AS36" i="1" s="1"/>
  <c r="Y35" i="1"/>
  <c r="AS35" i="1" s="1"/>
  <c r="Y34" i="1"/>
  <c r="AS34" i="1" s="1"/>
  <c r="Y33" i="1"/>
  <c r="AS33" i="1" s="1"/>
  <c r="Y32" i="1"/>
  <c r="AS32" i="1" s="1"/>
  <c r="Y31" i="1"/>
  <c r="AS31" i="1" s="1"/>
  <c r="Y30" i="1"/>
  <c r="AS30" i="1" s="1"/>
  <c r="Y29" i="1"/>
  <c r="AS29" i="1" s="1"/>
  <c r="Y28" i="1"/>
  <c r="AS28" i="1" s="1"/>
  <c r="Y27" i="1"/>
  <c r="Y26" i="1"/>
  <c r="AS26" i="1" s="1"/>
  <c r="Y25" i="1"/>
  <c r="AS25" i="1" s="1"/>
  <c r="Y24" i="1"/>
  <c r="AS24" i="1" s="1"/>
  <c r="Y23" i="1"/>
  <c r="AS23" i="1" s="1"/>
  <c r="Y22" i="1"/>
  <c r="AS22" i="1" s="1"/>
  <c r="Y21" i="1"/>
  <c r="AS21" i="1" s="1"/>
  <c r="Y20" i="1"/>
  <c r="AS20" i="1" s="1"/>
  <c r="Y18" i="1"/>
  <c r="AS18" i="1" s="1"/>
  <c r="Y17" i="1"/>
  <c r="AS17" i="1" s="1"/>
  <c r="Y16" i="1"/>
  <c r="AS16" i="1" s="1"/>
  <c r="Y15" i="1"/>
  <c r="Y14" i="1"/>
  <c r="AS14" i="1" s="1"/>
  <c r="Y13" i="1"/>
  <c r="AS13" i="1" s="1"/>
  <c r="Y12" i="1"/>
  <c r="AS12" i="1" s="1"/>
  <c r="Y11" i="1"/>
  <c r="AS11" i="1" s="1"/>
  <c r="Y10" i="1"/>
  <c r="AS10" i="1" s="1"/>
  <c r="X8" i="4"/>
  <c r="X8" i="3"/>
  <c r="X8" i="2"/>
  <c r="AE8" i="4"/>
  <c r="AE8" i="3"/>
  <c r="AE8" i="2"/>
  <c r="AF8" i="4"/>
  <c r="AF8" i="3"/>
  <c r="AF8" i="2"/>
  <c r="AG8" i="4"/>
  <c r="AG8" i="3"/>
  <c r="AG8" i="2"/>
  <c r="AH8" i="4"/>
  <c r="AH8" i="3"/>
  <c r="AH8" i="2"/>
  <c r="AI8" i="4"/>
  <c r="AI8" i="3"/>
  <c r="AI8" i="2"/>
  <c r="AJ8" i="4"/>
  <c r="AJ8" i="3"/>
  <c r="AJ8" i="2"/>
  <c r="AK8" i="4"/>
  <c r="AK8" i="3"/>
  <c r="AK8" i="2"/>
  <c r="H8" i="4"/>
  <c r="H8" i="3"/>
  <c r="H8" i="2"/>
  <c r="I8" i="4"/>
  <c r="I8" i="3"/>
  <c r="I8" i="2"/>
  <c r="J8" i="4"/>
  <c r="J8" i="3"/>
  <c r="J8" i="2"/>
  <c r="K8" i="4"/>
  <c r="K8" i="3"/>
  <c r="K8" i="2"/>
  <c r="L8" i="4"/>
  <c r="L8" i="3"/>
  <c r="L8" i="2"/>
  <c r="N8" i="4"/>
  <c r="N8" i="3"/>
  <c r="N8" i="2"/>
  <c r="O8" i="4"/>
  <c r="O8" i="3"/>
  <c r="O8" i="2"/>
  <c r="P8" i="4"/>
  <c r="P8" i="3"/>
  <c r="P8" i="2"/>
  <c r="S8" i="3"/>
  <c r="S8" i="2"/>
  <c r="T8" i="3"/>
  <c r="T8" i="2"/>
  <c r="U8" i="3"/>
  <c r="U8" i="2"/>
  <c r="V8" i="3"/>
  <c r="V8" i="2"/>
  <c r="Z8" i="4"/>
  <c r="Z8" i="3"/>
  <c r="Z8" i="2"/>
  <c r="AA8" i="4"/>
  <c r="AA8" i="3"/>
  <c r="AA8" i="2"/>
  <c r="AB8" i="4"/>
  <c r="AB8" i="3"/>
  <c r="AB8" i="2"/>
  <c r="AC8" i="4"/>
  <c r="AC8" i="3"/>
  <c r="AC8" i="2"/>
  <c r="AD8" i="4"/>
  <c r="AD8" i="3"/>
  <c r="AD8" i="2"/>
  <c r="AE9" i="4"/>
  <c r="AE9" i="3"/>
  <c r="AE9" i="2"/>
  <c r="AF9" i="4"/>
  <c r="AF9" i="3"/>
  <c r="AF9" i="2"/>
  <c r="AG9" i="4"/>
  <c r="AG9" i="3"/>
  <c r="AG9" i="2"/>
  <c r="AH9" i="4"/>
  <c r="AH9" i="3"/>
  <c r="AH9" i="2"/>
  <c r="AI9" i="4"/>
  <c r="AI9" i="3"/>
  <c r="AI9" i="2"/>
  <c r="AJ9" i="4"/>
  <c r="AJ9" i="3"/>
  <c r="AJ9" i="2"/>
  <c r="AK9" i="4"/>
  <c r="AK9" i="3"/>
  <c r="AK9" i="2"/>
  <c r="H9" i="4"/>
  <c r="H9" i="3"/>
  <c r="H9" i="2"/>
  <c r="I9" i="4"/>
  <c r="I9" i="3"/>
  <c r="I9" i="2"/>
  <c r="J9" i="4"/>
  <c r="J9" i="3"/>
  <c r="J9" i="2"/>
  <c r="L9" i="4"/>
  <c r="L9" i="3"/>
  <c r="L9" i="2"/>
  <c r="N9" i="4"/>
  <c r="N9" i="3"/>
  <c r="N9" i="2"/>
  <c r="O9" i="4"/>
  <c r="O9" i="3"/>
  <c r="O9" i="2"/>
  <c r="P9" i="4"/>
  <c r="P9" i="3"/>
  <c r="P9" i="2"/>
  <c r="T9" i="3"/>
  <c r="T9" i="2"/>
  <c r="U9" i="3"/>
  <c r="U9" i="2"/>
  <c r="V9" i="3"/>
  <c r="V9" i="2"/>
  <c r="Z9" i="4"/>
  <c r="Z9" i="3"/>
  <c r="Z9" i="2"/>
  <c r="AA9" i="4"/>
  <c r="AA9" i="3"/>
  <c r="AA9" i="2"/>
  <c r="AB9" i="4"/>
  <c r="AB9" i="3"/>
  <c r="AB9" i="2"/>
  <c r="AC9" i="4"/>
  <c r="AC9" i="3"/>
  <c r="AC9" i="2"/>
  <c r="AD9" i="4"/>
  <c r="AD9" i="3"/>
  <c r="AD9" i="2"/>
  <c r="AR10" i="1"/>
  <c r="AR11" i="1"/>
  <c r="AR12" i="1"/>
  <c r="Z7" i="4"/>
  <c r="Z7" i="3"/>
  <c r="Z7" i="2"/>
  <c r="AA7" i="4"/>
  <c r="AA7" i="3"/>
  <c r="AA7" i="2"/>
  <c r="AB7" i="4"/>
  <c r="AB7" i="3"/>
  <c r="AB7" i="2"/>
  <c r="AC7" i="4"/>
  <c r="AC7" i="3"/>
  <c r="AC7" i="2"/>
  <c r="AD7" i="4"/>
  <c r="AD7" i="3"/>
  <c r="AD7" i="2"/>
  <c r="S7" i="4"/>
  <c r="S7" i="3"/>
  <c r="S7" i="2"/>
  <c r="T7" i="4"/>
  <c r="T7" i="3"/>
  <c r="T7" i="2"/>
  <c r="U7" i="4"/>
  <c r="U7" i="3"/>
  <c r="U7" i="2"/>
  <c r="V7" i="4"/>
  <c r="V7" i="3"/>
  <c r="V7" i="2"/>
  <c r="H7" i="4"/>
  <c r="H7" i="3"/>
  <c r="H7" i="2"/>
  <c r="I7" i="4"/>
  <c r="I7" i="3"/>
  <c r="I7" i="2"/>
  <c r="J7" i="4"/>
  <c r="J7" i="3"/>
  <c r="J7" i="2"/>
  <c r="K7" i="4"/>
  <c r="K7" i="3"/>
  <c r="K7" i="2"/>
  <c r="L7" i="4"/>
  <c r="L7" i="3"/>
  <c r="L7" i="2"/>
  <c r="N7" i="4"/>
  <c r="N7" i="3"/>
  <c r="N7" i="2"/>
  <c r="O7" i="4"/>
  <c r="O7" i="3"/>
  <c r="O7" i="2"/>
  <c r="P7" i="4"/>
  <c r="P7" i="3"/>
  <c r="P7" i="2"/>
  <c r="X7" i="4"/>
  <c r="X7" i="3"/>
  <c r="X7" i="2"/>
  <c r="AE7" i="4"/>
  <c r="AE7" i="3"/>
  <c r="AE7" i="2"/>
  <c r="AF7" i="4"/>
  <c r="AF7" i="3"/>
  <c r="AF7" i="2"/>
  <c r="AG7" i="4"/>
  <c r="AG7" i="3"/>
  <c r="AG7" i="2"/>
  <c r="AH7" i="4"/>
  <c r="AH7" i="3"/>
  <c r="AH7" i="2"/>
  <c r="AI7" i="4"/>
  <c r="AI7" i="3"/>
  <c r="AI7" i="2"/>
  <c r="AJ7" i="4"/>
  <c r="AJ7" i="3"/>
  <c r="AJ7" i="2"/>
  <c r="AK7" i="4"/>
  <c r="AK7" i="3"/>
  <c r="AK7" i="2"/>
  <c r="G9" i="4"/>
  <c r="G9" i="3"/>
  <c r="G9" i="2"/>
  <c r="G7" i="4"/>
  <c r="G7" i="3"/>
  <c r="G7" i="2"/>
  <c r="G8" i="4"/>
  <c r="G8" i="3"/>
  <c r="G8" i="2"/>
  <c r="K9" i="4"/>
  <c r="K9" i="3"/>
  <c r="K9" i="2"/>
  <c r="S9" i="3"/>
  <c r="S9" i="2"/>
  <c r="X9" i="4"/>
  <c r="X9" i="3"/>
  <c r="X9" i="2"/>
  <c r="AS10" i="3"/>
  <c r="AQ17" i="2"/>
  <c r="AQ17" i="3"/>
  <c r="AP11" i="1"/>
  <c r="AQ25" i="3"/>
  <c r="AS17" i="3"/>
  <c r="AQ31" i="3"/>
  <c r="AQ44" i="3"/>
  <c r="AQ41" i="3"/>
  <c r="AR46" i="4"/>
  <c r="AR40" i="3"/>
  <c r="E17" i="3" l="1"/>
  <c r="AP17" i="3" s="1"/>
  <c r="AP12" i="1"/>
  <c r="E48" i="3"/>
  <c r="AP48" i="3" s="1"/>
  <c r="AP10" i="1"/>
  <c r="E50" i="1"/>
  <c r="E46" i="1"/>
  <c r="AP46" i="1" s="1"/>
  <c r="E39" i="3"/>
  <c r="AP39" i="3" s="1"/>
  <c r="E47" i="3"/>
  <c r="AP47" i="3" s="1"/>
  <c r="E30" i="4"/>
  <c r="AP30" i="4" s="1"/>
  <c r="AA78" i="1"/>
  <c r="E43" i="4"/>
  <c r="AP43" i="4" s="1"/>
  <c r="E51" i="4"/>
  <c r="AP51" i="4" s="1"/>
  <c r="E24" i="3"/>
  <c r="AP24" i="3" s="1"/>
  <c r="O80" i="1"/>
  <c r="E51" i="3"/>
  <c r="AP51" i="3" s="1"/>
  <c r="E39" i="2"/>
  <c r="AP39" i="2" s="1"/>
  <c r="E29" i="2"/>
  <c r="AP29" i="2" s="1"/>
  <c r="E14" i="2"/>
  <c r="AP14" i="2" s="1"/>
  <c r="E50" i="3"/>
  <c r="AP50" i="3" s="1"/>
  <c r="E52" i="3"/>
  <c r="AP52" i="3" s="1"/>
  <c r="E18" i="3"/>
  <c r="AP18" i="3" s="1"/>
  <c r="E49" i="3"/>
  <c r="AP49" i="3" s="1"/>
  <c r="E29" i="3"/>
  <c r="AP29" i="3" s="1"/>
  <c r="E26" i="3"/>
  <c r="AP26" i="3" s="1"/>
  <c r="E42" i="3"/>
  <c r="AP42" i="3" s="1"/>
  <c r="AQ18" i="3"/>
  <c r="E56" i="4"/>
  <c r="AP56" i="4" s="1"/>
  <c r="E22" i="1"/>
  <c r="AP22" i="1" s="1"/>
  <c r="E67" i="1"/>
  <c r="AP67" i="1" s="1"/>
  <c r="P78" i="1"/>
  <c r="E18" i="1"/>
  <c r="AP18" i="1" s="1"/>
  <c r="E59" i="1"/>
  <c r="AP59" i="1" s="1"/>
  <c r="E31" i="2"/>
  <c r="AP31" i="2" s="1"/>
  <c r="E13" i="2"/>
  <c r="AP13" i="2" s="1"/>
  <c r="AR14" i="2"/>
  <c r="E43" i="2"/>
  <c r="AP43" i="2" s="1"/>
  <c r="E26" i="2"/>
  <c r="AP26" i="2" s="1"/>
  <c r="E46" i="3"/>
  <c r="AP46" i="3" s="1"/>
  <c r="E21" i="3"/>
  <c r="AP21" i="3" s="1"/>
  <c r="E15" i="3"/>
  <c r="AP15" i="3" s="1"/>
  <c r="E54" i="3"/>
  <c r="AP54" i="3" s="1"/>
  <c r="E25" i="4"/>
  <c r="AP25" i="4" s="1"/>
  <c r="E51" i="1"/>
  <c r="E49" i="1"/>
  <c r="E16" i="2"/>
  <c r="AP16" i="2" s="1"/>
  <c r="Y8" i="4"/>
  <c r="AS8" i="4" s="1"/>
  <c r="AG79" i="1"/>
  <c r="E30" i="2"/>
  <c r="AP30" i="2" s="1"/>
  <c r="E35" i="2"/>
  <c r="AP35" i="2" s="1"/>
  <c r="G79" i="1"/>
  <c r="E44" i="2"/>
  <c r="AP44" i="2" s="1"/>
  <c r="AQ16" i="2"/>
  <c r="E23" i="2"/>
  <c r="AP23" i="2" s="1"/>
  <c r="E36" i="3"/>
  <c r="AP36" i="3" s="1"/>
  <c r="E12" i="3"/>
  <c r="AP12" i="3" s="1"/>
  <c r="R8" i="4"/>
  <c r="AR8" i="4" s="1"/>
  <c r="T79" i="1"/>
  <c r="E11" i="4"/>
  <c r="AP11" i="4" s="1"/>
  <c r="E55" i="4"/>
  <c r="AP55" i="4" s="1"/>
  <c r="E34" i="4"/>
  <c r="AP34" i="4" s="1"/>
  <c r="E23" i="4"/>
  <c r="AP23" i="4" s="1"/>
  <c r="O79" i="1"/>
  <c r="E68" i="1"/>
  <c r="AP68" i="1" s="1"/>
  <c r="J80" i="1"/>
  <c r="E57" i="1"/>
  <c r="AP57" i="1" s="1"/>
  <c r="R60" i="4"/>
  <c r="O78" i="1"/>
  <c r="G78" i="1"/>
  <c r="Y9" i="2"/>
  <c r="AS9" i="2" s="1"/>
  <c r="Y8" i="2"/>
  <c r="AS8" i="2" s="1"/>
  <c r="E19" i="2"/>
  <c r="AP19" i="2" s="1"/>
  <c r="Y59" i="2"/>
  <c r="Y7" i="2"/>
  <c r="AS7" i="2" s="1"/>
  <c r="E10" i="2"/>
  <c r="AP10" i="2" s="1"/>
  <c r="AR35" i="2"/>
  <c r="R60" i="2"/>
  <c r="E36" i="2"/>
  <c r="AP36" i="2" s="1"/>
  <c r="E45" i="2"/>
  <c r="AP45" i="2" s="1"/>
  <c r="AQ39" i="2"/>
  <c r="E47" i="2"/>
  <c r="AP47" i="2" s="1"/>
  <c r="E48" i="2"/>
  <c r="AP48" i="2" s="1"/>
  <c r="F7" i="2"/>
  <c r="AQ7" i="2" s="1"/>
  <c r="E11" i="2"/>
  <c r="AP11" i="2" s="1"/>
  <c r="J79" i="1"/>
  <c r="F9" i="2"/>
  <c r="AQ9" i="2" s="1"/>
  <c r="E18" i="2"/>
  <c r="AP18" i="2" s="1"/>
  <c r="E33" i="3"/>
  <c r="AP33" i="3" s="1"/>
  <c r="AR12" i="3"/>
  <c r="AR36" i="3"/>
  <c r="E57" i="3"/>
  <c r="AP57" i="3" s="1"/>
  <c r="E11" i="3"/>
  <c r="AP11" i="3" s="1"/>
  <c r="E25" i="3"/>
  <c r="AP25" i="3" s="1"/>
  <c r="E27" i="3"/>
  <c r="AP27" i="3" s="1"/>
  <c r="P80" i="1"/>
  <c r="E35" i="3"/>
  <c r="AP35" i="3" s="1"/>
  <c r="F59" i="3"/>
  <c r="F60" i="3"/>
  <c r="E38" i="3"/>
  <c r="AP38" i="3" s="1"/>
  <c r="E29" i="4"/>
  <c r="AP29" i="4" s="1"/>
  <c r="AR19" i="4"/>
  <c r="E12" i="4"/>
  <c r="AP12" i="4" s="1"/>
  <c r="E54" i="4"/>
  <c r="AP54" i="4" s="1"/>
  <c r="K78" i="1"/>
  <c r="J78" i="1"/>
  <c r="L79" i="1"/>
  <c r="L78" i="1"/>
  <c r="AQ51" i="4"/>
  <c r="E47" i="4"/>
  <c r="AP47" i="4" s="1"/>
  <c r="E41" i="4"/>
  <c r="AP41" i="4" s="1"/>
  <c r="N80" i="1"/>
  <c r="E33" i="1"/>
  <c r="AP33" i="1" s="1"/>
  <c r="Y75" i="1"/>
  <c r="E44" i="1"/>
  <c r="AP44" i="1" s="1"/>
  <c r="E23" i="1"/>
  <c r="AP23" i="1" s="1"/>
  <c r="F9" i="3"/>
  <c r="AQ9" i="3" s="1"/>
  <c r="E24" i="1"/>
  <c r="AP24" i="1" s="1"/>
  <c r="E20" i="1"/>
  <c r="AP20" i="1" s="1"/>
  <c r="E31" i="4"/>
  <c r="AP31" i="4" s="1"/>
  <c r="E22" i="4"/>
  <c r="AP22" i="4" s="1"/>
  <c r="E37" i="4"/>
  <c r="AP37" i="4" s="1"/>
  <c r="E14" i="4"/>
  <c r="AP14" i="4" s="1"/>
  <c r="E50" i="4"/>
  <c r="AP50" i="4" s="1"/>
  <c r="X80" i="1"/>
  <c r="F62" i="4"/>
  <c r="E38" i="4"/>
  <c r="AP38" i="4" s="1"/>
  <c r="E48" i="4"/>
  <c r="AP48" i="4" s="1"/>
  <c r="G80" i="1"/>
  <c r="H78" i="1"/>
  <c r="F7" i="4"/>
  <c r="AQ7" i="4" s="1"/>
  <c r="E17" i="4"/>
  <c r="AP17" i="4" s="1"/>
  <c r="E64" i="1"/>
  <c r="AP64" i="1" s="1"/>
  <c r="E53" i="1"/>
  <c r="E19" i="1"/>
  <c r="AP19" i="1" s="1"/>
  <c r="E27" i="1"/>
  <c r="AP27" i="1" s="1"/>
  <c r="E56" i="1"/>
  <c r="AP56" i="1" s="1"/>
  <c r="AQ21" i="4"/>
  <c r="E21" i="4"/>
  <c r="AP21" i="4" s="1"/>
  <c r="L80" i="1"/>
  <c r="AS12" i="2"/>
  <c r="Y60" i="2"/>
  <c r="Y61" i="2"/>
  <c r="E49" i="2"/>
  <c r="AP49" i="2" s="1"/>
  <c r="F59" i="2"/>
  <c r="F61" i="2"/>
  <c r="AR17" i="2"/>
  <c r="P79" i="1"/>
  <c r="N78" i="1"/>
  <c r="F60" i="2"/>
  <c r="AR18" i="2"/>
  <c r="E40" i="2"/>
  <c r="AP40" i="2" s="1"/>
  <c r="E15" i="2"/>
  <c r="AP15" i="2" s="1"/>
  <c r="E24" i="2"/>
  <c r="AP24" i="2" s="1"/>
  <c r="E42" i="2"/>
  <c r="AP42" i="2" s="1"/>
  <c r="E22" i="2"/>
  <c r="AP22" i="2" s="1"/>
  <c r="E17" i="2"/>
  <c r="AP17" i="2" s="1"/>
  <c r="R59" i="2"/>
  <c r="F8" i="2"/>
  <c r="AQ8" i="2" s="1"/>
  <c r="K79" i="1"/>
  <c r="H79" i="1"/>
  <c r="E41" i="2"/>
  <c r="AP41" i="2" s="1"/>
  <c r="E50" i="2"/>
  <c r="AP50" i="2" s="1"/>
  <c r="V79" i="1"/>
  <c r="Y8" i="3"/>
  <c r="AS8" i="3" s="1"/>
  <c r="E37" i="3"/>
  <c r="AP37" i="3" s="1"/>
  <c r="AF78" i="1"/>
  <c r="Y9" i="3"/>
  <c r="AS9" i="3" s="1"/>
  <c r="E56" i="3"/>
  <c r="AP56" i="3" s="1"/>
  <c r="Y60" i="3"/>
  <c r="E19" i="3"/>
  <c r="AP19" i="3" s="1"/>
  <c r="E30" i="3"/>
  <c r="AP30" i="3" s="1"/>
  <c r="R9" i="3"/>
  <c r="AR9" i="3" s="1"/>
  <c r="E22" i="3"/>
  <c r="AP22" i="3" s="1"/>
  <c r="F7" i="3"/>
  <c r="AQ7" i="3" s="1"/>
  <c r="AQ16" i="3"/>
  <c r="AQ37" i="3"/>
  <c r="AQ50" i="3"/>
  <c r="R7" i="3"/>
  <c r="AR7" i="3" s="1"/>
  <c r="AQ52" i="3"/>
  <c r="V80" i="1"/>
  <c r="F8" i="3"/>
  <c r="AQ8" i="3" s="1"/>
  <c r="E32" i="3"/>
  <c r="AP32" i="3" s="1"/>
  <c r="E23" i="3"/>
  <c r="AP23" i="3" s="1"/>
  <c r="E53" i="3"/>
  <c r="AP53" i="3" s="1"/>
  <c r="E28" i="3"/>
  <c r="AP28" i="3" s="1"/>
  <c r="AQ30" i="3"/>
  <c r="E40" i="3"/>
  <c r="AP40" i="3" s="1"/>
  <c r="M80" i="1"/>
  <c r="I78" i="1"/>
  <c r="AR54" i="3"/>
  <c r="F61" i="3"/>
  <c r="E45" i="3"/>
  <c r="AP45" i="3" s="1"/>
  <c r="E43" i="3"/>
  <c r="AP43" i="3" s="1"/>
  <c r="Y60" i="4"/>
  <c r="AA80" i="1"/>
  <c r="Y9" i="4"/>
  <c r="AS9" i="4" s="1"/>
  <c r="Z78" i="1"/>
  <c r="AH78" i="1"/>
  <c r="E57" i="4"/>
  <c r="AP57" i="4" s="1"/>
  <c r="X79" i="1"/>
  <c r="X78" i="1"/>
  <c r="E13" i="4"/>
  <c r="AP13" i="4" s="1"/>
  <c r="Z80" i="1"/>
  <c r="AH80" i="1"/>
  <c r="E39" i="4"/>
  <c r="AP39" i="4" s="1"/>
  <c r="F60" i="4"/>
  <c r="E18" i="4"/>
  <c r="AP18" i="4" s="1"/>
  <c r="AQ55" i="4"/>
  <c r="AR35" i="4"/>
  <c r="AR41" i="4"/>
  <c r="AR57" i="4"/>
  <c r="E46" i="4"/>
  <c r="AP46" i="4" s="1"/>
  <c r="I79" i="1"/>
  <c r="V78" i="1"/>
  <c r="K80" i="1"/>
  <c r="R9" i="4"/>
  <c r="AR9" i="4" s="1"/>
  <c r="F9" i="4"/>
  <c r="AQ9" i="4" s="1"/>
  <c r="F8" i="4"/>
  <c r="AQ8" i="4" s="1"/>
  <c r="E52" i="4"/>
  <c r="AP52" i="4" s="1"/>
  <c r="E26" i="4"/>
  <c r="AP26" i="4" s="1"/>
  <c r="U79" i="1"/>
  <c r="AQ56" i="4"/>
  <c r="E32" i="4"/>
  <c r="AP32" i="4" s="1"/>
  <c r="E49" i="4"/>
  <c r="AP49" i="4" s="1"/>
  <c r="AQ29" i="4"/>
  <c r="M79" i="1"/>
  <c r="AQ43" i="4"/>
  <c r="F61" i="4"/>
  <c r="E35" i="4"/>
  <c r="AP35" i="4" s="1"/>
  <c r="E19" i="4"/>
  <c r="AP19" i="4" s="1"/>
  <c r="E33" i="4"/>
  <c r="AP33" i="4" s="1"/>
  <c r="E41" i="1"/>
  <c r="AP41" i="1" s="1"/>
  <c r="E55" i="1"/>
  <c r="AP55" i="1" s="1"/>
  <c r="E48" i="1"/>
  <c r="AP48" i="1" s="1"/>
  <c r="E34" i="1"/>
  <c r="AP34" i="1" s="1"/>
  <c r="Y73" i="1"/>
  <c r="E45" i="1"/>
  <c r="AP45" i="1" s="1"/>
  <c r="E40" i="1"/>
  <c r="AP40" i="1" s="1"/>
  <c r="AS19" i="1"/>
  <c r="E36" i="1"/>
  <c r="AP36" i="1" s="1"/>
  <c r="Y74" i="1"/>
  <c r="E62" i="1"/>
  <c r="AP62" i="1" s="1"/>
  <c r="AS15" i="1"/>
  <c r="AS27" i="1"/>
  <c r="AS64" i="1"/>
  <c r="E28" i="1"/>
  <c r="AP28" i="1" s="1"/>
  <c r="H80" i="1"/>
  <c r="F73" i="1"/>
  <c r="F74" i="1"/>
  <c r="E39" i="1"/>
  <c r="AP39" i="1" s="1"/>
  <c r="E13" i="1"/>
  <c r="AP13" i="1" s="1"/>
  <c r="R75" i="1"/>
  <c r="AR28" i="1"/>
  <c r="T80" i="1"/>
  <c r="E65" i="1"/>
  <c r="AP65" i="1" s="1"/>
  <c r="F75" i="1"/>
  <c r="E60" i="1"/>
  <c r="AP60" i="1" s="1"/>
  <c r="E16" i="1"/>
  <c r="AP16" i="1" s="1"/>
  <c r="E30" i="1"/>
  <c r="AP30" i="1" s="1"/>
  <c r="R73" i="1"/>
  <c r="E26" i="1"/>
  <c r="AP26" i="1" s="1"/>
  <c r="AR15" i="1"/>
  <c r="E34" i="2"/>
  <c r="AP34" i="2" s="1"/>
  <c r="E38" i="2"/>
  <c r="AP38" i="2" s="1"/>
  <c r="AD79" i="1"/>
  <c r="E37" i="2"/>
  <c r="AP37" i="2" s="1"/>
  <c r="AI80" i="1"/>
  <c r="AF80" i="1"/>
  <c r="Z79" i="1"/>
  <c r="AS20" i="2"/>
  <c r="AD78" i="1"/>
  <c r="AD80" i="1"/>
  <c r="E46" i="2"/>
  <c r="AP46" i="2" s="1"/>
  <c r="E21" i="2"/>
  <c r="AP21" i="2" s="1"/>
  <c r="R8" i="2"/>
  <c r="AR8" i="2" s="1"/>
  <c r="AR40" i="2"/>
  <c r="AR25" i="2"/>
  <c r="AR34" i="2"/>
  <c r="E51" i="2"/>
  <c r="AP51" i="2" s="1"/>
  <c r="E27" i="2"/>
  <c r="AP27" i="2" s="1"/>
  <c r="E25" i="2"/>
  <c r="AP25" i="2" s="1"/>
  <c r="E12" i="2"/>
  <c r="AP12" i="2" s="1"/>
  <c r="S80" i="1"/>
  <c r="E28" i="2"/>
  <c r="AP28" i="2" s="1"/>
  <c r="R7" i="2"/>
  <c r="AR7" i="2" s="1"/>
  <c r="E33" i="2"/>
  <c r="AP33" i="2" s="1"/>
  <c r="E32" i="2"/>
  <c r="AP32" i="2" s="1"/>
  <c r="AR23" i="2"/>
  <c r="R9" i="2"/>
  <c r="AR9" i="2" s="1"/>
  <c r="R61" i="2"/>
  <c r="E20" i="2"/>
  <c r="AP20" i="2" s="1"/>
  <c r="U80" i="1"/>
  <c r="Y7" i="3"/>
  <c r="AS7" i="3" s="1"/>
  <c r="AC79" i="1"/>
  <c r="AS15" i="3"/>
  <c r="AS20" i="3"/>
  <c r="AS28" i="3"/>
  <c r="AS38" i="3"/>
  <c r="E41" i="3"/>
  <c r="AP41" i="3" s="1"/>
  <c r="Y59" i="3"/>
  <c r="E20" i="3"/>
  <c r="AP20" i="3" s="1"/>
  <c r="AH79" i="1"/>
  <c r="Y61" i="3"/>
  <c r="E16" i="3"/>
  <c r="AP16" i="3" s="1"/>
  <c r="AG78" i="1"/>
  <c r="AB79" i="1"/>
  <c r="AJ79" i="1"/>
  <c r="AF79" i="1"/>
  <c r="AC80" i="1"/>
  <c r="AK80" i="1"/>
  <c r="E14" i="3"/>
  <c r="AP14" i="3" s="1"/>
  <c r="R60" i="3"/>
  <c r="E10" i="3"/>
  <c r="R61" i="3"/>
  <c r="E44" i="3"/>
  <c r="AP44" i="3" s="1"/>
  <c r="AR16" i="3"/>
  <c r="AR20" i="3"/>
  <c r="E13" i="3"/>
  <c r="AP13" i="3" s="1"/>
  <c r="E31" i="3"/>
  <c r="AP31" i="3" s="1"/>
  <c r="E34" i="3"/>
  <c r="AP34" i="3" s="1"/>
  <c r="E55" i="3"/>
  <c r="AP55" i="3" s="1"/>
  <c r="R59" i="3"/>
  <c r="R8" i="3"/>
  <c r="AR8" i="3" s="1"/>
  <c r="I80" i="1"/>
  <c r="M78" i="1"/>
  <c r="Y62" i="4"/>
  <c r="AS26" i="4"/>
  <c r="AS46" i="4"/>
  <c r="AA79" i="1"/>
  <c r="AE80" i="1"/>
  <c r="Y61" i="4"/>
  <c r="E45" i="4"/>
  <c r="AP45" i="4" s="1"/>
  <c r="AG80" i="1"/>
  <c r="AI79" i="1"/>
  <c r="E42" i="4"/>
  <c r="AP42" i="4" s="1"/>
  <c r="Y7" i="4"/>
  <c r="AS7" i="4" s="1"/>
  <c r="AB78" i="1"/>
  <c r="AI78" i="1"/>
  <c r="AE78" i="1"/>
  <c r="AC78" i="1"/>
  <c r="AJ78" i="1"/>
  <c r="E36" i="4"/>
  <c r="AP36" i="4" s="1"/>
  <c r="E53" i="4"/>
  <c r="AP53" i="4" s="1"/>
  <c r="AE79" i="1"/>
  <c r="AB80" i="1"/>
  <c r="AJ80" i="1"/>
  <c r="AK79" i="1"/>
  <c r="AK78" i="1"/>
  <c r="R9" i="1"/>
  <c r="AR9" i="1" s="1"/>
  <c r="R8" i="1"/>
  <c r="AR8" i="1" s="1"/>
  <c r="T78" i="1"/>
  <c r="E15" i="4"/>
  <c r="AP15" i="4" s="1"/>
  <c r="E40" i="4"/>
  <c r="AP40" i="4" s="1"/>
  <c r="E20" i="4"/>
  <c r="AP20" i="4" s="1"/>
  <c r="S79" i="1"/>
  <c r="S78" i="1"/>
  <c r="R61" i="4"/>
  <c r="E10" i="4"/>
  <c r="AP10" i="4" s="1"/>
  <c r="R62" i="4"/>
  <c r="E27" i="4"/>
  <c r="AP27" i="4" s="1"/>
  <c r="U78" i="1"/>
  <c r="E24" i="4"/>
  <c r="AP24" i="4" s="1"/>
  <c r="R7" i="4"/>
  <c r="AR7" i="4" s="1"/>
  <c r="AR15" i="4"/>
  <c r="E44" i="4"/>
  <c r="AP44" i="4" s="1"/>
  <c r="E16" i="4"/>
  <c r="E28" i="4"/>
  <c r="AP28" i="4" s="1"/>
  <c r="N79" i="1"/>
  <c r="Y7" i="1"/>
  <c r="Y9" i="1"/>
  <c r="E21" i="1"/>
  <c r="AP21" i="1" s="1"/>
  <c r="E17" i="1"/>
  <c r="AP17" i="1" s="1"/>
  <c r="E63" i="1"/>
  <c r="AP63" i="1" s="1"/>
  <c r="E35" i="1"/>
  <c r="AP35" i="1" s="1"/>
  <c r="AS47" i="1"/>
  <c r="E37" i="1"/>
  <c r="AP37" i="1" s="1"/>
  <c r="E47" i="1"/>
  <c r="AP47" i="1" s="1"/>
  <c r="E42" i="1"/>
  <c r="AP42" i="1" s="1"/>
  <c r="E31" i="1"/>
  <c r="AP31" i="1" s="1"/>
  <c r="Y8" i="1"/>
  <c r="E58" i="1"/>
  <c r="AP58" i="1" s="1"/>
  <c r="E38" i="1"/>
  <c r="AP38" i="1" s="1"/>
  <c r="E43" i="1"/>
  <c r="AP43" i="1" s="1"/>
  <c r="E66" i="1"/>
  <c r="AP66" i="1" s="1"/>
  <c r="E54" i="1"/>
  <c r="E61" i="1"/>
  <c r="AP61" i="1" s="1"/>
  <c r="E69" i="1"/>
  <c r="AP69" i="1" s="1"/>
  <c r="E32" i="1"/>
  <c r="AP32" i="1" s="1"/>
  <c r="E15" i="1"/>
  <c r="AP15" i="1" s="1"/>
  <c r="AR16" i="1"/>
  <c r="AR55" i="1"/>
  <c r="AR43" i="1"/>
  <c r="AR31" i="1"/>
  <c r="E14" i="1"/>
  <c r="AP14" i="1" s="1"/>
  <c r="R74" i="1"/>
  <c r="AR66" i="1"/>
  <c r="R7" i="1"/>
  <c r="E52" i="1"/>
  <c r="E29" i="1"/>
  <c r="AP29" i="1" s="1"/>
  <c r="E25" i="1"/>
  <c r="AP25" i="1" s="1"/>
  <c r="AP10" i="3" l="1"/>
  <c r="E59" i="3"/>
  <c r="E61" i="2"/>
  <c r="E8" i="3"/>
  <c r="AP8" i="3" s="1"/>
  <c r="E61" i="3"/>
  <c r="E9" i="3"/>
  <c r="AP9" i="3" s="1"/>
  <c r="F80" i="1"/>
  <c r="F78" i="1"/>
  <c r="F79" i="1"/>
  <c r="E75" i="1"/>
  <c r="E73" i="1"/>
  <c r="E60" i="2"/>
  <c r="E9" i="2"/>
  <c r="AP9" i="2" s="1"/>
  <c r="E8" i="2"/>
  <c r="AP8" i="2" s="1"/>
  <c r="E7" i="2"/>
  <c r="AP7" i="2" s="1"/>
  <c r="R80" i="1"/>
  <c r="E59" i="2"/>
  <c r="E7" i="3"/>
  <c r="AP7" i="3" s="1"/>
  <c r="E60" i="3"/>
  <c r="E8" i="4"/>
  <c r="AP8" i="4" s="1"/>
  <c r="E61" i="4"/>
  <c r="E9" i="4"/>
  <c r="AP9" i="4" s="1"/>
  <c r="E62" i="4"/>
  <c r="R79" i="1"/>
  <c r="E8" i="1"/>
  <c r="AP8" i="1" s="1"/>
  <c r="E7" i="4"/>
  <c r="AP7" i="4" s="1"/>
  <c r="AP16" i="4"/>
  <c r="E60" i="4"/>
  <c r="Y80" i="1"/>
  <c r="AS9" i="1"/>
  <c r="E9" i="1"/>
  <c r="AP9" i="1" s="1"/>
  <c r="AS8" i="1"/>
  <c r="Y79" i="1"/>
  <c r="AS7" i="1"/>
  <c r="Y78" i="1"/>
  <c r="AR7" i="1"/>
  <c r="R78" i="1"/>
  <c r="E7" i="1"/>
  <c r="E74" i="1"/>
  <c r="E80" i="1" l="1"/>
  <c r="E79" i="1"/>
  <c r="E78" i="1"/>
  <c r="AP7" i="1"/>
</calcChain>
</file>

<file path=xl/sharedStrings.xml><?xml version="1.0" encoding="utf-8"?>
<sst xmlns="http://schemas.openxmlformats.org/spreadsheetml/2006/main" count="683" uniqueCount="135">
  <si>
    <t>刀</t>
  </si>
  <si>
    <t>剣</t>
  </si>
  <si>
    <t>計</t>
  </si>
  <si>
    <t>物 件 数</t>
  </si>
  <si>
    <t>猟銃の不法所持</t>
  </si>
  <si>
    <t>模造刀剣類の携帯</t>
  </si>
  <si>
    <t>（注）銃器の物件数には、武器等製造法違反で押収したものを含む。</t>
    <rPh sb="1" eb="2">
      <t>チュウ</t>
    </rPh>
    <rPh sb="3" eb="5">
      <t>ジュウキ</t>
    </rPh>
    <rPh sb="6" eb="9">
      <t>ブッケンスウ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</si>
  <si>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物件数</t>
  </si>
  <si>
    <t>刃物の携帯</t>
  </si>
  <si>
    <t>保管義務違反</t>
  </si>
  <si>
    <t>その他の違反</t>
  </si>
  <si>
    <t>　区分
　　　　　　　　違反態様</t>
    <phoneticPr fontId="1"/>
  </si>
  <si>
    <t>　　　　　　　　　　区分
違反態様</t>
    <phoneticPr fontId="1"/>
  </si>
  <si>
    <t>　　　　　　　　　　区分
違反態様</t>
    <phoneticPr fontId="1"/>
  </si>
  <si>
    <t>模擬銃器の
不法所持</t>
    <phoneticPr fontId="1"/>
  </si>
  <si>
    <t>携帯・運搬の
制限違反</t>
    <phoneticPr fontId="1"/>
  </si>
  <si>
    <t>携帯・運搬時の
安全措置義務違反</t>
    <phoneticPr fontId="1"/>
  </si>
  <si>
    <t>譲受等の届出義務
違反</t>
    <phoneticPr fontId="1"/>
  </si>
  <si>
    <t>発見・拾得の届出
義務違反</t>
    <phoneticPr fontId="1"/>
  </si>
  <si>
    <t>事故の届出義務違
反</t>
    <phoneticPr fontId="1"/>
  </si>
  <si>
    <t>猟銃等保管業者の
保管基準違反等</t>
    <phoneticPr fontId="1"/>
  </si>
  <si>
    <t>許可証・登録証不
携帯</t>
    <phoneticPr fontId="1"/>
  </si>
  <si>
    <t>許可後の確認義務
違反</t>
    <phoneticPr fontId="1"/>
  </si>
  <si>
    <t>物 件 数</t>
    <phoneticPr fontId="1"/>
  </si>
  <si>
    <t>総数</t>
    <phoneticPr fontId="1"/>
  </si>
  <si>
    <t>銃砲</t>
    <rPh sb="0" eb="2">
      <t>ジュウホウ</t>
    </rPh>
    <phoneticPr fontId="1"/>
  </si>
  <si>
    <t>小銃・機関銃・砲</t>
    <rPh sb="0" eb="2">
      <t>ショウジュウ</t>
    </rPh>
    <rPh sb="3" eb="6">
      <t>キカンジュウ</t>
    </rPh>
    <rPh sb="7" eb="8">
      <t>ホウ</t>
    </rPh>
    <phoneticPr fontId="1"/>
  </si>
  <si>
    <t>ライフル銃</t>
    <rPh sb="4" eb="5">
      <t>ジュウ</t>
    </rPh>
    <phoneticPr fontId="1"/>
  </si>
  <si>
    <t>散弾銃</t>
    <rPh sb="0" eb="3">
      <t>サンダンジュウ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</si>
  <si>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</si>
  <si>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</si>
  <si>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その他の銃砲</t>
    <rPh sb="2" eb="3">
      <t>タ</t>
    </rPh>
    <rPh sb="4" eb="6">
      <t>ジュウホウ</t>
    </rPh>
    <phoneticPr fontId="1"/>
  </si>
  <si>
    <t>計</t>
    <rPh sb="0" eb="1">
      <t>ケイ</t>
    </rPh>
    <phoneticPr fontId="1"/>
  </si>
  <si>
    <t>銃身</t>
    <rPh sb="0" eb="2">
      <t>ジュウシン</t>
    </rPh>
    <phoneticPr fontId="1"/>
  </si>
  <si>
    <t>機関部体</t>
    <rPh sb="0" eb="2">
      <t>キカン</t>
    </rPh>
    <rPh sb="2" eb="3">
      <t>ブ</t>
    </rPh>
    <rPh sb="3" eb="4">
      <t>タイ</t>
    </rPh>
    <phoneticPr fontId="1"/>
  </si>
  <si>
    <t>回転弾倉</t>
    <rPh sb="0" eb="2">
      <t>カイテン</t>
    </rPh>
    <rPh sb="2" eb="4">
      <t>ダンソウ</t>
    </rPh>
    <phoneticPr fontId="1"/>
  </si>
  <si>
    <t>スライド</t>
    <phoneticPr fontId="1"/>
  </si>
  <si>
    <t>あいくち</t>
    <phoneticPr fontId="1"/>
  </si>
  <si>
    <t>飛出しナイフ</t>
    <rPh sb="0" eb="1">
      <t>ト</t>
    </rPh>
    <rPh sb="1" eb="2">
      <t>ダ</t>
    </rPh>
    <phoneticPr fontId="1"/>
  </si>
  <si>
    <t>刀剣類</t>
    <rPh sb="0" eb="3">
      <t>トウケンルイ</t>
    </rPh>
    <phoneticPr fontId="1"/>
  </si>
  <si>
    <t>その他の刃物</t>
    <rPh sb="2" eb="3">
      <t>タ</t>
    </rPh>
    <rPh sb="4" eb="6">
      <t>ハモノ</t>
    </rPh>
    <phoneticPr fontId="1"/>
  </si>
  <si>
    <t>模擬銃器</t>
    <rPh sb="0" eb="2">
      <t>モギ</t>
    </rPh>
    <rPh sb="2" eb="4">
      <t>ジュウキ</t>
    </rPh>
    <phoneticPr fontId="1"/>
  </si>
  <si>
    <t>模造刀剣類</t>
    <rPh sb="0" eb="2">
      <t>モゾウ</t>
    </rPh>
    <rPh sb="2" eb="5">
      <t>トウケンルイ</t>
    </rPh>
    <phoneticPr fontId="1"/>
  </si>
  <si>
    <t>違反物件なし</t>
    <rPh sb="0" eb="2">
      <t>イハン</t>
    </rPh>
    <rPh sb="2" eb="4">
      <t>ブッケン</t>
    </rPh>
    <phoneticPr fontId="1"/>
  </si>
  <si>
    <t>発射銃等
救命索</t>
    <rPh sb="5" eb="7">
      <t>キュウメイ</t>
    </rPh>
    <rPh sb="7" eb="8">
      <t>サク</t>
    </rPh>
    <phoneticPr fontId="1"/>
  </si>
  <si>
    <t>なぎなた
やり・</t>
    <phoneticPr fontId="1"/>
  </si>
  <si>
    <t>ナイフ
スポーツ</t>
    <phoneticPr fontId="1"/>
  </si>
  <si>
    <t>ナイフ
サバイバル</t>
    <phoneticPr fontId="1"/>
  </si>
  <si>
    <t>譲渡等における
登録証の添付
義務違反等</t>
    <phoneticPr fontId="1"/>
  </si>
  <si>
    <t>物件数</t>
    <phoneticPr fontId="1"/>
  </si>
  <si>
    <t>　</t>
    <phoneticPr fontId="1"/>
  </si>
  <si>
    <t>小計</t>
    <rPh sb="0" eb="2">
      <t>ショウケイ</t>
    </rPh>
    <phoneticPr fontId="1"/>
  </si>
  <si>
    <t>送致件数</t>
    <rPh sb="0" eb="2">
      <t>ソウチ</t>
    </rPh>
    <rPh sb="2" eb="4">
      <t>ケンスウ</t>
    </rPh>
    <phoneticPr fontId="1"/>
  </si>
  <si>
    <t>送致人員</t>
    <rPh sb="0" eb="2">
      <t>ソウチ</t>
    </rPh>
    <rPh sb="2" eb="4">
      <t>ジンイン</t>
    </rPh>
    <phoneticPr fontId="1"/>
  </si>
  <si>
    <t>物件数</t>
    <rPh sb="0" eb="3">
      <t>ブッケンスウ</t>
    </rPh>
    <phoneticPr fontId="1"/>
  </si>
  <si>
    <t>総数</t>
    <rPh sb="0" eb="2">
      <t>ソウスウ</t>
    </rPh>
    <phoneticPr fontId="1"/>
  </si>
  <si>
    <t>71　銃砲刀剣類所持等取締法違反　適条別　</t>
    <phoneticPr fontId="1"/>
  </si>
  <si>
    <t>71　銃砲刀剣類所持等取締法違反　適条別　</t>
    <phoneticPr fontId="1"/>
  </si>
  <si>
    <t>準空気銃の不法所持</t>
    <rPh sb="0" eb="1">
      <t>ジュン</t>
    </rPh>
    <rPh sb="1" eb="3">
      <t>クウキ</t>
    </rPh>
    <rPh sb="3" eb="4">
      <t>ジュウ</t>
    </rPh>
    <rPh sb="5" eb="7">
      <t>フホウ</t>
    </rPh>
    <rPh sb="7" eb="9">
      <t>ショジ</t>
    </rPh>
    <phoneticPr fontId="1"/>
  </si>
  <si>
    <t>準空気銃</t>
    <rPh sb="0" eb="1">
      <t>ジュン</t>
    </rPh>
    <rPh sb="1" eb="3">
      <t>クウキ</t>
    </rPh>
    <rPh sb="3" eb="4">
      <t>ジュウ</t>
    </rPh>
    <phoneticPr fontId="1"/>
  </si>
  <si>
    <t>銃刀法402</t>
    <rPh sb="0" eb="3">
      <t>ジュウトウホウ</t>
    </rPh>
    <phoneticPr fontId="1"/>
  </si>
  <si>
    <t>銃刀法403</t>
    <rPh sb="0" eb="3">
      <t>ジュウトウホウ</t>
    </rPh>
    <phoneticPr fontId="1"/>
  </si>
  <si>
    <t>銃刀法404</t>
    <rPh sb="0" eb="3">
      <t>ジュウトウホウ</t>
    </rPh>
    <phoneticPr fontId="1"/>
  </si>
  <si>
    <t>銃刀法405</t>
    <rPh sb="0" eb="3">
      <t>ジュウトウホウ</t>
    </rPh>
    <phoneticPr fontId="1"/>
  </si>
  <si>
    <t>銃刀法406</t>
    <rPh sb="0" eb="3">
      <t>ジュウトウホウ</t>
    </rPh>
    <phoneticPr fontId="1"/>
  </si>
  <si>
    <t>銃刀法407</t>
    <rPh sb="0" eb="3">
      <t>ジュウトウホウ</t>
    </rPh>
    <phoneticPr fontId="1"/>
  </si>
  <si>
    <t>銃刀法408</t>
    <rPh sb="0" eb="3">
      <t>ジュウトウホウ</t>
    </rPh>
    <phoneticPr fontId="1"/>
  </si>
  <si>
    <t>銃刀法409</t>
    <rPh sb="0" eb="3">
      <t>ジュウトウホウ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</si>
  <si>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</si>
  <si>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</si>
  <si>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検挙件数・人員及び押収物件数（つづき）　</t>
    <rPh sb="0" eb="2">
      <t>ケンキョ</t>
    </rPh>
    <phoneticPr fontId="1"/>
  </si>
  <si>
    <t>検挙件数・人員及び押収物件数</t>
    <rPh sb="0" eb="2">
      <t>ケンキョ</t>
    </rPh>
    <phoneticPr fontId="1"/>
  </si>
  <si>
    <t>許可証・登録証の
記載事項変更、亡失
等の届出義務違反</t>
    <phoneticPr fontId="1"/>
  </si>
  <si>
    <t>申請書・添付書類の
虚偽記載</t>
    <rPh sb="0" eb="3">
      <t>シンセイショ</t>
    </rPh>
    <rPh sb="4" eb="6">
      <t>テンプ</t>
    </rPh>
    <rPh sb="6" eb="8">
      <t>ショルイ</t>
    </rPh>
    <phoneticPr fontId="1"/>
  </si>
  <si>
    <t>帳簿の不備、
虚偽記載等</t>
    <rPh sb="0" eb="2">
      <t>チョウボ</t>
    </rPh>
    <rPh sb="3" eb="5">
      <t>フビ</t>
    </rPh>
    <phoneticPr fontId="1"/>
  </si>
  <si>
    <t>拳銃部品</t>
    <rPh sb="0" eb="2">
      <t>ケンジュウ</t>
    </rPh>
    <rPh sb="1" eb="2">
      <t>ジュウ</t>
    </rPh>
    <rPh sb="2" eb="4">
      <t>ブヒン</t>
    </rPh>
    <phoneticPr fontId="1"/>
  </si>
  <si>
    <t>真正拳銃</t>
    <rPh sb="0" eb="2">
      <t>シンセイ</t>
    </rPh>
    <rPh sb="2" eb="4">
      <t>ケンジュウ</t>
    </rPh>
    <phoneticPr fontId="1"/>
  </si>
  <si>
    <t>改造拳銃</t>
    <rPh sb="0" eb="2">
      <t>カイゾウ</t>
    </rPh>
    <rPh sb="2" eb="4">
      <t>ケンジュウ</t>
    </rPh>
    <phoneticPr fontId="1"/>
  </si>
  <si>
    <t>拳銃</t>
  </si>
  <si>
    <t>拳銃実包</t>
    <rPh sb="0" eb="2">
      <t>ケンジュウ</t>
    </rPh>
    <rPh sb="2" eb="4">
      <t>ジッポウ</t>
    </rPh>
    <phoneticPr fontId="1"/>
  </si>
  <si>
    <t>模造拳銃</t>
    <rPh sb="0" eb="2">
      <t>モゾウ</t>
    </rPh>
    <rPh sb="2" eb="4">
      <t>ケンジュウ</t>
    </rPh>
    <phoneticPr fontId="1"/>
  </si>
  <si>
    <t>拳銃部品</t>
    <rPh sb="2" eb="4">
      <t>ブヒン</t>
    </rPh>
    <phoneticPr fontId="1"/>
  </si>
  <si>
    <t>拳銃等
単純密輸入</t>
  </si>
  <si>
    <t>拳銃等
営利密輸入</t>
  </si>
  <si>
    <t>拳銃部品
密輸入</t>
  </si>
  <si>
    <t>拳銃実包
単純密輸入</t>
  </si>
  <si>
    <t>拳銃実包
営利密輸入</t>
  </si>
  <si>
    <t>拳銃等
密輸入予備</t>
  </si>
  <si>
    <t>拳銃等
密輸入資
金等提供</t>
  </si>
  <si>
    <t>拳銃等としての
物品の輸入</t>
  </si>
  <si>
    <t>拳銃実包として
の物品の輸入</t>
  </si>
  <si>
    <t>拳銃部品として
の物品の輸入</t>
  </si>
  <si>
    <t>拳銃等の発射の
禁止違反</t>
  </si>
  <si>
    <t>拳銃等の組織的発射の禁止違反</t>
    <rPh sb="3" eb="6">
      <t>ソシキテキ</t>
    </rPh>
    <phoneticPr fontId="1"/>
  </si>
  <si>
    <t>拳銃等の不法所
持</t>
  </si>
  <si>
    <t>拳銃等の組織的不法所持</t>
    <rPh sb="3" eb="6">
      <t>ソシキテキ</t>
    </rPh>
    <phoneticPr fontId="1"/>
  </si>
  <si>
    <t>複数拳銃等の
不法所持</t>
    <rPh sb="0" eb="1">
      <t>フクスウ</t>
    </rPh>
    <rPh sb="6" eb="8">
      <t>フホウ</t>
    </rPh>
    <rPh sb="8" eb="10">
      <t>ショジ</t>
    </rPh>
    <phoneticPr fontId="1"/>
  </si>
  <si>
    <t>複数拳銃等の組織的不法所持</t>
    <rPh sb="0" eb="2">
      <t>フクスウ</t>
    </rPh>
    <rPh sb="6" eb="9">
      <t>ソシキテキ</t>
    </rPh>
    <rPh sb="9" eb="11">
      <t>フホウ</t>
    </rPh>
    <rPh sb="11" eb="13">
      <t>ショジ</t>
    </rPh>
    <phoneticPr fontId="1"/>
  </si>
  <si>
    <t>拳銃等の加重所
持</t>
  </si>
  <si>
    <t>拳銃等の組織的加重所持</t>
    <rPh sb="4" eb="7">
      <t>ソシキテキ</t>
    </rPh>
    <rPh sb="7" eb="9">
      <t>カジュウ</t>
    </rPh>
    <rPh sb="9" eb="11">
      <t>ショジ</t>
    </rPh>
    <phoneticPr fontId="1"/>
  </si>
  <si>
    <t>拳銃実包</t>
    <rPh sb="2" eb="4">
      <t>ジッポウ</t>
    </rPh>
    <phoneticPr fontId="1"/>
  </si>
  <si>
    <t>模造拳銃</t>
    <rPh sb="0" eb="2">
      <t>モゾウ</t>
    </rPh>
    <phoneticPr fontId="1"/>
  </si>
  <si>
    <t>真正拳銃</t>
    <rPh sb="0" eb="2">
      <t>シンセイ</t>
    </rPh>
    <phoneticPr fontId="1"/>
  </si>
  <si>
    <t>改造拳銃</t>
    <rPh sb="0" eb="2">
      <t>カイゾウ</t>
    </rPh>
    <phoneticPr fontId="1"/>
  </si>
  <si>
    <t>拳銃部品の
不法所持</t>
  </si>
  <si>
    <t>拳銃実包の
不法所持</t>
  </si>
  <si>
    <t>拳銃等としての
物品の不法所持</t>
  </si>
  <si>
    <t>拳銃実包として
の物品の不法所持</t>
  </si>
  <si>
    <t>拳銃部品として
の物品の不法所持</t>
  </si>
  <si>
    <t>模造拳銃の
不法所持</t>
  </si>
  <si>
    <t>拳銃等
単純譲渡等</t>
  </si>
  <si>
    <t>拳銃等
営利譲渡等</t>
  </si>
  <si>
    <t>拳銃部品
譲渡等</t>
  </si>
  <si>
    <t>拳銃実包
単純譲渡</t>
  </si>
  <si>
    <t>拳銃実包
営利譲渡</t>
  </si>
  <si>
    <t>拳銃等
単純譲受等</t>
  </si>
  <si>
    <t>拳銃等
営利譲受等</t>
  </si>
  <si>
    <t>拳銃部品
譲受等</t>
  </si>
  <si>
    <t>拳銃実包
単純譲受</t>
  </si>
  <si>
    <t>拳銃実包
営利譲受</t>
  </si>
  <si>
    <t>拳銃等
譲渡等の周旋</t>
  </si>
  <si>
    <t>拳銃等としての
物品の譲渡等</t>
  </si>
  <si>
    <t>拳銃実包としての
物品の譲渡</t>
  </si>
  <si>
    <t>拳銃部品としての
物品の譲渡等</t>
  </si>
  <si>
    <t>拳銃実包
譲渡等の周旋</t>
  </si>
  <si>
    <t>拳銃部品
譲渡等の周旋</t>
  </si>
  <si>
    <t>武器製造事業者等の
拳銃等以外の
譲渡の制限違反</t>
  </si>
  <si>
    <t>所持許可者等の
拳銃等以外の
譲渡等の制限違反</t>
  </si>
  <si>
    <t>拳銃等の譲渡等
の制限違反</t>
  </si>
  <si>
    <t>拳銃等猟銃の発射の制限違反</t>
    <rPh sb="2" eb="3">
      <t>ナド</t>
    </rPh>
    <rPh sb="3" eb="5">
      <t>リョウジュウ</t>
    </rPh>
    <rPh sb="6" eb="8">
      <t>ハッシャ</t>
    </rPh>
    <rPh sb="9" eb="11">
      <t>セイゲン</t>
    </rPh>
    <rPh sb="11" eb="13">
      <t>イハン</t>
    </rPh>
    <phoneticPr fontId="1"/>
  </si>
  <si>
    <t>拳銃等猟銃以外の鉄砲の発射の制限違反</t>
    <rPh sb="2" eb="3">
      <t>ナド</t>
    </rPh>
    <rPh sb="3" eb="5">
      <t>リョウジュウ</t>
    </rPh>
    <rPh sb="5" eb="7">
      <t>イガイ</t>
    </rPh>
    <rPh sb="8" eb="10">
      <t>テッポウ</t>
    </rPh>
    <phoneticPr fontId="1"/>
  </si>
  <si>
    <t>クロスボウ</t>
  </si>
  <si>
    <t>クロスボウ</t>
    <phoneticPr fontId="1"/>
  </si>
  <si>
    <t>銃砲等</t>
    <rPh sb="0" eb="2">
      <t>ジュウホウ</t>
    </rPh>
    <rPh sb="2" eb="3">
      <t>トウ</t>
    </rPh>
    <phoneticPr fontId="1"/>
  </si>
  <si>
    <t>拳銃等猟銃以外
の銃砲・クロスボウ・刀剣類の
不法所持</t>
    <rPh sb="9" eb="11">
      <t>ジュウホウ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</si>
</sst>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\-"/>
    <numFmt numFmtId="177" formatCode="#,##0_ "/>
    <numFmt numFmtId="178" formatCode="#,##0_);[Red]\(#,##0\)"/>
    <numFmt numFmtId="179" formatCode="0_);[Red]\(0\)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21">
    <xf numFmtId="0" fontId="0" fillId="0" borderId="0" xfId="0"/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left" vertical="center"/>
    </xf>
    <xf numFmtId="176" fontId="0" fillId="0" borderId="14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quotePrefix="1" applyFill="1" applyBorder="1" applyAlignment="1" applyProtection="1">
      <alignment horizontal="left" vertical="center" wrapText="1"/>
    </xf>
    <xf numFmtId="0" fontId="0" fillId="0" borderId="0" xfId="0" applyFill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Protection="1"/>
    <xf numFmtId="176" fontId="5" fillId="0" borderId="19" xfId="0" applyNumberFormat="1" applyFont="1" applyFill="1" applyBorder="1" applyProtection="1"/>
    <xf numFmtId="0" fontId="0" fillId="0" borderId="0" xfId="0" applyFill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5" fillId="0" borderId="0" xfId="0" applyFont="1" applyFill="1" applyBorder="1" applyProtection="1"/>
    <xf numFmtId="0" fontId="5" fillId="0" borderId="0" xfId="0" applyFont="1" applyFill="1"/>
    <xf numFmtId="0" fontId="2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176" fontId="0" fillId="0" borderId="15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0" xfId="0" applyNumberFormat="1" applyFill="1" applyBorder="1" applyAlignment="1" applyProtection="1">
      <alignment vertical="center"/>
    </xf>
    <xf numFmtId="176" fontId="0" fillId="0" borderId="17" xfId="0" applyNumberFormat="1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wrapText="1"/>
    </xf>
    <xf numFmtId="176" fontId="0" fillId="0" borderId="2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 shrinkToFit="1"/>
    </xf>
    <xf numFmtId="176" fontId="0" fillId="0" borderId="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7" fontId="0" fillId="0" borderId="11" xfId="0" applyNumberFormat="1" applyFill="1" applyBorder="1" applyAlignment="1" applyProtection="1">
      <alignment horizontal="right" vertical="center" shrinkToFit="1"/>
    </xf>
    <xf numFmtId="176" fontId="0" fillId="0" borderId="12" xfId="0" applyNumberForma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0" fontId="0" fillId="0" borderId="1" xfId="0" applyFill="1" applyBorder="1"/>
    <xf numFmtId="176" fontId="5" fillId="0" borderId="1" xfId="0" applyNumberFormat="1" applyFont="1" applyFill="1" applyBorder="1"/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textRotation="255"/>
    </xf>
    <xf numFmtId="0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 textRotation="255"/>
    </xf>
    <xf numFmtId="178" fontId="4" fillId="0" borderId="13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 textRotation="255"/>
    </xf>
    <xf numFmtId="178" fontId="4" fillId="0" borderId="12" xfId="0" applyNumberFormat="1" applyFont="1" applyFill="1" applyBorder="1" applyAlignment="1" applyProtection="1">
      <alignment horizontal="right" vertical="center" textRotation="255"/>
    </xf>
    <xf numFmtId="0" fontId="0" fillId="0" borderId="2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21" xfId="0" applyFill="1" applyBorder="1" applyProtection="1"/>
    <xf numFmtId="0" fontId="0" fillId="0" borderId="21" xfId="0" applyFill="1" applyBorder="1" applyAlignment="1" applyProtection="1">
      <alignment horizontal="left"/>
    </xf>
    <xf numFmtId="0" fontId="5" fillId="0" borderId="21" xfId="0" applyFont="1" applyFill="1" applyBorder="1" applyProtection="1"/>
    <xf numFmtId="0" fontId="0" fillId="0" borderId="1" xfId="0" applyFill="1" applyBorder="1" applyAlignment="1" applyProtection="1">
      <alignment horizontal="left"/>
    </xf>
    <xf numFmtId="176" fontId="5" fillId="0" borderId="1" xfId="0" applyNumberFormat="1" applyFont="1" applyFill="1" applyBorder="1" applyProtection="1"/>
    <xf numFmtId="0" fontId="0" fillId="0" borderId="1" xfId="0" applyFill="1" applyBorder="1" applyProtection="1"/>
    <xf numFmtId="178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vertical="center"/>
    </xf>
    <xf numFmtId="177" fontId="0" fillId="0" borderId="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 wrapText="1"/>
    </xf>
    <xf numFmtId="178" fontId="5" fillId="0" borderId="11" xfId="0" applyNumberFormat="1" applyFont="1" applyFill="1" applyBorder="1" applyAlignment="1" applyProtection="1">
      <alignment horizontal="right" vertical="center"/>
    </xf>
    <xf numFmtId="179" fontId="5" fillId="0" borderId="11" xfId="0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center" vertical="center" textRotation="255"/>
    </xf>
    <xf numFmtId="177" fontId="0" fillId="0" borderId="11" xfId="0" applyNumberFormat="1" applyFill="1" applyBorder="1" applyAlignment="1" applyProtection="1">
      <alignment vertical="center"/>
    </xf>
    <xf numFmtId="177" fontId="0" fillId="0" borderId="12" xfId="0" applyNumberForma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quotePrefix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76" fontId="5" fillId="0" borderId="2" xfId="0" applyNumberFormat="1" applyFont="1" applyFill="1" applyBorder="1" applyProtection="1"/>
    <xf numFmtId="176" fontId="5" fillId="0" borderId="0" xfId="0" applyNumberFormat="1" applyFont="1" applyFill="1" applyBorder="1" applyProtection="1"/>
    <xf numFmtId="0" fontId="5" fillId="0" borderId="3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11" xfId="0" applyNumberFormat="1" applyFont="1" applyFill="1" applyBorder="1" applyAlignment="1" applyProtection="1">
      <alignment vertical="center"/>
    </xf>
    <xf numFmtId="38" fontId="3" fillId="0" borderId="12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5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center" vertical="center" textRotation="255"/>
    </xf>
    <xf numFmtId="38" fontId="3" fillId="0" borderId="2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right" vertical="center"/>
      <protection locked="0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  <protection locked="0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3" fillId="0" borderId="16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38" fontId="3" fillId="0" borderId="15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17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 applyProtection="1">
      <alignment horizontal="right"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0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14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ont="1" applyFill="1" applyBorder="1" applyAlignment="1" applyProtection="1">
      <alignment horizontal="distributed" vertical="center" wrapText="1"/>
    </xf>
    <xf numFmtId="0" fontId="0" fillId="0" borderId="0" xfId="0" quotePrefix="1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38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center" vertical="center" textRotation="255"/>
    </xf>
    <xf numFmtId="0" fontId="0" fillId="0" borderId="3" xfId="0" applyFill="1" applyBorder="1" applyAlignment="1" applyProtection="1">
      <alignment horizontal="center" vertical="center" textRotation="255"/>
    </xf>
    <xf numFmtId="0" fontId="0" fillId="0" borderId="4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/>
    </xf>
    <xf numFmtId="0" fontId="0" fillId="0" borderId="2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 wrapText="1"/>
    </xf>
    <xf numFmtId="0" fontId="0" fillId="0" borderId="23" xfId="0" applyFill="1" applyBorder="1" applyAlignment="1" applyProtection="1">
      <alignment horizontal="center" vertical="center" textRotation="255" wrapText="1"/>
    </xf>
    <xf numFmtId="0" fontId="0" fillId="0" borderId="22" xfId="0" applyFill="1" applyBorder="1" applyAlignment="1" applyProtection="1">
      <alignment horizontal="center" vertical="center" textRotation="255" wrapText="1"/>
    </xf>
    <xf numFmtId="0" fontId="0" fillId="0" borderId="4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0" fontId="0" fillId="0" borderId="34" xfId="0" applyFill="1" applyBorder="1" applyAlignment="1" applyProtection="1">
      <alignment horizontal="left" vertical="center" wrapText="1"/>
    </xf>
    <xf numFmtId="0" fontId="0" fillId="0" borderId="35" xfId="0" applyFill="1" applyBorder="1" applyAlignment="1" applyProtection="1">
      <alignment horizontal="left" vertical="center" wrapText="1"/>
    </xf>
    <xf numFmtId="0" fontId="0" fillId="0" borderId="36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distributed" vertical="center" wrapText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 applyProtection="1">
      <alignment horizontal="distributed" vertical="center" wrapText="1" justifyLastLine="1"/>
    </xf>
    <xf numFmtId="0" fontId="0" fillId="0" borderId="28" xfId="0" applyFill="1" applyBorder="1" applyAlignment="1" applyProtection="1">
      <alignment horizontal="distributed" vertical="center" wrapText="1" justifyLastLine="1"/>
    </xf>
    <xf numFmtId="0" fontId="0" fillId="0" borderId="1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distributed" textRotation="255" justifyLastLine="1"/>
    </xf>
    <xf numFmtId="0" fontId="5" fillId="0" borderId="4" xfId="0" applyFont="1" applyFill="1" applyBorder="1" applyAlignment="1" applyProtection="1">
      <alignment horizontal="center" vertical="distributed" textRotation="255" justifyLastLine="1"/>
    </xf>
    <xf numFmtId="0" fontId="5" fillId="0" borderId="23" xfId="0" applyFont="1" applyFill="1" applyBorder="1" applyAlignment="1" applyProtection="1">
      <alignment horizontal="center" vertical="distributed" textRotation="255" justifyLastLine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/>
    <xf numFmtId="0" fontId="0" fillId="0" borderId="16" xfId="0" applyFill="1" applyBorder="1" applyAlignment="1" applyProtection="1">
      <alignment vertical="distributed" textRotation="255" justifyLastLine="1" shrinkToFit="1"/>
    </xf>
    <xf numFmtId="0" fontId="0" fillId="0" borderId="23" xfId="0" applyFill="1" applyBorder="1" applyAlignment="1" applyProtection="1">
      <alignment vertical="distributed" textRotation="255" justifyLastLine="1" shrinkToFit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 textRotation="255"/>
    </xf>
    <xf numFmtId="0" fontId="0" fillId="0" borderId="29" xfId="0" applyFill="1" applyBorder="1" applyAlignment="1" applyProtection="1">
      <alignment horizontal="center" vertical="center" textRotation="255"/>
    </xf>
    <xf numFmtId="0" fontId="0" fillId="0" borderId="8" xfId="0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 wrapText="1"/>
    </xf>
    <xf numFmtId="0" fontId="4" fillId="0" borderId="14" xfId="0" quotePrefix="1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distributed" vertical="center" justifyLastLine="1"/>
    </xf>
    <xf numFmtId="0" fontId="4" fillId="0" borderId="14" xfId="0" quotePrefix="1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30480</xdr:rowOff>
    </xdr:from>
    <xdr:to>
      <xdr:col>3</xdr:col>
      <xdr:colOff>7620</xdr:colOff>
      <xdr:row>14</xdr:row>
      <xdr:rowOff>152400</xdr:rowOff>
    </xdr:to>
    <xdr:sp macro="" textlink="">
      <xdr:nvSpPr>
        <xdr:cNvPr id="35736" name="AutoShape 1">
          <a:extLst>
            <a:ext uri="{FF2B5EF4-FFF2-40B4-BE49-F238E27FC236}">
              <a16:creationId xmlns:a16="http://schemas.microsoft.com/office/drawing/2014/main" id="{1A9307AF-D679-4E42-A3A7-72BFF60DB154}"/>
            </a:ext>
          </a:extLst>
        </xdr:cNvPr>
        <xdr:cNvSpPr>
          <a:spLocks/>
        </xdr:cNvSpPr>
      </xdr:nvSpPr>
      <xdr:spPr bwMode="auto">
        <a:xfrm>
          <a:off x="1417320" y="213360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</xdr:row>
      <xdr:rowOff>15240</xdr:rowOff>
    </xdr:from>
    <xdr:to>
      <xdr:col>3</xdr:col>
      <xdr:colOff>0</xdr:colOff>
      <xdr:row>32</xdr:row>
      <xdr:rowOff>144780</xdr:rowOff>
    </xdr:to>
    <xdr:sp macro="" textlink="">
      <xdr:nvSpPr>
        <xdr:cNvPr id="35737" name="AutoShape 2">
          <a:extLst>
            <a:ext uri="{FF2B5EF4-FFF2-40B4-BE49-F238E27FC236}">
              <a16:creationId xmlns:a16="http://schemas.microsoft.com/office/drawing/2014/main" id="{4D3718FE-8272-4E34-BBB3-EC6F78D7686F}"/>
            </a:ext>
          </a:extLst>
        </xdr:cNvPr>
        <xdr:cNvSpPr>
          <a:spLocks/>
        </xdr:cNvSpPr>
      </xdr:nvSpPr>
      <xdr:spPr bwMode="auto">
        <a:xfrm>
          <a:off x="1402080" y="52730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30480</xdr:rowOff>
    </xdr:from>
    <xdr:to>
      <xdr:col>3</xdr:col>
      <xdr:colOff>0</xdr:colOff>
      <xdr:row>29</xdr:row>
      <xdr:rowOff>152400</xdr:rowOff>
    </xdr:to>
    <xdr:sp macro="" textlink="">
      <xdr:nvSpPr>
        <xdr:cNvPr id="35738" name="AutoShape 3">
          <a:extLst>
            <a:ext uri="{FF2B5EF4-FFF2-40B4-BE49-F238E27FC236}">
              <a16:creationId xmlns:a16="http://schemas.microsoft.com/office/drawing/2014/main" id="{28367C3D-1504-4764-896E-C3AAB453C539}"/>
            </a:ext>
          </a:extLst>
        </xdr:cNvPr>
        <xdr:cNvSpPr>
          <a:spLocks/>
        </xdr:cNvSpPr>
      </xdr:nvSpPr>
      <xdr:spPr bwMode="auto">
        <a:xfrm>
          <a:off x="1402080" y="47625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30480</xdr:rowOff>
    </xdr:from>
    <xdr:to>
      <xdr:col>3</xdr:col>
      <xdr:colOff>7620</xdr:colOff>
      <xdr:row>26</xdr:row>
      <xdr:rowOff>152400</xdr:rowOff>
    </xdr:to>
    <xdr:sp macro="" textlink="">
      <xdr:nvSpPr>
        <xdr:cNvPr id="35739" name="AutoShape 4">
          <a:extLst>
            <a:ext uri="{FF2B5EF4-FFF2-40B4-BE49-F238E27FC236}">
              <a16:creationId xmlns:a16="http://schemas.microsoft.com/office/drawing/2014/main" id="{88E6ABC9-0134-41DD-8C89-C891154E2903}"/>
            </a:ext>
          </a:extLst>
        </xdr:cNvPr>
        <xdr:cNvSpPr>
          <a:spLocks/>
        </xdr:cNvSpPr>
      </xdr:nvSpPr>
      <xdr:spPr bwMode="auto">
        <a:xfrm>
          <a:off x="1417320" y="423672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30480</xdr:rowOff>
    </xdr:from>
    <xdr:to>
      <xdr:col>3</xdr:col>
      <xdr:colOff>7620</xdr:colOff>
      <xdr:row>20</xdr:row>
      <xdr:rowOff>152400</xdr:rowOff>
    </xdr:to>
    <xdr:sp macro="" textlink="">
      <xdr:nvSpPr>
        <xdr:cNvPr id="35740" name="AutoShape 5">
          <a:extLst>
            <a:ext uri="{FF2B5EF4-FFF2-40B4-BE49-F238E27FC236}">
              <a16:creationId xmlns:a16="http://schemas.microsoft.com/office/drawing/2014/main" id="{89FF63CA-79A9-4334-9C45-1252A97ECB26}"/>
            </a:ext>
          </a:extLst>
        </xdr:cNvPr>
        <xdr:cNvSpPr>
          <a:spLocks/>
        </xdr:cNvSpPr>
      </xdr:nvSpPr>
      <xdr:spPr bwMode="auto">
        <a:xfrm>
          <a:off x="1417320" y="31851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30480</xdr:rowOff>
    </xdr:from>
    <xdr:to>
      <xdr:col>3</xdr:col>
      <xdr:colOff>7620</xdr:colOff>
      <xdr:row>23</xdr:row>
      <xdr:rowOff>152400</xdr:rowOff>
    </xdr:to>
    <xdr:sp macro="" textlink="">
      <xdr:nvSpPr>
        <xdr:cNvPr id="35741" name="AutoShape 6">
          <a:extLst>
            <a:ext uri="{FF2B5EF4-FFF2-40B4-BE49-F238E27FC236}">
              <a16:creationId xmlns:a16="http://schemas.microsoft.com/office/drawing/2014/main" id="{ABE74299-6190-4F99-94C6-03C78B42DDD6}"/>
            </a:ext>
          </a:extLst>
        </xdr:cNvPr>
        <xdr:cNvSpPr>
          <a:spLocks/>
        </xdr:cNvSpPr>
      </xdr:nvSpPr>
      <xdr:spPr bwMode="auto">
        <a:xfrm>
          <a:off x="1417320" y="37109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15</xdr:row>
      <xdr:rowOff>30480</xdr:rowOff>
    </xdr:from>
    <xdr:to>
      <xdr:col>3</xdr:col>
      <xdr:colOff>0</xdr:colOff>
      <xdr:row>17</xdr:row>
      <xdr:rowOff>152400</xdr:rowOff>
    </xdr:to>
    <xdr:sp macro="" textlink="">
      <xdr:nvSpPr>
        <xdr:cNvPr id="35742" name="AutoShape 7">
          <a:extLst>
            <a:ext uri="{FF2B5EF4-FFF2-40B4-BE49-F238E27FC236}">
              <a16:creationId xmlns:a16="http://schemas.microsoft.com/office/drawing/2014/main" id="{D50F0311-166B-408F-9DC9-324B848791BB}"/>
            </a:ext>
          </a:extLst>
        </xdr:cNvPr>
        <xdr:cNvSpPr>
          <a:spLocks/>
        </xdr:cNvSpPr>
      </xdr:nvSpPr>
      <xdr:spPr bwMode="auto">
        <a:xfrm>
          <a:off x="1402080" y="26593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0</xdr:colOff>
      <xdr:row>35</xdr:row>
      <xdr:rowOff>152400</xdr:rowOff>
    </xdr:to>
    <xdr:sp macro="" textlink="">
      <xdr:nvSpPr>
        <xdr:cNvPr id="35743" name="AutoShape 8">
          <a:extLst>
            <a:ext uri="{FF2B5EF4-FFF2-40B4-BE49-F238E27FC236}">
              <a16:creationId xmlns:a16="http://schemas.microsoft.com/office/drawing/2014/main" id="{971962E8-FD99-4E89-9570-69ED2113BC9F}"/>
            </a:ext>
          </a:extLst>
        </xdr:cNvPr>
        <xdr:cNvSpPr>
          <a:spLocks/>
        </xdr:cNvSpPr>
      </xdr:nvSpPr>
      <xdr:spPr bwMode="auto">
        <a:xfrm>
          <a:off x="1402080" y="581406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57</xdr:row>
      <xdr:rowOff>30480</xdr:rowOff>
    </xdr:from>
    <xdr:to>
      <xdr:col>3</xdr:col>
      <xdr:colOff>0</xdr:colOff>
      <xdr:row>59</xdr:row>
      <xdr:rowOff>152400</xdr:rowOff>
    </xdr:to>
    <xdr:sp macro="" textlink="">
      <xdr:nvSpPr>
        <xdr:cNvPr id="35744" name="AutoShape 9">
          <a:extLst>
            <a:ext uri="{FF2B5EF4-FFF2-40B4-BE49-F238E27FC236}">
              <a16:creationId xmlns:a16="http://schemas.microsoft.com/office/drawing/2014/main" id="{A08EB527-C2B4-426A-BC9E-72604928511C}"/>
            </a:ext>
          </a:extLst>
        </xdr:cNvPr>
        <xdr:cNvSpPr>
          <a:spLocks/>
        </xdr:cNvSpPr>
      </xdr:nvSpPr>
      <xdr:spPr bwMode="auto">
        <a:xfrm>
          <a:off x="1402080" y="100203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54</xdr:row>
      <xdr:rowOff>30480</xdr:rowOff>
    </xdr:from>
    <xdr:to>
      <xdr:col>3</xdr:col>
      <xdr:colOff>0</xdr:colOff>
      <xdr:row>56</xdr:row>
      <xdr:rowOff>152400</xdr:rowOff>
    </xdr:to>
    <xdr:sp macro="" textlink="">
      <xdr:nvSpPr>
        <xdr:cNvPr id="35745" name="AutoShape 10">
          <a:extLst>
            <a:ext uri="{FF2B5EF4-FFF2-40B4-BE49-F238E27FC236}">
              <a16:creationId xmlns:a16="http://schemas.microsoft.com/office/drawing/2014/main" id="{F2A98345-6791-4F62-A710-6F3A05A71380}"/>
            </a:ext>
          </a:extLst>
        </xdr:cNvPr>
        <xdr:cNvSpPr>
          <a:spLocks/>
        </xdr:cNvSpPr>
      </xdr:nvSpPr>
      <xdr:spPr bwMode="auto">
        <a:xfrm>
          <a:off x="1402080" y="949452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42</xdr:row>
      <xdr:rowOff>30480</xdr:rowOff>
    </xdr:from>
    <xdr:to>
      <xdr:col>3</xdr:col>
      <xdr:colOff>0</xdr:colOff>
      <xdr:row>44</xdr:row>
      <xdr:rowOff>152400</xdr:rowOff>
    </xdr:to>
    <xdr:sp macro="" textlink="">
      <xdr:nvSpPr>
        <xdr:cNvPr id="35746" name="AutoShape 11">
          <a:extLst>
            <a:ext uri="{FF2B5EF4-FFF2-40B4-BE49-F238E27FC236}">
              <a16:creationId xmlns:a16="http://schemas.microsoft.com/office/drawing/2014/main" id="{33A8D4E4-1CB4-462F-A812-5343D8159F3F}"/>
            </a:ext>
          </a:extLst>
        </xdr:cNvPr>
        <xdr:cNvSpPr>
          <a:spLocks/>
        </xdr:cNvSpPr>
      </xdr:nvSpPr>
      <xdr:spPr bwMode="auto">
        <a:xfrm>
          <a:off x="1402080" y="73914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39</xdr:row>
      <xdr:rowOff>15240</xdr:rowOff>
    </xdr:from>
    <xdr:to>
      <xdr:col>3</xdr:col>
      <xdr:colOff>0</xdr:colOff>
      <xdr:row>41</xdr:row>
      <xdr:rowOff>144780</xdr:rowOff>
    </xdr:to>
    <xdr:sp macro="" textlink="">
      <xdr:nvSpPr>
        <xdr:cNvPr id="35747" name="AutoShape 12">
          <a:extLst>
            <a:ext uri="{FF2B5EF4-FFF2-40B4-BE49-F238E27FC236}">
              <a16:creationId xmlns:a16="http://schemas.microsoft.com/office/drawing/2014/main" id="{0961E490-094B-4AE2-B0A0-207B88B44D33}"/>
            </a:ext>
          </a:extLst>
        </xdr:cNvPr>
        <xdr:cNvSpPr>
          <a:spLocks/>
        </xdr:cNvSpPr>
      </xdr:nvSpPr>
      <xdr:spPr bwMode="auto">
        <a:xfrm>
          <a:off x="1402080" y="685038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30480</xdr:rowOff>
    </xdr:from>
    <xdr:to>
      <xdr:col>3</xdr:col>
      <xdr:colOff>7620</xdr:colOff>
      <xdr:row>38</xdr:row>
      <xdr:rowOff>152400</xdr:rowOff>
    </xdr:to>
    <xdr:sp macro="" textlink="">
      <xdr:nvSpPr>
        <xdr:cNvPr id="35748" name="AutoShape 13">
          <a:extLst>
            <a:ext uri="{FF2B5EF4-FFF2-40B4-BE49-F238E27FC236}">
              <a16:creationId xmlns:a16="http://schemas.microsoft.com/office/drawing/2014/main" id="{BF955FC5-D41B-4A03-A29A-3E6D73446698}"/>
            </a:ext>
          </a:extLst>
        </xdr:cNvPr>
        <xdr:cNvSpPr>
          <a:spLocks/>
        </xdr:cNvSpPr>
      </xdr:nvSpPr>
      <xdr:spPr bwMode="auto">
        <a:xfrm>
          <a:off x="1417320" y="63398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60</xdr:row>
      <xdr:rowOff>15240</xdr:rowOff>
    </xdr:from>
    <xdr:to>
      <xdr:col>3</xdr:col>
      <xdr:colOff>0</xdr:colOff>
      <xdr:row>62</xdr:row>
      <xdr:rowOff>144780</xdr:rowOff>
    </xdr:to>
    <xdr:sp macro="" textlink="">
      <xdr:nvSpPr>
        <xdr:cNvPr id="35749" name="AutoShape 14">
          <a:extLst>
            <a:ext uri="{FF2B5EF4-FFF2-40B4-BE49-F238E27FC236}">
              <a16:creationId xmlns:a16="http://schemas.microsoft.com/office/drawing/2014/main" id="{F50FDB12-AEA5-430C-BEB8-61DB3282771A}"/>
            </a:ext>
          </a:extLst>
        </xdr:cNvPr>
        <xdr:cNvSpPr>
          <a:spLocks/>
        </xdr:cNvSpPr>
      </xdr:nvSpPr>
      <xdr:spPr bwMode="auto">
        <a:xfrm>
          <a:off x="1402080" y="105308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66</xdr:row>
      <xdr:rowOff>15240</xdr:rowOff>
    </xdr:from>
    <xdr:to>
      <xdr:col>3</xdr:col>
      <xdr:colOff>0</xdr:colOff>
      <xdr:row>68</xdr:row>
      <xdr:rowOff>144780</xdr:rowOff>
    </xdr:to>
    <xdr:sp macro="" textlink="">
      <xdr:nvSpPr>
        <xdr:cNvPr id="35750" name="AutoShape 15">
          <a:extLst>
            <a:ext uri="{FF2B5EF4-FFF2-40B4-BE49-F238E27FC236}">
              <a16:creationId xmlns:a16="http://schemas.microsoft.com/office/drawing/2014/main" id="{75ABADE1-408B-47B4-8C1E-6A93C83DB70E}"/>
            </a:ext>
          </a:extLst>
        </xdr:cNvPr>
        <xdr:cNvSpPr>
          <a:spLocks/>
        </xdr:cNvSpPr>
      </xdr:nvSpPr>
      <xdr:spPr bwMode="auto">
        <a:xfrm>
          <a:off x="1402080" y="1158240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15240</xdr:rowOff>
    </xdr:from>
    <xdr:to>
      <xdr:col>39</xdr:col>
      <xdr:colOff>0</xdr:colOff>
      <xdr:row>15</xdr:row>
      <xdr:rowOff>0</xdr:rowOff>
    </xdr:to>
    <xdr:sp macro="" textlink="">
      <xdr:nvSpPr>
        <xdr:cNvPr id="35751" name="AutoShape 16">
          <a:extLst>
            <a:ext uri="{FF2B5EF4-FFF2-40B4-BE49-F238E27FC236}">
              <a16:creationId xmlns:a16="http://schemas.microsoft.com/office/drawing/2014/main" id="{09DF1D9B-DCD0-493F-A4A3-2E0C85423976}"/>
            </a:ext>
          </a:extLst>
        </xdr:cNvPr>
        <xdr:cNvSpPr>
          <a:spLocks/>
        </xdr:cNvSpPr>
      </xdr:nvSpPr>
      <xdr:spPr bwMode="auto">
        <a:xfrm flipH="1">
          <a:off x="13426440" y="21183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30</xdr:row>
      <xdr:rowOff>7620</xdr:rowOff>
    </xdr:from>
    <xdr:to>
      <xdr:col>38</xdr:col>
      <xdr:colOff>106680</xdr:colOff>
      <xdr:row>33</xdr:row>
      <xdr:rowOff>0</xdr:rowOff>
    </xdr:to>
    <xdr:sp macro="" textlink="">
      <xdr:nvSpPr>
        <xdr:cNvPr id="35752" name="AutoShape 17">
          <a:extLst>
            <a:ext uri="{FF2B5EF4-FFF2-40B4-BE49-F238E27FC236}">
              <a16:creationId xmlns:a16="http://schemas.microsoft.com/office/drawing/2014/main" id="{25E734E7-4715-4DB2-A8C7-CD69A8EBF24D}"/>
            </a:ext>
          </a:extLst>
        </xdr:cNvPr>
        <xdr:cNvSpPr>
          <a:spLocks/>
        </xdr:cNvSpPr>
      </xdr:nvSpPr>
      <xdr:spPr bwMode="auto">
        <a:xfrm flipH="1">
          <a:off x="13418820" y="52654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27</xdr:row>
      <xdr:rowOff>15240</xdr:rowOff>
    </xdr:from>
    <xdr:to>
      <xdr:col>38</xdr:col>
      <xdr:colOff>106680</xdr:colOff>
      <xdr:row>30</xdr:row>
      <xdr:rowOff>0</xdr:rowOff>
    </xdr:to>
    <xdr:sp macro="" textlink="">
      <xdr:nvSpPr>
        <xdr:cNvPr id="35753" name="AutoShape 18">
          <a:extLst>
            <a:ext uri="{FF2B5EF4-FFF2-40B4-BE49-F238E27FC236}">
              <a16:creationId xmlns:a16="http://schemas.microsoft.com/office/drawing/2014/main" id="{636AA622-3AB4-483E-B8DF-E0979DC602AD}"/>
            </a:ext>
          </a:extLst>
        </xdr:cNvPr>
        <xdr:cNvSpPr>
          <a:spLocks/>
        </xdr:cNvSpPr>
      </xdr:nvSpPr>
      <xdr:spPr bwMode="auto">
        <a:xfrm flipH="1">
          <a:off x="13418820" y="47472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15240</xdr:rowOff>
    </xdr:from>
    <xdr:to>
      <xdr:col>39</xdr:col>
      <xdr:colOff>0</xdr:colOff>
      <xdr:row>27</xdr:row>
      <xdr:rowOff>0</xdr:rowOff>
    </xdr:to>
    <xdr:sp macro="" textlink="">
      <xdr:nvSpPr>
        <xdr:cNvPr id="35754" name="AutoShape 19">
          <a:extLst>
            <a:ext uri="{FF2B5EF4-FFF2-40B4-BE49-F238E27FC236}">
              <a16:creationId xmlns:a16="http://schemas.microsoft.com/office/drawing/2014/main" id="{C8802376-DE89-4933-A572-C8621A7A4EC2}"/>
            </a:ext>
          </a:extLst>
        </xdr:cNvPr>
        <xdr:cNvSpPr>
          <a:spLocks/>
        </xdr:cNvSpPr>
      </xdr:nvSpPr>
      <xdr:spPr bwMode="auto">
        <a:xfrm flipH="1">
          <a:off x="13426440" y="42214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18</xdr:row>
      <xdr:rowOff>15240</xdr:rowOff>
    </xdr:from>
    <xdr:to>
      <xdr:col>39</xdr:col>
      <xdr:colOff>0</xdr:colOff>
      <xdr:row>21</xdr:row>
      <xdr:rowOff>0</xdr:rowOff>
    </xdr:to>
    <xdr:sp macro="" textlink="">
      <xdr:nvSpPr>
        <xdr:cNvPr id="35755" name="AutoShape 20">
          <a:extLst>
            <a:ext uri="{FF2B5EF4-FFF2-40B4-BE49-F238E27FC236}">
              <a16:creationId xmlns:a16="http://schemas.microsoft.com/office/drawing/2014/main" id="{F2DB95AE-1DF8-47A6-AB77-F700D5B6E4FC}"/>
            </a:ext>
          </a:extLst>
        </xdr:cNvPr>
        <xdr:cNvSpPr>
          <a:spLocks/>
        </xdr:cNvSpPr>
      </xdr:nvSpPr>
      <xdr:spPr bwMode="auto">
        <a:xfrm flipH="1">
          <a:off x="13426440" y="31699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15240</xdr:rowOff>
    </xdr:from>
    <xdr:to>
      <xdr:col>39</xdr:col>
      <xdr:colOff>0</xdr:colOff>
      <xdr:row>24</xdr:row>
      <xdr:rowOff>0</xdr:rowOff>
    </xdr:to>
    <xdr:sp macro="" textlink="">
      <xdr:nvSpPr>
        <xdr:cNvPr id="35756" name="AutoShape 21">
          <a:extLst>
            <a:ext uri="{FF2B5EF4-FFF2-40B4-BE49-F238E27FC236}">
              <a16:creationId xmlns:a16="http://schemas.microsoft.com/office/drawing/2014/main" id="{F450FA79-6B71-4A67-A15E-93597F1DE2F6}"/>
            </a:ext>
          </a:extLst>
        </xdr:cNvPr>
        <xdr:cNvSpPr>
          <a:spLocks/>
        </xdr:cNvSpPr>
      </xdr:nvSpPr>
      <xdr:spPr bwMode="auto">
        <a:xfrm flipH="1">
          <a:off x="13426440" y="36957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15</xdr:row>
      <xdr:rowOff>15240</xdr:rowOff>
    </xdr:from>
    <xdr:to>
      <xdr:col>38</xdr:col>
      <xdr:colOff>106680</xdr:colOff>
      <xdr:row>18</xdr:row>
      <xdr:rowOff>0</xdr:rowOff>
    </xdr:to>
    <xdr:sp macro="" textlink="">
      <xdr:nvSpPr>
        <xdr:cNvPr id="35757" name="AutoShape 22">
          <a:extLst>
            <a:ext uri="{FF2B5EF4-FFF2-40B4-BE49-F238E27FC236}">
              <a16:creationId xmlns:a16="http://schemas.microsoft.com/office/drawing/2014/main" id="{1B22DB38-975B-4B37-9924-F8C6C02ABB19}"/>
            </a:ext>
          </a:extLst>
        </xdr:cNvPr>
        <xdr:cNvSpPr>
          <a:spLocks/>
        </xdr:cNvSpPr>
      </xdr:nvSpPr>
      <xdr:spPr bwMode="auto">
        <a:xfrm flipH="1">
          <a:off x="13418820" y="26441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33</xdr:row>
      <xdr:rowOff>15240</xdr:rowOff>
    </xdr:from>
    <xdr:to>
      <xdr:col>38</xdr:col>
      <xdr:colOff>106680</xdr:colOff>
      <xdr:row>36</xdr:row>
      <xdr:rowOff>0</xdr:rowOff>
    </xdr:to>
    <xdr:sp macro="" textlink="">
      <xdr:nvSpPr>
        <xdr:cNvPr id="35758" name="AutoShape 23">
          <a:extLst>
            <a:ext uri="{FF2B5EF4-FFF2-40B4-BE49-F238E27FC236}">
              <a16:creationId xmlns:a16="http://schemas.microsoft.com/office/drawing/2014/main" id="{0F8782FF-37C6-4783-9335-4C90AB48E5DA}"/>
            </a:ext>
          </a:extLst>
        </xdr:cNvPr>
        <xdr:cNvSpPr>
          <a:spLocks/>
        </xdr:cNvSpPr>
      </xdr:nvSpPr>
      <xdr:spPr bwMode="auto">
        <a:xfrm flipH="1">
          <a:off x="13418820" y="57988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57</xdr:row>
      <xdr:rowOff>15240</xdr:rowOff>
    </xdr:from>
    <xdr:to>
      <xdr:col>38</xdr:col>
      <xdr:colOff>106680</xdr:colOff>
      <xdr:row>60</xdr:row>
      <xdr:rowOff>0</xdr:rowOff>
    </xdr:to>
    <xdr:sp macro="" textlink="">
      <xdr:nvSpPr>
        <xdr:cNvPr id="35759" name="AutoShape 24">
          <a:extLst>
            <a:ext uri="{FF2B5EF4-FFF2-40B4-BE49-F238E27FC236}">
              <a16:creationId xmlns:a16="http://schemas.microsoft.com/office/drawing/2014/main" id="{4EE48948-14AA-44BB-864D-4E38AB8DB326}"/>
            </a:ext>
          </a:extLst>
        </xdr:cNvPr>
        <xdr:cNvSpPr>
          <a:spLocks/>
        </xdr:cNvSpPr>
      </xdr:nvSpPr>
      <xdr:spPr bwMode="auto">
        <a:xfrm flipH="1">
          <a:off x="13418820" y="100050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54</xdr:row>
      <xdr:rowOff>15240</xdr:rowOff>
    </xdr:from>
    <xdr:to>
      <xdr:col>38</xdr:col>
      <xdr:colOff>106680</xdr:colOff>
      <xdr:row>57</xdr:row>
      <xdr:rowOff>0</xdr:rowOff>
    </xdr:to>
    <xdr:sp macro="" textlink="">
      <xdr:nvSpPr>
        <xdr:cNvPr id="35760" name="AutoShape 25">
          <a:extLst>
            <a:ext uri="{FF2B5EF4-FFF2-40B4-BE49-F238E27FC236}">
              <a16:creationId xmlns:a16="http://schemas.microsoft.com/office/drawing/2014/main" id="{C36BA632-1737-4DAC-94A0-AD470C76D134}"/>
            </a:ext>
          </a:extLst>
        </xdr:cNvPr>
        <xdr:cNvSpPr>
          <a:spLocks/>
        </xdr:cNvSpPr>
      </xdr:nvSpPr>
      <xdr:spPr bwMode="auto">
        <a:xfrm flipH="1">
          <a:off x="13418820" y="94792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42</xdr:row>
      <xdr:rowOff>15240</xdr:rowOff>
    </xdr:from>
    <xdr:to>
      <xdr:col>38</xdr:col>
      <xdr:colOff>106680</xdr:colOff>
      <xdr:row>45</xdr:row>
      <xdr:rowOff>0</xdr:rowOff>
    </xdr:to>
    <xdr:sp macro="" textlink="">
      <xdr:nvSpPr>
        <xdr:cNvPr id="35761" name="AutoShape 26">
          <a:extLst>
            <a:ext uri="{FF2B5EF4-FFF2-40B4-BE49-F238E27FC236}">
              <a16:creationId xmlns:a16="http://schemas.microsoft.com/office/drawing/2014/main" id="{BF6997B1-2053-4322-903A-70F26C180795}"/>
            </a:ext>
          </a:extLst>
        </xdr:cNvPr>
        <xdr:cNvSpPr>
          <a:spLocks/>
        </xdr:cNvSpPr>
      </xdr:nvSpPr>
      <xdr:spPr bwMode="auto">
        <a:xfrm flipH="1">
          <a:off x="13418820" y="73761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39</xdr:row>
      <xdr:rowOff>7620</xdr:rowOff>
    </xdr:from>
    <xdr:to>
      <xdr:col>38</xdr:col>
      <xdr:colOff>106680</xdr:colOff>
      <xdr:row>42</xdr:row>
      <xdr:rowOff>0</xdr:rowOff>
    </xdr:to>
    <xdr:sp macro="" textlink="">
      <xdr:nvSpPr>
        <xdr:cNvPr id="35762" name="AutoShape 27">
          <a:extLst>
            <a:ext uri="{FF2B5EF4-FFF2-40B4-BE49-F238E27FC236}">
              <a16:creationId xmlns:a16="http://schemas.microsoft.com/office/drawing/2014/main" id="{25C211A3-1E3C-4E6B-A09F-AD873C4FDF55}"/>
            </a:ext>
          </a:extLst>
        </xdr:cNvPr>
        <xdr:cNvSpPr>
          <a:spLocks/>
        </xdr:cNvSpPr>
      </xdr:nvSpPr>
      <xdr:spPr bwMode="auto">
        <a:xfrm flipH="1">
          <a:off x="13418820" y="684276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15240</xdr:rowOff>
    </xdr:from>
    <xdr:to>
      <xdr:col>39</xdr:col>
      <xdr:colOff>0</xdr:colOff>
      <xdr:row>39</xdr:row>
      <xdr:rowOff>0</xdr:rowOff>
    </xdr:to>
    <xdr:sp macro="" textlink="">
      <xdr:nvSpPr>
        <xdr:cNvPr id="35763" name="AutoShape 28">
          <a:extLst>
            <a:ext uri="{FF2B5EF4-FFF2-40B4-BE49-F238E27FC236}">
              <a16:creationId xmlns:a16="http://schemas.microsoft.com/office/drawing/2014/main" id="{276BA0CB-8E8D-434E-B950-E78E8F316E6E}"/>
            </a:ext>
          </a:extLst>
        </xdr:cNvPr>
        <xdr:cNvSpPr>
          <a:spLocks/>
        </xdr:cNvSpPr>
      </xdr:nvSpPr>
      <xdr:spPr bwMode="auto">
        <a:xfrm flipH="1">
          <a:off x="13426440" y="63246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60</xdr:row>
      <xdr:rowOff>7620</xdr:rowOff>
    </xdr:from>
    <xdr:to>
      <xdr:col>38</xdr:col>
      <xdr:colOff>106680</xdr:colOff>
      <xdr:row>63</xdr:row>
      <xdr:rowOff>0</xdr:rowOff>
    </xdr:to>
    <xdr:sp macro="" textlink="">
      <xdr:nvSpPr>
        <xdr:cNvPr id="35764" name="AutoShape 29">
          <a:extLst>
            <a:ext uri="{FF2B5EF4-FFF2-40B4-BE49-F238E27FC236}">
              <a16:creationId xmlns:a16="http://schemas.microsoft.com/office/drawing/2014/main" id="{EC91C158-BD01-431A-83C4-A37A98BCD663}"/>
            </a:ext>
          </a:extLst>
        </xdr:cNvPr>
        <xdr:cNvSpPr>
          <a:spLocks/>
        </xdr:cNvSpPr>
      </xdr:nvSpPr>
      <xdr:spPr bwMode="auto">
        <a:xfrm flipH="1">
          <a:off x="13418820" y="105232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66</xdr:row>
      <xdr:rowOff>7620</xdr:rowOff>
    </xdr:from>
    <xdr:to>
      <xdr:col>38</xdr:col>
      <xdr:colOff>106680</xdr:colOff>
      <xdr:row>69</xdr:row>
      <xdr:rowOff>0</xdr:rowOff>
    </xdr:to>
    <xdr:sp macro="" textlink="">
      <xdr:nvSpPr>
        <xdr:cNvPr id="35765" name="AutoShape 30">
          <a:extLst>
            <a:ext uri="{FF2B5EF4-FFF2-40B4-BE49-F238E27FC236}">
              <a16:creationId xmlns:a16="http://schemas.microsoft.com/office/drawing/2014/main" id="{B26A0702-A519-4722-9158-8301CA496754}"/>
            </a:ext>
          </a:extLst>
        </xdr:cNvPr>
        <xdr:cNvSpPr>
          <a:spLocks/>
        </xdr:cNvSpPr>
      </xdr:nvSpPr>
      <xdr:spPr bwMode="auto">
        <a:xfrm flipH="1">
          <a:off x="13418820" y="11574780"/>
          <a:ext cx="114300" cy="533400"/>
        </a:xfrm>
        <a:prstGeom prst="leftBrace">
          <a:avLst>
            <a:gd name="adj1" fmla="val 3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6</xdr:row>
      <xdr:rowOff>15240</xdr:rowOff>
    </xdr:from>
    <xdr:to>
      <xdr:col>3</xdr:col>
      <xdr:colOff>7620</xdr:colOff>
      <xdr:row>8</xdr:row>
      <xdr:rowOff>144780</xdr:rowOff>
    </xdr:to>
    <xdr:sp macro="" textlink="">
      <xdr:nvSpPr>
        <xdr:cNvPr id="35766" name="AutoShape 31">
          <a:extLst>
            <a:ext uri="{FF2B5EF4-FFF2-40B4-BE49-F238E27FC236}">
              <a16:creationId xmlns:a16="http://schemas.microsoft.com/office/drawing/2014/main" id="{77FDBFFC-5C23-4556-BC64-999B85B9D541}"/>
            </a:ext>
          </a:extLst>
        </xdr:cNvPr>
        <xdr:cNvSpPr>
          <a:spLocks/>
        </xdr:cNvSpPr>
      </xdr:nvSpPr>
      <xdr:spPr bwMode="auto">
        <a:xfrm>
          <a:off x="1417320" y="1592580"/>
          <a:ext cx="99060" cy="480060"/>
        </a:xfrm>
        <a:prstGeom prst="leftBrace">
          <a:avLst>
            <a:gd name="adj1" fmla="val 403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22860</xdr:colOff>
      <xdr:row>6</xdr:row>
      <xdr:rowOff>15240</xdr:rowOff>
    </xdr:from>
    <xdr:to>
      <xdr:col>39</xdr:col>
      <xdr:colOff>22860</xdr:colOff>
      <xdr:row>9</xdr:row>
      <xdr:rowOff>0</xdr:rowOff>
    </xdr:to>
    <xdr:sp macro="" textlink="">
      <xdr:nvSpPr>
        <xdr:cNvPr id="35767" name="AutoShape 32">
          <a:extLst>
            <a:ext uri="{FF2B5EF4-FFF2-40B4-BE49-F238E27FC236}">
              <a16:creationId xmlns:a16="http://schemas.microsoft.com/office/drawing/2014/main" id="{09D9ECBB-9BCD-427A-AE10-966992BFEF9E}"/>
            </a:ext>
          </a:extLst>
        </xdr:cNvPr>
        <xdr:cNvSpPr>
          <a:spLocks/>
        </xdr:cNvSpPr>
      </xdr:nvSpPr>
      <xdr:spPr bwMode="auto">
        <a:xfrm flipH="1">
          <a:off x="13449300" y="15925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63</xdr:row>
      <xdr:rowOff>15240</xdr:rowOff>
    </xdr:from>
    <xdr:to>
      <xdr:col>3</xdr:col>
      <xdr:colOff>0</xdr:colOff>
      <xdr:row>65</xdr:row>
      <xdr:rowOff>144780</xdr:rowOff>
    </xdr:to>
    <xdr:sp macro="" textlink="">
      <xdr:nvSpPr>
        <xdr:cNvPr id="35768" name="AutoShape 14">
          <a:extLst>
            <a:ext uri="{FF2B5EF4-FFF2-40B4-BE49-F238E27FC236}">
              <a16:creationId xmlns:a16="http://schemas.microsoft.com/office/drawing/2014/main" id="{751502D0-7925-4784-A51F-074CFAAEC01A}"/>
            </a:ext>
          </a:extLst>
        </xdr:cNvPr>
        <xdr:cNvSpPr>
          <a:spLocks/>
        </xdr:cNvSpPr>
      </xdr:nvSpPr>
      <xdr:spPr bwMode="auto">
        <a:xfrm>
          <a:off x="1402080" y="1105662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63</xdr:row>
      <xdr:rowOff>7620</xdr:rowOff>
    </xdr:from>
    <xdr:to>
      <xdr:col>38</xdr:col>
      <xdr:colOff>106680</xdr:colOff>
      <xdr:row>66</xdr:row>
      <xdr:rowOff>0</xdr:rowOff>
    </xdr:to>
    <xdr:sp macro="" textlink="">
      <xdr:nvSpPr>
        <xdr:cNvPr id="35769" name="AutoShape 29">
          <a:extLst>
            <a:ext uri="{FF2B5EF4-FFF2-40B4-BE49-F238E27FC236}">
              <a16:creationId xmlns:a16="http://schemas.microsoft.com/office/drawing/2014/main" id="{F26D00F8-E7A2-4DCC-867E-B82BE5264451}"/>
            </a:ext>
          </a:extLst>
        </xdr:cNvPr>
        <xdr:cNvSpPr>
          <a:spLocks/>
        </xdr:cNvSpPr>
      </xdr:nvSpPr>
      <xdr:spPr bwMode="auto">
        <a:xfrm flipH="1">
          <a:off x="13418820" y="1104900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48</xdr:row>
      <xdr:rowOff>30480</xdr:rowOff>
    </xdr:from>
    <xdr:to>
      <xdr:col>2</xdr:col>
      <xdr:colOff>91440</xdr:colOff>
      <xdr:row>50</xdr:row>
      <xdr:rowOff>152400</xdr:rowOff>
    </xdr:to>
    <xdr:sp macro="" textlink="">
      <xdr:nvSpPr>
        <xdr:cNvPr id="35770" name="AutoShape 11">
          <a:extLst>
            <a:ext uri="{FF2B5EF4-FFF2-40B4-BE49-F238E27FC236}">
              <a16:creationId xmlns:a16="http://schemas.microsoft.com/office/drawing/2014/main" id="{65754250-A59B-4339-873D-D5795D8D84EA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48</xdr:row>
      <xdr:rowOff>15240</xdr:rowOff>
    </xdr:from>
    <xdr:to>
      <xdr:col>38</xdr:col>
      <xdr:colOff>106680</xdr:colOff>
      <xdr:row>51</xdr:row>
      <xdr:rowOff>0</xdr:rowOff>
    </xdr:to>
    <xdr:sp macro="" textlink="">
      <xdr:nvSpPr>
        <xdr:cNvPr id="35771" name="AutoShape 26">
          <a:extLst>
            <a:ext uri="{FF2B5EF4-FFF2-40B4-BE49-F238E27FC236}">
              <a16:creationId xmlns:a16="http://schemas.microsoft.com/office/drawing/2014/main" id="{D870AF32-CCAE-475F-AD89-555034C14CC2}"/>
            </a:ext>
          </a:extLst>
        </xdr:cNvPr>
        <xdr:cNvSpPr>
          <a:spLocks/>
        </xdr:cNvSpPr>
      </xdr:nvSpPr>
      <xdr:spPr bwMode="auto">
        <a:xfrm flipH="1">
          <a:off x="13418820" y="84277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45</xdr:row>
      <xdr:rowOff>30480</xdr:rowOff>
    </xdr:from>
    <xdr:to>
      <xdr:col>3</xdr:col>
      <xdr:colOff>0</xdr:colOff>
      <xdr:row>47</xdr:row>
      <xdr:rowOff>152400</xdr:rowOff>
    </xdr:to>
    <xdr:sp macro="" textlink="">
      <xdr:nvSpPr>
        <xdr:cNvPr id="35772" name="AutoShape 11">
          <a:extLst>
            <a:ext uri="{FF2B5EF4-FFF2-40B4-BE49-F238E27FC236}">
              <a16:creationId xmlns:a16="http://schemas.microsoft.com/office/drawing/2014/main" id="{1D2A8B10-C31B-4B00-8F66-165F27E66A54}"/>
            </a:ext>
          </a:extLst>
        </xdr:cNvPr>
        <xdr:cNvSpPr>
          <a:spLocks/>
        </xdr:cNvSpPr>
      </xdr:nvSpPr>
      <xdr:spPr bwMode="auto">
        <a:xfrm>
          <a:off x="1402080" y="79171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45</xdr:row>
      <xdr:rowOff>15240</xdr:rowOff>
    </xdr:from>
    <xdr:to>
      <xdr:col>38</xdr:col>
      <xdr:colOff>106680</xdr:colOff>
      <xdr:row>48</xdr:row>
      <xdr:rowOff>0</xdr:rowOff>
    </xdr:to>
    <xdr:sp macro="" textlink="">
      <xdr:nvSpPr>
        <xdr:cNvPr id="35773" name="AutoShape 26">
          <a:extLst>
            <a:ext uri="{FF2B5EF4-FFF2-40B4-BE49-F238E27FC236}">
              <a16:creationId xmlns:a16="http://schemas.microsoft.com/office/drawing/2014/main" id="{E138FD9A-B7B2-4D2B-B2E1-BABAC3B2FF21}"/>
            </a:ext>
          </a:extLst>
        </xdr:cNvPr>
        <xdr:cNvSpPr>
          <a:spLocks/>
        </xdr:cNvSpPr>
      </xdr:nvSpPr>
      <xdr:spPr bwMode="auto">
        <a:xfrm flipH="1">
          <a:off x="13418820" y="79019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51</xdr:row>
      <xdr:rowOff>30480</xdr:rowOff>
    </xdr:from>
    <xdr:to>
      <xdr:col>2</xdr:col>
      <xdr:colOff>91440</xdr:colOff>
      <xdr:row>53</xdr:row>
      <xdr:rowOff>152400</xdr:rowOff>
    </xdr:to>
    <xdr:sp macro="" textlink="">
      <xdr:nvSpPr>
        <xdr:cNvPr id="35774" name="AutoShape 11">
          <a:extLst>
            <a:ext uri="{FF2B5EF4-FFF2-40B4-BE49-F238E27FC236}">
              <a16:creationId xmlns:a16="http://schemas.microsoft.com/office/drawing/2014/main" id="{72696D8B-39BD-4D93-A258-ED3F80EBCFD8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609600</xdr:colOff>
      <xdr:row>51</xdr:row>
      <xdr:rowOff>15240</xdr:rowOff>
    </xdr:from>
    <xdr:to>
      <xdr:col>38</xdr:col>
      <xdr:colOff>106680</xdr:colOff>
      <xdr:row>54</xdr:row>
      <xdr:rowOff>0</xdr:rowOff>
    </xdr:to>
    <xdr:sp macro="" textlink="">
      <xdr:nvSpPr>
        <xdr:cNvPr id="35775" name="AutoShape 26">
          <a:extLst>
            <a:ext uri="{FF2B5EF4-FFF2-40B4-BE49-F238E27FC236}">
              <a16:creationId xmlns:a16="http://schemas.microsoft.com/office/drawing/2014/main" id="{04B19DED-7229-449C-9B9B-98D9DF9A4DAA}"/>
            </a:ext>
          </a:extLst>
        </xdr:cNvPr>
        <xdr:cNvSpPr>
          <a:spLocks/>
        </xdr:cNvSpPr>
      </xdr:nvSpPr>
      <xdr:spPr bwMode="auto">
        <a:xfrm flipH="1">
          <a:off x="13418820" y="89535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1203960</xdr:colOff>
      <xdr:row>48</xdr:row>
      <xdr:rowOff>30480</xdr:rowOff>
    </xdr:from>
    <xdr:to>
      <xdr:col>40</xdr:col>
      <xdr:colOff>91440</xdr:colOff>
      <xdr:row>50</xdr:row>
      <xdr:rowOff>152400</xdr:rowOff>
    </xdr:to>
    <xdr:sp macro="" textlink="">
      <xdr:nvSpPr>
        <xdr:cNvPr id="42" name="AutoShape 11">
          <a:extLst>
            <a:ext uri="{FF2B5EF4-FFF2-40B4-BE49-F238E27FC236}">
              <a16:creationId xmlns:a16="http://schemas.microsoft.com/office/drawing/2014/main" id="{4737ABDC-0F5A-4B43-851F-FD3A043A4202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1203960</xdr:colOff>
      <xdr:row>51</xdr:row>
      <xdr:rowOff>30480</xdr:rowOff>
    </xdr:from>
    <xdr:to>
      <xdr:col>40</xdr:col>
      <xdr:colOff>91440</xdr:colOff>
      <xdr:row>53</xdr:row>
      <xdr:rowOff>152400</xdr:rowOff>
    </xdr:to>
    <xdr:sp macro="" textlink="">
      <xdr:nvSpPr>
        <xdr:cNvPr id="43" name="AutoShape 11">
          <a:extLst>
            <a:ext uri="{FF2B5EF4-FFF2-40B4-BE49-F238E27FC236}">
              <a16:creationId xmlns:a16="http://schemas.microsoft.com/office/drawing/2014/main" id="{1CCCFF3C-D951-4B9E-A90B-D96ADCAE1F7A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4642" name="AutoShape 1">
          <a:extLst>
            <a:ext uri="{FF2B5EF4-FFF2-40B4-BE49-F238E27FC236}">
              <a16:creationId xmlns:a16="http://schemas.microsoft.com/office/drawing/2014/main" id="{5B7D2184-920A-4734-984A-714D1A330E94}"/>
            </a:ext>
          </a:extLst>
        </xdr:cNvPr>
        <xdr:cNvSpPr>
          <a:spLocks/>
        </xdr:cNvSpPr>
      </xdr:nvSpPr>
      <xdr:spPr bwMode="auto">
        <a:xfrm>
          <a:off x="1234440" y="2171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0</xdr:rowOff>
    </xdr:from>
    <xdr:to>
      <xdr:col>3</xdr:col>
      <xdr:colOff>7620</xdr:colOff>
      <xdr:row>35</xdr:row>
      <xdr:rowOff>167640</xdr:rowOff>
    </xdr:to>
    <xdr:sp macro="" textlink="">
      <xdr:nvSpPr>
        <xdr:cNvPr id="34643" name="AutoShape 2">
          <a:extLst>
            <a:ext uri="{FF2B5EF4-FFF2-40B4-BE49-F238E27FC236}">
              <a16:creationId xmlns:a16="http://schemas.microsoft.com/office/drawing/2014/main" id="{95BEC290-73FB-49F9-AFE1-6FA1EE37D630}"/>
            </a:ext>
          </a:extLst>
        </xdr:cNvPr>
        <xdr:cNvSpPr>
          <a:spLocks/>
        </xdr:cNvSpPr>
      </xdr:nvSpPr>
      <xdr:spPr bwMode="auto">
        <a:xfrm>
          <a:off x="1234440" y="6149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22860</xdr:rowOff>
    </xdr:from>
    <xdr:to>
      <xdr:col>3</xdr:col>
      <xdr:colOff>7620</xdr:colOff>
      <xdr:row>33</xdr:row>
      <xdr:rowOff>0</xdr:rowOff>
    </xdr:to>
    <xdr:sp macro="" textlink="">
      <xdr:nvSpPr>
        <xdr:cNvPr id="34644" name="AutoShape 3">
          <a:extLst>
            <a:ext uri="{FF2B5EF4-FFF2-40B4-BE49-F238E27FC236}">
              <a16:creationId xmlns:a16="http://schemas.microsoft.com/office/drawing/2014/main" id="{B9EC979A-BFC7-465B-9802-880E3A76B51E}"/>
            </a:ext>
          </a:extLst>
        </xdr:cNvPr>
        <xdr:cNvSpPr>
          <a:spLocks/>
        </xdr:cNvSpPr>
      </xdr:nvSpPr>
      <xdr:spPr bwMode="auto">
        <a:xfrm>
          <a:off x="1234440" y="5600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4645" name="AutoShape 4">
          <a:extLst>
            <a:ext uri="{FF2B5EF4-FFF2-40B4-BE49-F238E27FC236}">
              <a16:creationId xmlns:a16="http://schemas.microsoft.com/office/drawing/2014/main" id="{115AA893-84D4-4F4F-B865-C3FB773136A6}"/>
            </a:ext>
          </a:extLst>
        </xdr:cNvPr>
        <xdr:cNvSpPr>
          <a:spLocks/>
        </xdr:cNvSpPr>
      </xdr:nvSpPr>
      <xdr:spPr bwMode="auto">
        <a:xfrm>
          <a:off x="1234440" y="5029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4646" name="AutoShape 5">
          <a:extLst>
            <a:ext uri="{FF2B5EF4-FFF2-40B4-BE49-F238E27FC236}">
              <a16:creationId xmlns:a16="http://schemas.microsoft.com/office/drawing/2014/main" id="{5D25E03F-B91A-4E7D-A60B-5C7FEA270B88}"/>
            </a:ext>
          </a:extLst>
        </xdr:cNvPr>
        <xdr:cNvSpPr>
          <a:spLocks/>
        </xdr:cNvSpPr>
      </xdr:nvSpPr>
      <xdr:spPr bwMode="auto">
        <a:xfrm>
          <a:off x="1234440" y="3314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4647" name="AutoShape 6">
          <a:extLst>
            <a:ext uri="{FF2B5EF4-FFF2-40B4-BE49-F238E27FC236}">
              <a16:creationId xmlns:a16="http://schemas.microsoft.com/office/drawing/2014/main" id="{26DC6A28-067A-468F-B6F8-1CCA6BA5F1A1}"/>
            </a:ext>
          </a:extLst>
        </xdr:cNvPr>
        <xdr:cNvSpPr>
          <a:spLocks/>
        </xdr:cNvSpPr>
      </xdr:nvSpPr>
      <xdr:spPr bwMode="auto">
        <a:xfrm>
          <a:off x="1234440" y="3886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4648" name="AutoShape 7">
          <a:extLst>
            <a:ext uri="{FF2B5EF4-FFF2-40B4-BE49-F238E27FC236}">
              <a16:creationId xmlns:a16="http://schemas.microsoft.com/office/drawing/2014/main" id="{F1C35CC6-782C-47C2-822E-A06F84D4D23B}"/>
            </a:ext>
          </a:extLst>
        </xdr:cNvPr>
        <xdr:cNvSpPr>
          <a:spLocks/>
        </xdr:cNvSpPr>
      </xdr:nvSpPr>
      <xdr:spPr bwMode="auto">
        <a:xfrm>
          <a:off x="1234440" y="2743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4649" name="AutoShape 8">
          <a:extLst>
            <a:ext uri="{FF2B5EF4-FFF2-40B4-BE49-F238E27FC236}">
              <a16:creationId xmlns:a16="http://schemas.microsoft.com/office/drawing/2014/main" id="{577259D8-6A40-43BD-B524-F08243097560}"/>
            </a:ext>
          </a:extLst>
        </xdr:cNvPr>
        <xdr:cNvSpPr>
          <a:spLocks/>
        </xdr:cNvSpPr>
      </xdr:nvSpPr>
      <xdr:spPr bwMode="auto">
        <a:xfrm>
          <a:off x="1234440" y="6743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51</xdr:row>
      <xdr:rowOff>22860</xdr:rowOff>
    </xdr:from>
    <xdr:to>
      <xdr:col>3</xdr:col>
      <xdr:colOff>7620</xdr:colOff>
      <xdr:row>54</xdr:row>
      <xdr:rowOff>0</xdr:rowOff>
    </xdr:to>
    <xdr:sp macro="" textlink="">
      <xdr:nvSpPr>
        <xdr:cNvPr id="34650" name="AutoShape 9">
          <a:extLst>
            <a:ext uri="{FF2B5EF4-FFF2-40B4-BE49-F238E27FC236}">
              <a16:creationId xmlns:a16="http://schemas.microsoft.com/office/drawing/2014/main" id="{63E456D4-DA12-4DFB-8763-41C2F7F97316}"/>
            </a:ext>
          </a:extLst>
        </xdr:cNvPr>
        <xdr:cNvSpPr>
          <a:spLocks/>
        </xdr:cNvSpPr>
      </xdr:nvSpPr>
      <xdr:spPr bwMode="auto">
        <a:xfrm>
          <a:off x="1234440" y="9601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22860</xdr:rowOff>
    </xdr:from>
    <xdr:to>
      <xdr:col>3</xdr:col>
      <xdr:colOff>7620</xdr:colOff>
      <xdr:row>51</xdr:row>
      <xdr:rowOff>0</xdr:rowOff>
    </xdr:to>
    <xdr:sp macro="" textlink="">
      <xdr:nvSpPr>
        <xdr:cNvPr id="34651" name="AutoShape 10">
          <a:extLst>
            <a:ext uri="{FF2B5EF4-FFF2-40B4-BE49-F238E27FC236}">
              <a16:creationId xmlns:a16="http://schemas.microsoft.com/office/drawing/2014/main" id="{9C8A4448-FF87-413C-9CAD-F182F0468321}"/>
            </a:ext>
          </a:extLst>
        </xdr:cNvPr>
        <xdr:cNvSpPr>
          <a:spLocks/>
        </xdr:cNvSpPr>
      </xdr:nvSpPr>
      <xdr:spPr bwMode="auto">
        <a:xfrm>
          <a:off x="1234440" y="9029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45</xdr:row>
      <xdr:rowOff>22860</xdr:rowOff>
    </xdr:from>
    <xdr:to>
      <xdr:col>3</xdr:col>
      <xdr:colOff>7620</xdr:colOff>
      <xdr:row>48</xdr:row>
      <xdr:rowOff>0</xdr:rowOff>
    </xdr:to>
    <xdr:sp macro="" textlink="">
      <xdr:nvSpPr>
        <xdr:cNvPr id="34652" name="AutoShape 11">
          <a:extLst>
            <a:ext uri="{FF2B5EF4-FFF2-40B4-BE49-F238E27FC236}">
              <a16:creationId xmlns:a16="http://schemas.microsoft.com/office/drawing/2014/main" id="{52145C56-F41D-45FC-8CC0-2F0168827E17}"/>
            </a:ext>
          </a:extLst>
        </xdr:cNvPr>
        <xdr:cNvSpPr>
          <a:spLocks/>
        </xdr:cNvSpPr>
      </xdr:nvSpPr>
      <xdr:spPr bwMode="auto">
        <a:xfrm>
          <a:off x="1234440" y="8458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0</xdr:rowOff>
    </xdr:from>
    <xdr:to>
      <xdr:col>3</xdr:col>
      <xdr:colOff>7620</xdr:colOff>
      <xdr:row>44</xdr:row>
      <xdr:rowOff>167640</xdr:rowOff>
    </xdr:to>
    <xdr:sp macro="" textlink="">
      <xdr:nvSpPr>
        <xdr:cNvPr id="34653" name="AutoShape 12">
          <a:extLst>
            <a:ext uri="{FF2B5EF4-FFF2-40B4-BE49-F238E27FC236}">
              <a16:creationId xmlns:a16="http://schemas.microsoft.com/office/drawing/2014/main" id="{84C1D1BE-F827-457F-8E50-8AAED0CA1C9D}"/>
            </a:ext>
          </a:extLst>
        </xdr:cNvPr>
        <xdr:cNvSpPr>
          <a:spLocks/>
        </xdr:cNvSpPr>
      </xdr:nvSpPr>
      <xdr:spPr bwMode="auto">
        <a:xfrm>
          <a:off x="1234440" y="7863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4654" name="AutoShape 13">
          <a:extLst>
            <a:ext uri="{FF2B5EF4-FFF2-40B4-BE49-F238E27FC236}">
              <a16:creationId xmlns:a16="http://schemas.microsoft.com/office/drawing/2014/main" id="{FF963B2D-5B59-4DBE-8EAE-8442FB0CDF8D}"/>
            </a:ext>
          </a:extLst>
        </xdr:cNvPr>
        <xdr:cNvSpPr>
          <a:spLocks/>
        </xdr:cNvSpPr>
      </xdr:nvSpPr>
      <xdr:spPr bwMode="auto">
        <a:xfrm>
          <a:off x="1234440" y="7315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54</xdr:row>
      <xdr:rowOff>0</xdr:rowOff>
    </xdr:from>
    <xdr:to>
      <xdr:col>3</xdr:col>
      <xdr:colOff>7620</xdr:colOff>
      <xdr:row>56</xdr:row>
      <xdr:rowOff>167640</xdr:rowOff>
    </xdr:to>
    <xdr:sp macro="" textlink="">
      <xdr:nvSpPr>
        <xdr:cNvPr id="34655" name="AutoShape 14">
          <a:extLst>
            <a:ext uri="{FF2B5EF4-FFF2-40B4-BE49-F238E27FC236}">
              <a16:creationId xmlns:a16="http://schemas.microsoft.com/office/drawing/2014/main" id="{E99CEBF6-66BD-4AE3-B560-0AD32449C78D}"/>
            </a:ext>
          </a:extLst>
        </xdr:cNvPr>
        <xdr:cNvSpPr>
          <a:spLocks/>
        </xdr:cNvSpPr>
      </xdr:nvSpPr>
      <xdr:spPr bwMode="auto">
        <a:xfrm>
          <a:off x="1234440" y="10149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167640</xdr:rowOff>
    </xdr:to>
    <xdr:sp macro="" textlink="">
      <xdr:nvSpPr>
        <xdr:cNvPr id="34656" name="AutoShape 16">
          <a:extLst>
            <a:ext uri="{FF2B5EF4-FFF2-40B4-BE49-F238E27FC236}">
              <a16:creationId xmlns:a16="http://schemas.microsoft.com/office/drawing/2014/main" id="{CFA66E8C-D33B-49DE-A59A-B1AFE301926B}"/>
            </a:ext>
          </a:extLst>
        </xdr:cNvPr>
        <xdr:cNvSpPr>
          <a:spLocks/>
        </xdr:cNvSpPr>
      </xdr:nvSpPr>
      <xdr:spPr bwMode="auto">
        <a:xfrm>
          <a:off x="1234440" y="1577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12</xdr:row>
      <xdr:rowOff>22860</xdr:rowOff>
    </xdr:from>
    <xdr:to>
      <xdr:col>39</xdr:col>
      <xdr:colOff>0</xdr:colOff>
      <xdr:row>15</xdr:row>
      <xdr:rowOff>0</xdr:rowOff>
    </xdr:to>
    <xdr:sp macro="" textlink="">
      <xdr:nvSpPr>
        <xdr:cNvPr id="34657" name="AutoShape 17">
          <a:extLst>
            <a:ext uri="{FF2B5EF4-FFF2-40B4-BE49-F238E27FC236}">
              <a16:creationId xmlns:a16="http://schemas.microsoft.com/office/drawing/2014/main" id="{605EA2F7-535C-45FF-BA70-248CFE708BF8}"/>
            </a:ext>
          </a:extLst>
        </xdr:cNvPr>
        <xdr:cNvSpPr>
          <a:spLocks/>
        </xdr:cNvSpPr>
      </xdr:nvSpPr>
      <xdr:spPr bwMode="auto">
        <a:xfrm flipH="1">
          <a:off x="13502640" y="2171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33</xdr:row>
      <xdr:rowOff>22860</xdr:rowOff>
    </xdr:from>
    <xdr:to>
      <xdr:col>38</xdr:col>
      <xdr:colOff>91440</xdr:colOff>
      <xdr:row>36</xdr:row>
      <xdr:rowOff>0</xdr:rowOff>
    </xdr:to>
    <xdr:sp macro="" textlink="">
      <xdr:nvSpPr>
        <xdr:cNvPr id="34658" name="AutoShape 18">
          <a:extLst>
            <a:ext uri="{FF2B5EF4-FFF2-40B4-BE49-F238E27FC236}">
              <a16:creationId xmlns:a16="http://schemas.microsoft.com/office/drawing/2014/main" id="{E5EC52CC-3AAA-47CF-BBF9-07D9CC0F4845}"/>
            </a:ext>
          </a:extLst>
        </xdr:cNvPr>
        <xdr:cNvSpPr>
          <a:spLocks/>
        </xdr:cNvSpPr>
      </xdr:nvSpPr>
      <xdr:spPr bwMode="auto">
        <a:xfrm flipH="1">
          <a:off x="13487400" y="6172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30</xdr:row>
      <xdr:rowOff>22860</xdr:rowOff>
    </xdr:from>
    <xdr:to>
      <xdr:col>38</xdr:col>
      <xdr:colOff>91440</xdr:colOff>
      <xdr:row>33</xdr:row>
      <xdr:rowOff>0</xdr:rowOff>
    </xdr:to>
    <xdr:sp macro="" textlink="">
      <xdr:nvSpPr>
        <xdr:cNvPr id="34659" name="AutoShape 19">
          <a:extLst>
            <a:ext uri="{FF2B5EF4-FFF2-40B4-BE49-F238E27FC236}">
              <a16:creationId xmlns:a16="http://schemas.microsoft.com/office/drawing/2014/main" id="{EF2797FE-CFB2-4074-B768-839A07C1417A}"/>
            </a:ext>
          </a:extLst>
        </xdr:cNvPr>
        <xdr:cNvSpPr>
          <a:spLocks/>
        </xdr:cNvSpPr>
      </xdr:nvSpPr>
      <xdr:spPr bwMode="auto">
        <a:xfrm flipH="1">
          <a:off x="13487400" y="5600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27</xdr:row>
      <xdr:rowOff>22860</xdr:rowOff>
    </xdr:from>
    <xdr:to>
      <xdr:col>39</xdr:col>
      <xdr:colOff>0</xdr:colOff>
      <xdr:row>30</xdr:row>
      <xdr:rowOff>0</xdr:rowOff>
    </xdr:to>
    <xdr:sp macro="" textlink="">
      <xdr:nvSpPr>
        <xdr:cNvPr id="34660" name="AutoShape 20">
          <a:extLst>
            <a:ext uri="{FF2B5EF4-FFF2-40B4-BE49-F238E27FC236}">
              <a16:creationId xmlns:a16="http://schemas.microsoft.com/office/drawing/2014/main" id="{CE19D68D-50D0-4ED1-874C-43A67B8594FD}"/>
            </a:ext>
          </a:extLst>
        </xdr:cNvPr>
        <xdr:cNvSpPr>
          <a:spLocks/>
        </xdr:cNvSpPr>
      </xdr:nvSpPr>
      <xdr:spPr bwMode="auto">
        <a:xfrm flipH="1">
          <a:off x="13502640" y="5029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18</xdr:row>
      <xdr:rowOff>22860</xdr:rowOff>
    </xdr:from>
    <xdr:to>
      <xdr:col>39</xdr:col>
      <xdr:colOff>0</xdr:colOff>
      <xdr:row>21</xdr:row>
      <xdr:rowOff>0</xdr:rowOff>
    </xdr:to>
    <xdr:sp macro="" textlink="">
      <xdr:nvSpPr>
        <xdr:cNvPr id="34661" name="AutoShape 21">
          <a:extLst>
            <a:ext uri="{FF2B5EF4-FFF2-40B4-BE49-F238E27FC236}">
              <a16:creationId xmlns:a16="http://schemas.microsoft.com/office/drawing/2014/main" id="{C6B35A03-86D3-49D5-B510-5531C527A6F0}"/>
            </a:ext>
          </a:extLst>
        </xdr:cNvPr>
        <xdr:cNvSpPr>
          <a:spLocks/>
        </xdr:cNvSpPr>
      </xdr:nvSpPr>
      <xdr:spPr bwMode="auto">
        <a:xfrm flipH="1">
          <a:off x="13502640" y="3314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21</xdr:row>
      <xdr:rowOff>22860</xdr:rowOff>
    </xdr:from>
    <xdr:to>
      <xdr:col>39</xdr:col>
      <xdr:colOff>0</xdr:colOff>
      <xdr:row>24</xdr:row>
      <xdr:rowOff>0</xdr:rowOff>
    </xdr:to>
    <xdr:sp macro="" textlink="">
      <xdr:nvSpPr>
        <xdr:cNvPr id="34662" name="AutoShape 22">
          <a:extLst>
            <a:ext uri="{FF2B5EF4-FFF2-40B4-BE49-F238E27FC236}">
              <a16:creationId xmlns:a16="http://schemas.microsoft.com/office/drawing/2014/main" id="{532BFDE2-D29A-4982-B85E-89184A336209}"/>
            </a:ext>
          </a:extLst>
        </xdr:cNvPr>
        <xdr:cNvSpPr>
          <a:spLocks/>
        </xdr:cNvSpPr>
      </xdr:nvSpPr>
      <xdr:spPr bwMode="auto">
        <a:xfrm flipH="1">
          <a:off x="13502640" y="3886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15</xdr:row>
      <xdr:rowOff>22860</xdr:rowOff>
    </xdr:from>
    <xdr:to>
      <xdr:col>38</xdr:col>
      <xdr:colOff>91440</xdr:colOff>
      <xdr:row>18</xdr:row>
      <xdr:rowOff>0</xdr:rowOff>
    </xdr:to>
    <xdr:sp macro="" textlink="">
      <xdr:nvSpPr>
        <xdr:cNvPr id="34663" name="AutoShape 23">
          <a:extLst>
            <a:ext uri="{FF2B5EF4-FFF2-40B4-BE49-F238E27FC236}">
              <a16:creationId xmlns:a16="http://schemas.microsoft.com/office/drawing/2014/main" id="{86EF0179-1374-46EC-B8C5-9208C72FE2C2}"/>
            </a:ext>
          </a:extLst>
        </xdr:cNvPr>
        <xdr:cNvSpPr>
          <a:spLocks/>
        </xdr:cNvSpPr>
      </xdr:nvSpPr>
      <xdr:spPr bwMode="auto">
        <a:xfrm flipH="1">
          <a:off x="13487400" y="2743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36</xdr:row>
      <xdr:rowOff>22860</xdr:rowOff>
    </xdr:from>
    <xdr:to>
      <xdr:col>38</xdr:col>
      <xdr:colOff>91440</xdr:colOff>
      <xdr:row>39</xdr:row>
      <xdr:rowOff>0</xdr:rowOff>
    </xdr:to>
    <xdr:sp macro="" textlink="">
      <xdr:nvSpPr>
        <xdr:cNvPr id="34664" name="AutoShape 24">
          <a:extLst>
            <a:ext uri="{FF2B5EF4-FFF2-40B4-BE49-F238E27FC236}">
              <a16:creationId xmlns:a16="http://schemas.microsoft.com/office/drawing/2014/main" id="{D97A6B7C-7BF6-465E-9D3E-08D402DC98CB}"/>
            </a:ext>
          </a:extLst>
        </xdr:cNvPr>
        <xdr:cNvSpPr>
          <a:spLocks/>
        </xdr:cNvSpPr>
      </xdr:nvSpPr>
      <xdr:spPr bwMode="auto">
        <a:xfrm flipH="1">
          <a:off x="13487400" y="6743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51</xdr:row>
      <xdr:rowOff>22860</xdr:rowOff>
    </xdr:from>
    <xdr:to>
      <xdr:col>38</xdr:col>
      <xdr:colOff>91440</xdr:colOff>
      <xdr:row>54</xdr:row>
      <xdr:rowOff>0</xdr:rowOff>
    </xdr:to>
    <xdr:sp macro="" textlink="">
      <xdr:nvSpPr>
        <xdr:cNvPr id="34665" name="AutoShape 25">
          <a:extLst>
            <a:ext uri="{FF2B5EF4-FFF2-40B4-BE49-F238E27FC236}">
              <a16:creationId xmlns:a16="http://schemas.microsoft.com/office/drawing/2014/main" id="{58CE92B9-0195-4558-895B-A07823046A13}"/>
            </a:ext>
          </a:extLst>
        </xdr:cNvPr>
        <xdr:cNvSpPr>
          <a:spLocks/>
        </xdr:cNvSpPr>
      </xdr:nvSpPr>
      <xdr:spPr bwMode="auto">
        <a:xfrm flipH="1">
          <a:off x="13487400" y="9601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48</xdr:row>
      <xdr:rowOff>22860</xdr:rowOff>
    </xdr:from>
    <xdr:to>
      <xdr:col>38</xdr:col>
      <xdr:colOff>91440</xdr:colOff>
      <xdr:row>51</xdr:row>
      <xdr:rowOff>0</xdr:rowOff>
    </xdr:to>
    <xdr:sp macro="" textlink="">
      <xdr:nvSpPr>
        <xdr:cNvPr id="34666" name="AutoShape 26">
          <a:extLst>
            <a:ext uri="{FF2B5EF4-FFF2-40B4-BE49-F238E27FC236}">
              <a16:creationId xmlns:a16="http://schemas.microsoft.com/office/drawing/2014/main" id="{86AEF664-11A2-49DB-81F3-7F4D8CC14734}"/>
            </a:ext>
          </a:extLst>
        </xdr:cNvPr>
        <xdr:cNvSpPr>
          <a:spLocks/>
        </xdr:cNvSpPr>
      </xdr:nvSpPr>
      <xdr:spPr bwMode="auto">
        <a:xfrm flipH="1">
          <a:off x="13487400" y="9029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45</xdr:row>
      <xdr:rowOff>22860</xdr:rowOff>
    </xdr:from>
    <xdr:to>
      <xdr:col>38</xdr:col>
      <xdr:colOff>91440</xdr:colOff>
      <xdr:row>48</xdr:row>
      <xdr:rowOff>0</xdr:rowOff>
    </xdr:to>
    <xdr:sp macro="" textlink="">
      <xdr:nvSpPr>
        <xdr:cNvPr id="34667" name="AutoShape 27">
          <a:extLst>
            <a:ext uri="{FF2B5EF4-FFF2-40B4-BE49-F238E27FC236}">
              <a16:creationId xmlns:a16="http://schemas.microsoft.com/office/drawing/2014/main" id="{4C34CCD8-E69D-4217-9B97-8CDF9009F41A}"/>
            </a:ext>
          </a:extLst>
        </xdr:cNvPr>
        <xdr:cNvSpPr>
          <a:spLocks/>
        </xdr:cNvSpPr>
      </xdr:nvSpPr>
      <xdr:spPr bwMode="auto">
        <a:xfrm flipH="1">
          <a:off x="13487400" y="8458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42</xdr:row>
      <xdr:rowOff>22860</xdr:rowOff>
    </xdr:from>
    <xdr:to>
      <xdr:col>38</xdr:col>
      <xdr:colOff>91440</xdr:colOff>
      <xdr:row>45</xdr:row>
      <xdr:rowOff>0</xdr:rowOff>
    </xdr:to>
    <xdr:sp macro="" textlink="">
      <xdr:nvSpPr>
        <xdr:cNvPr id="34668" name="AutoShape 28">
          <a:extLst>
            <a:ext uri="{FF2B5EF4-FFF2-40B4-BE49-F238E27FC236}">
              <a16:creationId xmlns:a16="http://schemas.microsoft.com/office/drawing/2014/main" id="{3865A459-5D82-4C9E-B0DA-75D56D3B8894}"/>
            </a:ext>
          </a:extLst>
        </xdr:cNvPr>
        <xdr:cNvSpPr>
          <a:spLocks/>
        </xdr:cNvSpPr>
      </xdr:nvSpPr>
      <xdr:spPr bwMode="auto">
        <a:xfrm flipH="1">
          <a:off x="13487400" y="7886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39</xdr:row>
      <xdr:rowOff>22860</xdr:rowOff>
    </xdr:from>
    <xdr:to>
      <xdr:col>39</xdr:col>
      <xdr:colOff>0</xdr:colOff>
      <xdr:row>42</xdr:row>
      <xdr:rowOff>0</xdr:rowOff>
    </xdr:to>
    <xdr:sp macro="" textlink="">
      <xdr:nvSpPr>
        <xdr:cNvPr id="34669" name="AutoShape 29">
          <a:extLst>
            <a:ext uri="{FF2B5EF4-FFF2-40B4-BE49-F238E27FC236}">
              <a16:creationId xmlns:a16="http://schemas.microsoft.com/office/drawing/2014/main" id="{36854E2B-5B8F-444C-84CB-456C9BC3668F}"/>
            </a:ext>
          </a:extLst>
        </xdr:cNvPr>
        <xdr:cNvSpPr>
          <a:spLocks/>
        </xdr:cNvSpPr>
      </xdr:nvSpPr>
      <xdr:spPr bwMode="auto">
        <a:xfrm flipH="1">
          <a:off x="13502640" y="7315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708660</xdr:colOff>
      <xdr:row>54</xdr:row>
      <xdr:rowOff>22860</xdr:rowOff>
    </xdr:from>
    <xdr:to>
      <xdr:col>38</xdr:col>
      <xdr:colOff>91440</xdr:colOff>
      <xdr:row>57</xdr:row>
      <xdr:rowOff>0</xdr:rowOff>
    </xdr:to>
    <xdr:sp macro="" textlink="">
      <xdr:nvSpPr>
        <xdr:cNvPr id="34670" name="AutoShape 30">
          <a:extLst>
            <a:ext uri="{FF2B5EF4-FFF2-40B4-BE49-F238E27FC236}">
              <a16:creationId xmlns:a16="http://schemas.microsoft.com/office/drawing/2014/main" id="{5C7C7274-2A56-46A7-B780-7D527325EED2}"/>
            </a:ext>
          </a:extLst>
        </xdr:cNvPr>
        <xdr:cNvSpPr>
          <a:spLocks/>
        </xdr:cNvSpPr>
      </xdr:nvSpPr>
      <xdr:spPr bwMode="auto">
        <a:xfrm flipH="1">
          <a:off x="13487400" y="10172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9</xdr:row>
      <xdr:rowOff>22860</xdr:rowOff>
    </xdr:from>
    <xdr:to>
      <xdr:col>39</xdr:col>
      <xdr:colOff>0</xdr:colOff>
      <xdr:row>12</xdr:row>
      <xdr:rowOff>0</xdr:rowOff>
    </xdr:to>
    <xdr:sp macro="" textlink="">
      <xdr:nvSpPr>
        <xdr:cNvPr id="34671" name="AutoShape 32">
          <a:extLst>
            <a:ext uri="{FF2B5EF4-FFF2-40B4-BE49-F238E27FC236}">
              <a16:creationId xmlns:a16="http://schemas.microsoft.com/office/drawing/2014/main" id="{4C05A153-7A49-4A72-A115-EFA88DC775FD}"/>
            </a:ext>
          </a:extLst>
        </xdr:cNvPr>
        <xdr:cNvSpPr>
          <a:spLocks/>
        </xdr:cNvSpPr>
      </xdr:nvSpPr>
      <xdr:spPr bwMode="auto">
        <a:xfrm flipH="1">
          <a:off x="13502640" y="1600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4672" name="AutoShape 6">
          <a:extLst>
            <a:ext uri="{FF2B5EF4-FFF2-40B4-BE49-F238E27FC236}">
              <a16:creationId xmlns:a16="http://schemas.microsoft.com/office/drawing/2014/main" id="{10AEECA8-E5B3-4DA1-8F2E-79F9FD93B4CB}"/>
            </a:ext>
          </a:extLst>
        </xdr:cNvPr>
        <xdr:cNvSpPr>
          <a:spLocks/>
        </xdr:cNvSpPr>
      </xdr:nvSpPr>
      <xdr:spPr bwMode="auto">
        <a:xfrm>
          <a:off x="1234440" y="4457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0</xdr:rowOff>
    </xdr:from>
    <xdr:to>
      <xdr:col>38</xdr:col>
      <xdr:colOff>106680</xdr:colOff>
      <xdr:row>26</xdr:row>
      <xdr:rowOff>167640</xdr:rowOff>
    </xdr:to>
    <xdr:sp macro="" textlink="">
      <xdr:nvSpPr>
        <xdr:cNvPr id="34673" name="AutoShape 22">
          <a:extLst>
            <a:ext uri="{FF2B5EF4-FFF2-40B4-BE49-F238E27FC236}">
              <a16:creationId xmlns:a16="http://schemas.microsoft.com/office/drawing/2014/main" id="{0E4D60F8-ACCC-47AB-9404-8E4F713092BD}"/>
            </a:ext>
          </a:extLst>
        </xdr:cNvPr>
        <xdr:cNvSpPr>
          <a:spLocks/>
        </xdr:cNvSpPr>
      </xdr:nvSpPr>
      <xdr:spPr bwMode="auto">
        <a:xfrm flipH="1">
          <a:off x="13495020" y="443484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30480</xdr:rowOff>
    </xdr:from>
    <xdr:to>
      <xdr:col>2</xdr:col>
      <xdr:colOff>106680</xdr:colOff>
      <xdr:row>15</xdr:row>
      <xdr:rowOff>0</xdr:rowOff>
    </xdr:to>
    <xdr:sp macro="" textlink="">
      <xdr:nvSpPr>
        <xdr:cNvPr id="36331" name="AutoShape 1">
          <a:extLst>
            <a:ext uri="{FF2B5EF4-FFF2-40B4-BE49-F238E27FC236}">
              <a16:creationId xmlns:a16="http://schemas.microsoft.com/office/drawing/2014/main" id="{8B1F6665-2E02-4927-89AB-06417740B877}"/>
            </a:ext>
          </a:extLst>
        </xdr:cNvPr>
        <xdr:cNvSpPr>
          <a:spLocks/>
        </xdr:cNvSpPr>
      </xdr:nvSpPr>
      <xdr:spPr bwMode="auto">
        <a:xfrm>
          <a:off x="139446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7620</xdr:rowOff>
    </xdr:from>
    <xdr:to>
      <xdr:col>2</xdr:col>
      <xdr:colOff>106680</xdr:colOff>
      <xdr:row>32</xdr:row>
      <xdr:rowOff>167640</xdr:rowOff>
    </xdr:to>
    <xdr:sp macro="" textlink="">
      <xdr:nvSpPr>
        <xdr:cNvPr id="36332" name="AutoShape 2">
          <a:extLst>
            <a:ext uri="{FF2B5EF4-FFF2-40B4-BE49-F238E27FC236}">
              <a16:creationId xmlns:a16="http://schemas.microsoft.com/office/drawing/2014/main" id="{E9540FC1-EFEE-48D7-8D91-4607F5E46104}"/>
            </a:ext>
          </a:extLst>
        </xdr:cNvPr>
        <xdr:cNvSpPr>
          <a:spLocks/>
        </xdr:cNvSpPr>
      </xdr:nvSpPr>
      <xdr:spPr bwMode="auto">
        <a:xfrm>
          <a:off x="1394460" y="5585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30480</xdr:rowOff>
    </xdr:from>
    <xdr:to>
      <xdr:col>2</xdr:col>
      <xdr:colOff>106680</xdr:colOff>
      <xdr:row>30</xdr:row>
      <xdr:rowOff>0</xdr:rowOff>
    </xdr:to>
    <xdr:sp macro="" textlink="">
      <xdr:nvSpPr>
        <xdr:cNvPr id="36333" name="AutoShape 3">
          <a:extLst>
            <a:ext uri="{FF2B5EF4-FFF2-40B4-BE49-F238E27FC236}">
              <a16:creationId xmlns:a16="http://schemas.microsoft.com/office/drawing/2014/main" id="{B33AC8D1-F9D2-44E1-87A6-103DD5BD2B9C}"/>
            </a:ext>
          </a:extLst>
        </xdr:cNvPr>
        <xdr:cNvSpPr>
          <a:spLocks/>
        </xdr:cNvSpPr>
      </xdr:nvSpPr>
      <xdr:spPr bwMode="auto">
        <a:xfrm>
          <a:off x="139446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30480</xdr:rowOff>
    </xdr:from>
    <xdr:to>
      <xdr:col>2</xdr:col>
      <xdr:colOff>106680</xdr:colOff>
      <xdr:row>27</xdr:row>
      <xdr:rowOff>0</xdr:rowOff>
    </xdr:to>
    <xdr:sp macro="" textlink="">
      <xdr:nvSpPr>
        <xdr:cNvPr id="36334" name="AutoShape 4">
          <a:extLst>
            <a:ext uri="{FF2B5EF4-FFF2-40B4-BE49-F238E27FC236}">
              <a16:creationId xmlns:a16="http://schemas.microsoft.com/office/drawing/2014/main" id="{198512DC-D35E-42F0-A26E-5370A7532065}"/>
            </a:ext>
          </a:extLst>
        </xdr:cNvPr>
        <xdr:cNvSpPr>
          <a:spLocks/>
        </xdr:cNvSpPr>
      </xdr:nvSpPr>
      <xdr:spPr bwMode="auto">
        <a:xfrm>
          <a:off x="139446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30480</xdr:rowOff>
    </xdr:from>
    <xdr:to>
      <xdr:col>2</xdr:col>
      <xdr:colOff>106680</xdr:colOff>
      <xdr:row>21</xdr:row>
      <xdr:rowOff>0</xdr:rowOff>
    </xdr:to>
    <xdr:sp macro="" textlink="">
      <xdr:nvSpPr>
        <xdr:cNvPr id="36335" name="AutoShape 5">
          <a:extLst>
            <a:ext uri="{FF2B5EF4-FFF2-40B4-BE49-F238E27FC236}">
              <a16:creationId xmlns:a16="http://schemas.microsoft.com/office/drawing/2014/main" id="{8D923847-E7B7-4B44-A9D8-5A1E91CA195E}"/>
            </a:ext>
          </a:extLst>
        </xdr:cNvPr>
        <xdr:cNvSpPr>
          <a:spLocks/>
        </xdr:cNvSpPr>
      </xdr:nvSpPr>
      <xdr:spPr bwMode="auto">
        <a:xfrm>
          <a:off x="139446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30480</xdr:rowOff>
    </xdr:from>
    <xdr:to>
      <xdr:col>2</xdr:col>
      <xdr:colOff>106680</xdr:colOff>
      <xdr:row>24</xdr:row>
      <xdr:rowOff>0</xdr:rowOff>
    </xdr:to>
    <xdr:sp macro="" textlink="">
      <xdr:nvSpPr>
        <xdr:cNvPr id="36336" name="AutoShape 6">
          <a:extLst>
            <a:ext uri="{FF2B5EF4-FFF2-40B4-BE49-F238E27FC236}">
              <a16:creationId xmlns:a16="http://schemas.microsoft.com/office/drawing/2014/main" id="{B9AE4A5F-AD9F-4030-ABFE-BAE7F770A4B9}"/>
            </a:ext>
          </a:extLst>
        </xdr:cNvPr>
        <xdr:cNvSpPr>
          <a:spLocks/>
        </xdr:cNvSpPr>
      </xdr:nvSpPr>
      <xdr:spPr bwMode="auto">
        <a:xfrm>
          <a:off x="139446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30480</xdr:rowOff>
    </xdr:from>
    <xdr:to>
      <xdr:col>2</xdr:col>
      <xdr:colOff>106680</xdr:colOff>
      <xdr:row>18</xdr:row>
      <xdr:rowOff>0</xdr:rowOff>
    </xdr:to>
    <xdr:sp macro="" textlink="">
      <xdr:nvSpPr>
        <xdr:cNvPr id="36337" name="AutoShape 7">
          <a:extLst>
            <a:ext uri="{FF2B5EF4-FFF2-40B4-BE49-F238E27FC236}">
              <a16:creationId xmlns:a16="http://schemas.microsoft.com/office/drawing/2014/main" id="{DD43C340-404F-4BE9-9DB1-D6F849F8ECDA}"/>
            </a:ext>
          </a:extLst>
        </xdr:cNvPr>
        <xdr:cNvSpPr>
          <a:spLocks/>
        </xdr:cNvSpPr>
      </xdr:nvSpPr>
      <xdr:spPr bwMode="auto">
        <a:xfrm>
          <a:off x="139446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30480</xdr:rowOff>
    </xdr:from>
    <xdr:to>
      <xdr:col>2</xdr:col>
      <xdr:colOff>106680</xdr:colOff>
      <xdr:row>36</xdr:row>
      <xdr:rowOff>0</xdr:rowOff>
    </xdr:to>
    <xdr:sp macro="" textlink="">
      <xdr:nvSpPr>
        <xdr:cNvPr id="36338" name="AutoShape 8">
          <a:extLst>
            <a:ext uri="{FF2B5EF4-FFF2-40B4-BE49-F238E27FC236}">
              <a16:creationId xmlns:a16="http://schemas.microsoft.com/office/drawing/2014/main" id="{2479B4DA-1BA8-49E4-9273-BC61D9D23D86}"/>
            </a:ext>
          </a:extLst>
        </xdr:cNvPr>
        <xdr:cNvSpPr>
          <a:spLocks/>
        </xdr:cNvSpPr>
      </xdr:nvSpPr>
      <xdr:spPr bwMode="auto">
        <a:xfrm>
          <a:off x="139446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30480</xdr:rowOff>
    </xdr:from>
    <xdr:to>
      <xdr:col>2</xdr:col>
      <xdr:colOff>106680</xdr:colOff>
      <xdr:row>51</xdr:row>
      <xdr:rowOff>0</xdr:rowOff>
    </xdr:to>
    <xdr:sp macro="" textlink="">
      <xdr:nvSpPr>
        <xdr:cNvPr id="36339" name="AutoShape 9">
          <a:extLst>
            <a:ext uri="{FF2B5EF4-FFF2-40B4-BE49-F238E27FC236}">
              <a16:creationId xmlns:a16="http://schemas.microsoft.com/office/drawing/2014/main" id="{B1FC6759-7387-4E1A-BEC3-684355F948C5}"/>
            </a:ext>
          </a:extLst>
        </xdr:cNvPr>
        <xdr:cNvSpPr>
          <a:spLocks/>
        </xdr:cNvSpPr>
      </xdr:nvSpPr>
      <xdr:spPr bwMode="auto">
        <a:xfrm>
          <a:off x="1394460" y="9037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30480</xdr:rowOff>
    </xdr:from>
    <xdr:to>
      <xdr:col>2</xdr:col>
      <xdr:colOff>106680</xdr:colOff>
      <xdr:row>48</xdr:row>
      <xdr:rowOff>0</xdr:rowOff>
    </xdr:to>
    <xdr:sp macro="" textlink="">
      <xdr:nvSpPr>
        <xdr:cNvPr id="36340" name="AutoShape 10">
          <a:extLst>
            <a:ext uri="{FF2B5EF4-FFF2-40B4-BE49-F238E27FC236}">
              <a16:creationId xmlns:a16="http://schemas.microsoft.com/office/drawing/2014/main" id="{733A246B-18B0-4C20-A6D0-830EF74E2DFE}"/>
            </a:ext>
          </a:extLst>
        </xdr:cNvPr>
        <xdr:cNvSpPr>
          <a:spLocks/>
        </xdr:cNvSpPr>
      </xdr:nvSpPr>
      <xdr:spPr bwMode="auto">
        <a:xfrm>
          <a:off x="139446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30480</xdr:rowOff>
    </xdr:from>
    <xdr:to>
      <xdr:col>2</xdr:col>
      <xdr:colOff>106680</xdr:colOff>
      <xdr:row>45</xdr:row>
      <xdr:rowOff>0</xdr:rowOff>
    </xdr:to>
    <xdr:sp macro="" textlink="">
      <xdr:nvSpPr>
        <xdr:cNvPr id="36341" name="AutoShape 11">
          <a:extLst>
            <a:ext uri="{FF2B5EF4-FFF2-40B4-BE49-F238E27FC236}">
              <a16:creationId xmlns:a16="http://schemas.microsoft.com/office/drawing/2014/main" id="{DADB92A7-516F-42DE-80CA-DEBE3DA26953}"/>
            </a:ext>
          </a:extLst>
        </xdr:cNvPr>
        <xdr:cNvSpPr>
          <a:spLocks/>
        </xdr:cNvSpPr>
      </xdr:nvSpPr>
      <xdr:spPr bwMode="auto">
        <a:xfrm>
          <a:off x="139446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7620</xdr:rowOff>
    </xdr:from>
    <xdr:to>
      <xdr:col>2</xdr:col>
      <xdr:colOff>106680</xdr:colOff>
      <xdr:row>41</xdr:row>
      <xdr:rowOff>167640</xdr:rowOff>
    </xdr:to>
    <xdr:sp macro="" textlink="">
      <xdr:nvSpPr>
        <xdr:cNvPr id="36342" name="AutoShape 12">
          <a:extLst>
            <a:ext uri="{FF2B5EF4-FFF2-40B4-BE49-F238E27FC236}">
              <a16:creationId xmlns:a16="http://schemas.microsoft.com/office/drawing/2014/main" id="{E9E2B393-89D0-415F-8933-6022BEB36E9E}"/>
            </a:ext>
          </a:extLst>
        </xdr:cNvPr>
        <xdr:cNvSpPr>
          <a:spLocks/>
        </xdr:cNvSpPr>
      </xdr:nvSpPr>
      <xdr:spPr bwMode="auto">
        <a:xfrm>
          <a:off x="1394460" y="7299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30480</xdr:rowOff>
    </xdr:from>
    <xdr:to>
      <xdr:col>2</xdr:col>
      <xdr:colOff>106680</xdr:colOff>
      <xdr:row>39</xdr:row>
      <xdr:rowOff>0</xdr:rowOff>
    </xdr:to>
    <xdr:sp macro="" textlink="">
      <xdr:nvSpPr>
        <xdr:cNvPr id="36343" name="AutoShape 13">
          <a:extLst>
            <a:ext uri="{FF2B5EF4-FFF2-40B4-BE49-F238E27FC236}">
              <a16:creationId xmlns:a16="http://schemas.microsoft.com/office/drawing/2014/main" id="{A7B64FA5-05E2-440A-A351-67FD53833F57}"/>
            </a:ext>
          </a:extLst>
        </xdr:cNvPr>
        <xdr:cNvSpPr>
          <a:spLocks/>
        </xdr:cNvSpPr>
      </xdr:nvSpPr>
      <xdr:spPr bwMode="auto">
        <a:xfrm>
          <a:off x="139446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7620</xdr:rowOff>
    </xdr:from>
    <xdr:to>
      <xdr:col>2</xdr:col>
      <xdr:colOff>106680</xdr:colOff>
      <xdr:row>56</xdr:row>
      <xdr:rowOff>167640</xdr:rowOff>
    </xdr:to>
    <xdr:sp macro="" textlink="">
      <xdr:nvSpPr>
        <xdr:cNvPr id="36344" name="AutoShape 14">
          <a:extLst>
            <a:ext uri="{FF2B5EF4-FFF2-40B4-BE49-F238E27FC236}">
              <a16:creationId xmlns:a16="http://schemas.microsoft.com/office/drawing/2014/main" id="{4A07765F-38C5-4A29-B35E-258107AB4F4F}"/>
            </a:ext>
          </a:extLst>
        </xdr:cNvPr>
        <xdr:cNvSpPr>
          <a:spLocks/>
        </xdr:cNvSpPr>
      </xdr:nvSpPr>
      <xdr:spPr bwMode="auto">
        <a:xfrm>
          <a:off x="1394460" y="10157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7620</xdr:rowOff>
    </xdr:from>
    <xdr:to>
      <xdr:col>2</xdr:col>
      <xdr:colOff>106680</xdr:colOff>
      <xdr:row>11</xdr:row>
      <xdr:rowOff>167640</xdr:rowOff>
    </xdr:to>
    <xdr:sp macro="" textlink="">
      <xdr:nvSpPr>
        <xdr:cNvPr id="36345" name="AutoShape 15">
          <a:extLst>
            <a:ext uri="{FF2B5EF4-FFF2-40B4-BE49-F238E27FC236}">
              <a16:creationId xmlns:a16="http://schemas.microsoft.com/office/drawing/2014/main" id="{3CD665B6-03A0-4DBC-B266-D0EDCCA65F9E}"/>
            </a:ext>
          </a:extLst>
        </xdr:cNvPr>
        <xdr:cNvSpPr>
          <a:spLocks/>
        </xdr:cNvSpPr>
      </xdr:nvSpPr>
      <xdr:spPr bwMode="auto">
        <a:xfrm>
          <a:off x="1394460" y="1584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30480</xdr:rowOff>
    </xdr:from>
    <xdr:to>
      <xdr:col>38</xdr:col>
      <xdr:colOff>106680</xdr:colOff>
      <xdr:row>15</xdr:row>
      <xdr:rowOff>0</xdr:rowOff>
    </xdr:to>
    <xdr:sp macro="" textlink="">
      <xdr:nvSpPr>
        <xdr:cNvPr id="36346" name="AutoShape 16">
          <a:extLst>
            <a:ext uri="{FF2B5EF4-FFF2-40B4-BE49-F238E27FC236}">
              <a16:creationId xmlns:a16="http://schemas.microsoft.com/office/drawing/2014/main" id="{4FA5D8D8-4F9E-4A02-BD7B-47953648755C}"/>
            </a:ext>
          </a:extLst>
        </xdr:cNvPr>
        <xdr:cNvSpPr>
          <a:spLocks/>
        </xdr:cNvSpPr>
      </xdr:nvSpPr>
      <xdr:spPr bwMode="auto">
        <a:xfrm flipH="1">
          <a:off x="1361694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30480</xdr:rowOff>
    </xdr:from>
    <xdr:to>
      <xdr:col>38</xdr:col>
      <xdr:colOff>106680</xdr:colOff>
      <xdr:row>33</xdr:row>
      <xdr:rowOff>0</xdr:rowOff>
    </xdr:to>
    <xdr:sp macro="" textlink="">
      <xdr:nvSpPr>
        <xdr:cNvPr id="36347" name="AutoShape 17">
          <a:extLst>
            <a:ext uri="{FF2B5EF4-FFF2-40B4-BE49-F238E27FC236}">
              <a16:creationId xmlns:a16="http://schemas.microsoft.com/office/drawing/2014/main" id="{7CF4F695-9A25-44F9-BF8F-C439A3D597A9}"/>
            </a:ext>
          </a:extLst>
        </xdr:cNvPr>
        <xdr:cNvSpPr>
          <a:spLocks/>
        </xdr:cNvSpPr>
      </xdr:nvSpPr>
      <xdr:spPr bwMode="auto">
        <a:xfrm flipH="1">
          <a:off x="13616940" y="5608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27</xdr:row>
      <xdr:rowOff>30480</xdr:rowOff>
    </xdr:from>
    <xdr:to>
      <xdr:col>38</xdr:col>
      <xdr:colOff>106680</xdr:colOff>
      <xdr:row>30</xdr:row>
      <xdr:rowOff>0</xdr:rowOff>
    </xdr:to>
    <xdr:sp macro="" textlink="">
      <xdr:nvSpPr>
        <xdr:cNvPr id="36348" name="AutoShape 18">
          <a:extLst>
            <a:ext uri="{FF2B5EF4-FFF2-40B4-BE49-F238E27FC236}">
              <a16:creationId xmlns:a16="http://schemas.microsoft.com/office/drawing/2014/main" id="{D4D78244-3F40-467A-8697-CBC85F981C87}"/>
            </a:ext>
          </a:extLst>
        </xdr:cNvPr>
        <xdr:cNvSpPr>
          <a:spLocks/>
        </xdr:cNvSpPr>
      </xdr:nvSpPr>
      <xdr:spPr bwMode="auto">
        <a:xfrm flipH="1">
          <a:off x="1361694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106680</xdr:colOff>
      <xdr:row>27</xdr:row>
      <xdr:rowOff>0</xdr:rowOff>
    </xdr:to>
    <xdr:sp macro="" textlink="">
      <xdr:nvSpPr>
        <xdr:cNvPr id="36349" name="AutoShape 19">
          <a:extLst>
            <a:ext uri="{FF2B5EF4-FFF2-40B4-BE49-F238E27FC236}">
              <a16:creationId xmlns:a16="http://schemas.microsoft.com/office/drawing/2014/main" id="{B6833ECF-2909-4254-89CB-1E90B212AC99}"/>
            </a:ext>
          </a:extLst>
        </xdr:cNvPr>
        <xdr:cNvSpPr>
          <a:spLocks/>
        </xdr:cNvSpPr>
      </xdr:nvSpPr>
      <xdr:spPr bwMode="auto">
        <a:xfrm flipH="1">
          <a:off x="1361694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18</xdr:row>
      <xdr:rowOff>30480</xdr:rowOff>
    </xdr:from>
    <xdr:to>
      <xdr:col>38</xdr:col>
      <xdr:colOff>106680</xdr:colOff>
      <xdr:row>21</xdr:row>
      <xdr:rowOff>0</xdr:rowOff>
    </xdr:to>
    <xdr:sp macro="" textlink="">
      <xdr:nvSpPr>
        <xdr:cNvPr id="36350" name="AutoShape 20">
          <a:extLst>
            <a:ext uri="{FF2B5EF4-FFF2-40B4-BE49-F238E27FC236}">
              <a16:creationId xmlns:a16="http://schemas.microsoft.com/office/drawing/2014/main" id="{43396F4B-BD4C-45DD-9613-A0DD414653D3}"/>
            </a:ext>
          </a:extLst>
        </xdr:cNvPr>
        <xdr:cNvSpPr>
          <a:spLocks/>
        </xdr:cNvSpPr>
      </xdr:nvSpPr>
      <xdr:spPr bwMode="auto">
        <a:xfrm flipH="1">
          <a:off x="1361694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30480</xdr:rowOff>
    </xdr:from>
    <xdr:to>
      <xdr:col>38</xdr:col>
      <xdr:colOff>106680</xdr:colOff>
      <xdr:row>24</xdr:row>
      <xdr:rowOff>0</xdr:rowOff>
    </xdr:to>
    <xdr:sp macro="" textlink="">
      <xdr:nvSpPr>
        <xdr:cNvPr id="36351" name="AutoShape 21">
          <a:extLst>
            <a:ext uri="{FF2B5EF4-FFF2-40B4-BE49-F238E27FC236}">
              <a16:creationId xmlns:a16="http://schemas.microsoft.com/office/drawing/2014/main" id="{410818B5-FC98-4C23-B12F-44D772C195FA}"/>
            </a:ext>
          </a:extLst>
        </xdr:cNvPr>
        <xdr:cNvSpPr>
          <a:spLocks/>
        </xdr:cNvSpPr>
      </xdr:nvSpPr>
      <xdr:spPr bwMode="auto">
        <a:xfrm flipH="1">
          <a:off x="1361694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15</xdr:row>
      <xdr:rowOff>30480</xdr:rowOff>
    </xdr:from>
    <xdr:to>
      <xdr:col>38</xdr:col>
      <xdr:colOff>106680</xdr:colOff>
      <xdr:row>18</xdr:row>
      <xdr:rowOff>0</xdr:rowOff>
    </xdr:to>
    <xdr:sp macro="" textlink="">
      <xdr:nvSpPr>
        <xdr:cNvPr id="36352" name="AutoShape 22">
          <a:extLst>
            <a:ext uri="{FF2B5EF4-FFF2-40B4-BE49-F238E27FC236}">
              <a16:creationId xmlns:a16="http://schemas.microsoft.com/office/drawing/2014/main" id="{8D2DDAA6-3F6E-4A93-BF83-743BB57ABE48}"/>
            </a:ext>
          </a:extLst>
        </xdr:cNvPr>
        <xdr:cNvSpPr>
          <a:spLocks/>
        </xdr:cNvSpPr>
      </xdr:nvSpPr>
      <xdr:spPr bwMode="auto">
        <a:xfrm flipH="1">
          <a:off x="1361694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30480</xdr:rowOff>
    </xdr:from>
    <xdr:to>
      <xdr:col>38</xdr:col>
      <xdr:colOff>106680</xdr:colOff>
      <xdr:row>36</xdr:row>
      <xdr:rowOff>0</xdr:rowOff>
    </xdr:to>
    <xdr:sp macro="" textlink="">
      <xdr:nvSpPr>
        <xdr:cNvPr id="36353" name="AutoShape 23">
          <a:extLst>
            <a:ext uri="{FF2B5EF4-FFF2-40B4-BE49-F238E27FC236}">
              <a16:creationId xmlns:a16="http://schemas.microsoft.com/office/drawing/2014/main" id="{1BBA2A7E-3B58-4DBD-8B83-D010C3798FC9}"/>
            </a:ext>
          </a:extLst>
        </xdr:cNvPr>
        <xdr:cNvSpPr>
          <a:spLocks/>
        </xdr:cNvSpPr>
      </xdr:nvSpPr>
      <xdr:spPr bwMode="auto">
        <a:xfrm flipH="1">
          <a:off x="1361694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48</xdr:row>
      <xdr:rowOff>30480</xdr:rowOff>
    </xdr:from>
    <xdr:to>
      <xdr:col>39</xdr:col>
      <xdr:colOff>0</xdr:colOff>
      <xdr:row>51</xdr:row>
      <xdr:rowOff>0</xdr:rowOff>
    </xdr:to>
    <xdr:sp macro="" textlink="">
      <xdr:nvSpPr>
        <xdr:cNvPr id="36354" name="AutoShape 24">
          <a:extLst>
            <a:ext uri="{FF2B5EF4-FFF2-40B4-BE49-F238E27FC236}">
              <a16:creationId xmlns:a16="http://schemas.microsoft.com/office/drawing/2014/main" id="{68BC6D3F-F928-4500-B19B-F9590FB67466}"/>
            </a:ext>
          </a:extLst>
        </xdr:cNvPr>
        <xdr:cNvSpPr>
          <a:spLocks/>
        </xdr:cNvSpPr>
      </xdr:nvSpPr>
      <xdr:spPr bwMode="auto">
        <a:xfrm flipH="1">
          <a:off x="13616940" y="9037320"/>
          <a:ext cx="114300" cy="541020"/>
        </a:xfrm>
        <a:prstGeom prst="leftBrace">
          <a:avLst>
            <a:gd name="adj1" fmla="val 43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45</xdr:row>
      <xdr:rowOff>30480</xdr:rowOff>
    </xdr:from>
    <xdr:to>
      <xdr:col>38</xdr:col>
      <xdr:colOff>106680</xdr:colOff>
      <xdr:row>48</xdr:row>
      <xdr:rowOff>0</xdr:rowOff>
    </xdr:to>
    <xdr:sp macro="" textlink="">
      <xdr:nvSpPr>
        <xdr:cNvPr id="36355" name="AutoShape 25">
          <a:extLst>
            <a:ext uri="{FF2B5EF4-FFF2-40B4-BE49-F238E27FC236}">
              <a16:creationId xmlns:a16="http://schemas.microsoft.com/office/drawing/2014/main" id="{35BD95EE-E7EC-4700-B2FF-992A01D4850D}"/>
            </a:ext>
          </a:extLst>
        </xdr:cNvPr>
        <xdr:cNvSpPr>
          <a:spLocks/>
        </xdr:cNvSpPr>
      </xdr:nvSpPr>
      <xdr:spPr bwMode="auto">
        <a:xfrm flipH="1">
          <a:off x="1361694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42</xdr:row>
      <xdr:rowOff>30480</xdr:rowOff>
    </xdr:from>
    <xdr:to>
      <xdr:col>38</xdr:col>
      <xdr:colOff>106680</xdr:colOff>
      <xdr:row>45</xdr:row>
      <xdr:rowOff>0</xdr:rowOff>
    </xdr:to>
    <xdr:sp macro="" textlink="">
      <xdr:nvSpPr>
        <xdr:cNvPr id="36356" name="AutoShape 26">
          <a:extLst>
            <a:ext uri="{FF2B5EF4-FFF2-40B4-BE49-F238E27FC236}">
              <a16:creationId xmlns:a16="http://schemas.microsoft.com/office/drawing/2014/main" id="{BF96D516-C0F9-4766-A2C7-DE179FB3903E}"/>
            </a:ext>
          </a:extLst>
        </xdr:cNvPr>
        <xdr:cNvSpPr>
          <a:spLocks/>
        </xdr:cNvSpPr>
      </xdr:nvSpPr>
      <xdr:spPr bwMode="auto">
        <a:xfrm flipH="1">
          <a:off x="1361694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30480</xdr:rowOff>
    </xdr:from>
    <xdr:to>
      <xdr:col>38</xdr:col>
      <xdr:colOff>106680</xdr:colOff>
      <xdr:row>42</xdr:row>
      <xdr:rowOff>0</xdr:rowOff>
    </xdr:to>
    <xdr:sp macro="" textlink="">
      <xdr:nvSpPr>
        <xdr:cNvPr id="36357" name="AutoShape 27">
          <a:extLst>
            <a:ext uri="{FF2B5EF4-FFF2-40B4-BE49-F238E27FC236}">
              <a16:creationId xmlns:a16="http://schemas.microsoft.com/office/drawing/2014/main" id="{BF80512A-4B49-4033-8CA1-D7E73F1C0458}"/>
            </a:ext>
          </a:extLst>
        </xdr:cNvPr>
        <xdr:cNvSpPr>
          <a:spLocks/>
        </xdr:cNvSpPr>
      </xdr:nvSpPr>
      <xdr:spPr bwMode="auto">
        <a:xfrm flipH="1">
          <a:off x="13616940" y="7322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30480</xdr:rowOff>
    </xdr:from>
    <xdr:to>
      <xdr:col>38</xdr:col>
      <xdr:colOff>106680</xdr:colOff>
      <xdr:row>39</xdr:row>
      <xdr:rowOff>0</xdr:rowOff>
    </xdr:to>
    <xdr:sp macro="" textlink="">
      <xdr:nvSpPr>
        <xdr:cNvPr id="36358" name="AutoShape 28">
          <a:extLst>
            <a:ext uri="{FF2B5EF4-FFF2-40B4-BE49-F238E27FC236}">
              <a16:creationId xmlns:a16="http://schemas.microsoft.com/office/drawing/2014/main" id="{603696C5-41DA-4F15-AF3F-ABCAB1A696C7}"/>
            </a:ext>
          </a:extLst>
        </xdr:cNvPr>
        <xdr:cNvSpPr>
          <a:spLocks/>
        </xdr:cNvSpPr>
      </xdr:nvSpPr>
      <xdr:spPr bwMode="auto">
        <a:xfrm flipH="1">
          <a:off x="1361694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54</xdr:row>
      <xdr:rowOff>30480</xdr:rowOff>
    </xdr:from>
    <xdr:to>
      <xdr:col>38</xdr:col>
      <xdr:colOff>106680</xdr:colOff>
      <xdr:row>57</xdr:row>
      <xdr:rowOff>0</xdr:rowOff>
    </xdr:to>
    <xdr:sp macro="" textlink="">
      <xdr:nvSpPr>
        <xdr:cNvPr id="36359" name="AutoShape 29">
          <a:extLst>
            <a:ext uri="{FF2B5EF4-FFF2-40B4-BE49-F238E27FC236}">
              <a16:creationId xmlns:a16="http://schemas.microsoft.com/office/drawing/2014/main" id="{51FD616A-5073-411E-B438-00FC5E049CFB}"/>
            </a:ext>
          </a:extLst>
        </xdr:cNvPr>
        <xdr:cNvSpPr>
          <a:spLocks/>
        </xdr:cNvSpPr>
      </xdr:nvSpPr>
      <xdr:spPr bwMode="auto">
        <a:xfrm flipH="1">
          <a:off x="13616940" y="10180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9</xdr:row>
      <xdr:rowOff>38100</xdr:rowOff>
    </xdr:from>
    <xdr:to>
      <xdr:col>39</xdr:col>
      <xdr:colOff>0</xdr:colOff>
      <xdr:row>12</xdr:row>
      <xdr:rowOff>7620</xdr:rowOff>
    </xdr:to>
    <xdr:sp macro="" textlink="">
      <xdr:nvSpPr>
        <xdr:cNvPr id="36360" name="AutoShape 30">
          <a:extLst>
            <a:ext uri="{FF2B5EF4-FFF2-40B4-BE49-F238E27FC236}">
              <a16:creationId xmlns:a16="http://schemas.microsoft.com/office/drawing/2014/main" id="{D0AA6A89-6278-4C33-946D-20BF4916DA1C}"/>
            </a:ext>
          </a:extLst>
        </xdr:cNvPr>
        <xdr:cNvSpPr>
          <a:spLocks/>
        </xdr:cNvSpPr>
      </xdr:nvSpPr>
      <xdr:spPr bwMode="auto">
        <a:xfrm flipH="1">
          <a:off x="13624560" y="161544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1188720</xdr:colOff>
      <xdr:row>51</xdr:row>
      <xdr:rowOff>7620</xdr:rowOff>
    </xdr:from>
    <xdr:to>
      <xdr:col>2</xdr:col>
      <xdr:colOff>83820</xdr:colOff>
      <xdr:row>53</xdr:row>
      <xdr:rowOff>167640</xdr:rowOff>
    </xdr:to>
    <xdr:sp macro="" textlink="">
      <xdr:nvSpPr>
        <xdr:cNvPr id="36361" name="AutoShape 14">
          <a:extLst>
            <a:ext uri="{FF2B5EF4-FFF2-40B4-BE49-F238E27FC236}">
              <a16:creationId xmlns:a16="http://schemas.microsoft.com/office/drawing/2014/main" id="{A6314606-4026-4E26-A7BE-8A13E5F1E7FA}"/>
            </a:ext>
          </a:extLst>
        </xdr:cNvPr>
        <xdr:cNvSpPr>
          <a:spLocks/>
        </xdr:cNvSpPr>
      </xdr:nvSpPr>
      <xdr:spPr bwMode="auto">
        <a:xfrm>
          <a:off x="1371600" y="9585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7620</xdr:colOff>
      <xdr:row>51</xdr:row>
      <xdr:rowOff>30480</xdr:rowOff>
    </xdr:from>
    <xdr:to>
      <xdr:col>38</xdr:col>
      <xdr:colOff>68580</xdr:colOff>
      <xdr:row>54</xdr:row>
      <xdr:rowOff>0</xdr:rowOff>
    </xdr:to>
    <xdr:sp macro="" textlink="">
      <xdr:nvSpPr>
        <xdr:cNvPr id="36362" name="AutoShape 24">
          <a:extLst>
            <a:ext uri="{FF2B5EF4-FFF2-40B4-BE49-F238E27FC236}">
              <a16:creationId xmlns:a16="http://schemas.microsoft.com/office/drawing/2014/main" id="{A03E4C74-EDA2-4EAB-BA24-72092113154A}"/>
            </a:ext>
          </a:extLst>
        </xdr:cNvPr>
        <xdr:cNvSpPr>
          <a:spLocks/>
        </xdr:cNvSpPr>
      </xdr:nvSpPr>
      <xdr:spPr bwMode="auto">
        <a:xfrm flipH="1">
          <a:off x="13624560" y="9608820"/>
          <a:ext cx="60960" cy="541020"/>
        </a:xfrm>
        <a:prstGeom prst="leftBrace">
          <a:avLst>
            <a:gd name="adj1" fmla="val 403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7011" name="AutoShape 1">
          <a:extLst>
            <a:ext uri="{FF2B5EF4-FFF2-40B4-BE49-F238E27FC236}">
              <a16:creationId xmlns:a16="http://schemas.microsoft.com/office/drawing/2014/main" id="{3A35DB0E-A99C-4FE3-91EB-AC3D1F834E04}"/>
            </a:ext>
          </a:extLst>
        </xdr:cNvPr>
        <xdr:cNvSpPr>
          <a:spLocks/>
        </xdr:cNvSpPr>
      </xdr:nvSpPr>
      <xdr:spPr bwMode="auto">
        <a:xfrm>
          <a:off x="1417320" y="2164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0</xdr:rowOff>
    </xdr:from>
    <xdr:to>
      <xdr:col>3</xdr:col>
      <xdr:colOff>7620</xdr:colOff>
      <xdr:row>32</xdr:row>
      <xdr:rowOff>167640</xdr:rowOff>
    </xdr:to>
    <xdr:sp macro="" textlink="">
      <xdr:nvSpPr>
        <xdr:cNvPr id="37012" name="AutoShape 2">
          <a:extLst>
            <a:ext uri="{FF2B5EF4-FFF2-40B4-BE49-F238E27FC236}">
              <a16:creationId xmlns:a16="http://schemas.microsoft.com/office/drawing/2014/main" id="{9C0E36C4-1D68-4FAA-9D40-9AE0F0E593DB}"/>
            </a:ext>
          </a:extLst>
        </xdr:cNvPr>
        <xdr:cNvSpPr>
          <a:spLocks/>
        </xdr:cNvSpPr>
      </xdr:nvSpPr>
      <xdr:spPr bwMode="auto">
        <a:xfrm>
          <a:off x="1417320" y="5570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7013" name="AutoShape 3">
          <a:extLst>
            <a:ext uri="{FF2B5EF4-FFF2-40B4-BE49-F238E27FC236}">
              <a16:creationId xmlns:a16="http://schemas.microsoft.com/office/drawing/2014/main" id="{CA3FC617-3DB5-48BE-8EA9-2878ACA7639C}"/>
            </a:ext>
          </a:extLst>
        </xdr:cNvPr>
        <xdr:cNvSpPr>
          <a:spLocks/>
        </xdr:cNvSpPr>
      </xdr:nvSpPr>
      <xdr:spPr bwMode="auto">
        <a:xfrm>
          <a:off x="1417320" y="5021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7014" name="AutoShape 4">
          <a:extLst>
            <a:ext uri="{FF2B5EF4-FFF2-40B4-BE49-F238E27FC236}">
              <a16:creationId xmlns:a16="http://schemas.microsoft.com/office/drawing/2014/main" id="{D9C30332-636D-4A12-9252-271F9E49BCC9}"/>
            </a:ext>
          </a:extLst>
        </xdr:cNvPr>
        <xdr:cNvSpPr>
          <a:spLocks/>
        </xdr:cNvSpPr>
      </xdr:nvSpPr>
      <xdr:spPr bwMode="auto">
        <a:xfrm>
          <a:off x="1417320" y="4450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7015" name="AutoShape 5">
          <a:extLst>
            <a:ext uri="{FF2B5EF4-FFF2-40B4-BE49-F238E27FC236}">
              <a16:creationId xmlns:a16="http://schemas.microsoft.com/office/drawing/2014/main" id="{5E04A4FC-F316-4873-8066-25D44E66EEDB}"/>
            </a:ext>
          </a:extLst>
        </xdr:cNvPr>
        <xdr:cNvSpPr>
          <a:spLocks/>
        </xdr:cNvSpPr>
      </xdr:nvSpPr>
      <xdr:spPr bwMode="auto">
        <a:xfrm>
          <a:off x="1417320" y="3307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7016" name="AutoShape 6">
          <a:extLst>
            <a:ext uri="{FF2B5EF4-FFF2-40B4-BE49-F238E27FC236}">
              <a16:creationId xmlns:a16="http://schemas.microsoft.com/office/drawing/2014/main" id="{BB5411C7-8623-4E32-8D65-06DD6F0DA032}"/>
            </a:ext>
          </a:extLst>
        </xdr:cNvPr>
        <xdr:cNvSpPr>
          <a:spLocks/>
        </xdr:cNvSpPr>
      </xdr:nvSpPr>
      <xdr:spPr bwMode="auto">
        <a:xfrm>
          <a:off x="1417320" y="3878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7017" name="AutoShape 7">
          <a:extLst>
            <a:ext uri="{FF2B5EF4-FFF2-40B4-BE49-F238E27FC236}">
              <a16:creationId xmlns:a16="http://schemas.microsoft.com/office/drawing/2014/main" id="{76D94C68-412D-45CE-B218-A17C7089FC5E}"/>
            </a:ext>
          </a:extLst>
        </xdr:cNvPr>
        <xdr:cNvSpPr>
          <a:spLocks/>
        </xdr:cNvSpPr>
      </xdr:nvSpPr>
      <xdr:spPr bwMode="auto">
        <a:xfrm>
          <a:off x="1417320" y="2735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22860</xdr:rowOff>
    </xdr:from>
    <xdr:to>
      <xdr:col>3</xdr:col>
      <xdr:colOff>7620</xdr:colOff>
      <xdr:row>36</xdr:row>
      <xdr:rowOff>0</xdr:rowOff>
    </xdr:to>
    <xdr:sp macro="" textlink="">
      <xdr:nvSpPr>
        <xdr:cNvPr id="37018" name="AutoShape 8">
          <a:extLst>
            <a:ext uri="{FF2B5EF4-FFF2-40B4-BE49-F238E27FC236}">
              <a16:creationId xmlns:a16="http://schemas.microsoft.com/office/drawing/2014/main" id="{BF9245B7-9380-48DF-B23E-B814D93E7F03}"/>
            </a:ext>
          </a:extLst>
        </xdr:cNvPr>
        <xdr:cNvSpPr>
          <a:spLocks/>
        </xdr:cNvSpPr>
      </xdr:nvSpPr>
      <xdr:spPr bwMode="auto">
        <a:xfrm>
          <a:off x="1417320" y="6164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0</xdr:rowOff>
    </xdr:from>
    <xdr:to>
      <xdr:col>3</xdr:col>
      <xdr:colOff>7620</xdr:colOff>
      <xdr:row>50</xdr:row>
      <xdr:rowOff>167640</xdr:rowOff>
    </xdr:to>
    <xdr:sp macro="" textlink="">
      <xdr:nvSpPr>
        <xdr:cNvPr id="37019" name="AutoShape 12">
          <a:extLst>
            <a:ext uri="{FF2B5EF4-FFF2-40B4-BE49-F238E27FC236}">
              <a16:creationId xmlns:a16="http://schemas.microsoft.com/office/drawing/2014/main" id="{012CEBCD-1DBC-43E9-9741-D40DE52F294A}"/>
            </a:ext>
          </a:extLst>
        </xdr:cNvPr>
        <xdr:cNvSpPr>
          <a:spLocks/>
        </xdr:cNvSpPr>
      </xdr:nvSpPr>
      <xdr:spPr bwMode="auto">
        <a:xfrm>
          <a:off x="1417320" y="8999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7020" name="AutoShape 13">
          <a:extLst>
            <a:ext uri="{FF2B5EF4-FFF2-40B4-BE49-F238E27FC236}">
              <a16:creationId xmlns:a16="http://schemas.microsoft.com/office/drawing/2014/main" id="{8936AF44-A466-4276-BF17-8E3836524451}"/>
            </a:ext>
          </a:extLst>
        </xdr:cNvPr>
        <xdr:cNvSpPr>
          <a:spLocks/>
        </xdr:cNvSpPr>
      </xdr:nvSpPr>
      <xdr:spPr bwMode="auto">
        <a:xfrm>
          <a:off x="1417320" y="6736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160020</xdr:rowOff>
    </xdr:to>
    <xdr:sp macro="" textlink="">
      <xdr:nvSpPr>
        <xdr:cNvPr id="37021" name="AutoShape 15">
          <a:extLst>
            <a:ext uri="{FF2B5EF4-FFF2-40B4-BE49-F238E27FC236}">
              <a16:creationId xmlns:a16="http://schemas.microsoft.com/office/drawing/2014/main" id="{90313277-EB4B-4972-94E9-384262FFCDC4}"/>
            </a:ext>
          </a:extLst>
        </xdr:cNvPr>
        <xdr:cNvSpPr>
          <a:spLocks/>
        </xdr:cNvSpPr>
      </xdr:nvSpPr>
      <xdr:spPr bwMode="auto">
        <a:xfrm>
          <a:off x="1417320" y="156972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12</xdr:row>
      <xdr:rowOff>22860</xdr:rowOff>
    </xdr:from>
    <xdr:to>
      <xdr:col>38</xdr:col>
      <xdr:colOff>106680</xdr:colOff>
      <xdr:row>14</xdr:row>
      <xdr:rowOff>182880</xdr:rowOff>
    </xdr:to>
    <xdr:sp macro="" textlink="">
      <xdr:nvSpPr>
        <xdr:cNvPr id="37022" name="AutoShape 16">
          <a:extLst>
            <a:ext uri="{FF2B5EF4-FFF2-40B4-BE49-F238E27FC236}">
              <a16:creationId xmlns:a16="http://schemas.microsoft.com/office/drawing/2014/main" id="{20A84F6D-3B0C-48EB-B231-B9A315684BFE}"/>
            </a:ext>
          </a:extLst>
        </xdr:cNvPr>
        <xdr:cNvSpPr>
          <a:spLocks/>
        </xdr:cNvSpPr>
      </xdr:nvSpPr>
      <xdr:spPr bwMode="auto">
        <a:xfrm flipH="1">
          <a:off x="13274040" y="2164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30</xdr:row>
      <xdr:rowOff>22860</xdr:rowOff>
    </xdr:from>
    <xdr:to>
      <xdr:col>38</xdr:col>
      <xdr:colOff>106680</xdr:colOff>
      <xdr:row>32</xdr:row>
      <xdr:rowOff>182880</xdr:rowOff>
    </xdr:to>
    <xdr:sp macro="" textlink="">
      <xdr:nvSpPr>
        <xdr:cNvPr id="37023" name="AutoShape 17">
          <a:extLst>
            <a:ext uri="{FF2B5EF4-FFF2-40B4-BE49-F238E27FC236}">
              <a16:creationId xmlns:a16="http://schemas.microsoft.com/office/drawing/2014/main" id="{C8F233DB-44EF-4E9E-89A0-B98A15A8E9B7}"/>
            </a:ext>
          </a:extLst>
        </xdr:cNvPr>
        <xdr:cNvSpPr>
          <a:spLocks/>
        </xdr:cNvSpPr>
      </xdr:nvSpPr>
      <xdr:spPr bwMode="auto">
        <a:xfrm flipH="1">
          <a:off x="13274040" y="5593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27</xdr:row>
      <xdr:rowOff>22860</xdr:rowOff>
    </xdr:from>
    <xdr:to>
      <xdr:col>38</xdr:col>
      <xdr:colOff>106680</xdr:colOff>
      <xdr:row>29</xdr:row>
      <xdr:rowOff>182880</xdr:rowOff>
    </xdr:to>
    <xdr:sp macro="" textlink="">
      <xdr:nvSpPr>
        <xdr:cNvPr id="37024" name="AutoShape 18">
          <a:extLst>
            <a:ext uri="{FF2B5EF4-FFF2-40B4-BE49-F238E27FC236}">
              <a16:creationId xmlns:a16="http://schemas.microsoft.com/office/drawing/2014/main" id="{084E2B66-92DC-4D15-9CA7-640391E1D7C4}"/>
            </a:ext>
          </a:extLst>
        </xdr:cNvPr>
        <xdr:cNvSpPr>
          <a:spLocks/>
        </xdr:cNvSpPr>
      </xdr:nvSpPr>
      <xdr:spPr bwMode="auto">
        <a:xfrm flipH="1">
          <a:off x="13274040" y="5021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24</xdr:row>
      <xdr:rowOff>22860</xdr:rowOff>
    </xdr:from>
    <xdr:to>
      <xdr:col>38</xdr:col>
      <xdr:colOff>106680</xdr:colOff>
      <xdr:row>26</xdr:row>
      <xdr:rowOff>182880</xdr:rowOff>
    </xdr:to>
    <xdr:sp macro="" textlink="">
      <xdr:nvSpPr>
        <xdr:cNvPr id="37025" name="AutoShape 19">
          <a:extLst>
            <a:ext uri="{FF2B5EF4-FFF2-40B4-BE49-F238E27FC236}">
              <a16:creationId xmlns:a16="http://schemas.microsoft.com/office/drawing/2014/main" id="{E2BA5110-F93A-46D4-8094-27EABD335813}"/>
            </a:ext>
          </a:extLst>
        </xdr:cNvPr>
        <xdr:cNvSpPr>
          <a:spLocks/>
        </xdr:cNvSpPr>
      </xdr:nvSpPr>
      <xdr:spPr bwMode="auto">
        <a:xfrm flipH="1">
          <a:off x="13274040" y="4450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18</xdr:row>
      <xdr:rowOff>22860</xdr:rowOff>
    </xdr:from>
    <xdr:to>
      <xdr:col>38</xdr:col>
      <xdr:colOff>106680</xdr:colOff>
      <xdr:row>20</xdr:row>
      <xdr:rowOff>182880</xdr:rowOff>
    </xdr:to>
    <xdr:sp macro="" textlink="">
      <xdr:nvSpPr>
        <xdr:cNvPr id="37026" name="AutoShape 20">
          <a:extLst>
            <a:ext uri="{FF2B5EF4-FFF2-40B4-BE49-F238E27FC236}">
              <a16:creationId xmlns:a16="http://schemas.microsoft.com/office/drawing/2014/main" id="{BA83497C-5185-4551-A977-FD8FF3ADCA68}"/>
            </a:ext>
          </a:extLst>
        </xdr:cNvPr>
        <xdr:cNvSpPr>
          <a:spLocks/>
        </xdr:cNvSpPr>
      </xdr:nvSpPr>
      <xdr:spPr bwMode="auto">
        <a:xfrm flipH="1">
          <a:off x="13274040" y="3307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22860</xdr:rowOff>
    </xdr:from>
    <xdr:to>
      <xdr:col>38</xdr:col>
      <xdr:colOff>106680</xdr:colOff>
      <xdr:row>23</xdr:row>
      <xdr:rowOff>182880</xdr:rowOff>
    </xdr:to>
    <xdr:sp macro="" textlink="">
      <xdr:nvSpPr>
        <xdr:cNvPr id="37027" name="AutoShape 21">
          <a:extLst>
            <a:ext uri="{FF2B5EF4-FFF2-40B4-BE49-F238E27FC236}">
              <a16:creationId xmlns:a16="http://schemas.microsoft.com/office/drawing/2014/main" id="{7714864F-5A74-458E-9D3B-0849B07A4A62}"/>
            </a:ext>
          </a:extLst>
        </xdr:cNvPr>
        <xdr:cNvSpPr>
          <a:spLocks/>
        </xdr:cNvSpPr>
      </xdr:nvSpPr>
      <xdr:spPr bwMode="auto">
        <a:xfrm flipH="1">
          <a:off x="13274040" y="3878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15</xdr:row>
      <xdr:rowOff>22860</xdr:rowOff>
    </xdr:from>
    <xdr:to>
      <xdr:col>38</xdr:col>
      <xdr:colOff>106680</xdr:colOff>
      <xdr:row>17</xdr:row>
      <xdr:rowOff>182880</xdr:rowOff>
    </xdr:to>
    <xdr:sp macro="" textlink="">
      <xdr:nvSpPr>
        <xdr:cNvPr id="37028" name="AutoShape 22">
          <a:extLst>
            <a:ext uri="{FF2B5EF4-FFF2-40B4-BE49-F238E27FC236}">
              <a16:creationId xmlns:a16="http://schemas.microsoft.com/office/drawing/2014/main" id="{25D6F22C-ADF4-4082-97A1-BBE90D590241}"/>
            </a:ext>
          </a:extLst>
        </xdr:cNvPr>
        <xdr:cNvSpPr>
          <a:spLocks/>
        </xdr:cNvSpPr>
      </xdr:nvSpPr>
      <xdr:spPr bwMode="auto">
        <a:xfrm flipH="1">
          <a:off x="13274040" y="2735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22860</xdr:rowOff>
    </xdr:from>
    <xdr:to>
      <xdr:col>38</xdr:col>
      <xdr:colOff>106680</xdr:colOff>
      <xdr:row>35</xdr:row>
      <xdr:rowOff>182880</xdr:rowOff>
    </xdr:to>
    <xdr:sp macro="" textlink="">
      <xdr:nvSpPr>
        <xdr:cNvPr id="37029" name="AutoShape 23">
          <a:extLst>
            <a:ext uri="{FF2B5EF4-FFF2-40B4-BE49-F238E27FC236}">
              <a16:creationId xmlns:a16="http://schemas.microsoft.com/office/drawing/2014/main" id="{151F8CEA-D8F1-4C20-8262-C7A6675E68BB}"/>
            </a:ext>
          </a:extLst>
        </xdr:cNvPr>
        <xdr:cNvSpPr>
          <a:spLocks/>
        </xdr:cNvSpPr>
      </xdr:nvSpPr>
      <xdr:spPr bwMode="auto">
        <a:xfrm flipH="1">
          <a:off x="13274040" y="6164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48</xdr:row>
      <xdr:rowOff>22860</xdr:rowOff>
    </xdr:from>
    <xdr:to>
      <xdr:col>38</xdr:col>
      <xdr:colOff>106680</xdr:colOff>
      <xdr:row>50</xdr:row>
      <xdr:rowOff>182880</xdr:rowOff>
    </xdr:to>
    <xdr:sp macro="" textlink="">
      <xdr:nvSpPr>
        <xdr:cNvPr id="37030" name="AutoShape 27">
          <a:extLst>
            <a:ext uri="{FF2B5EF4-FFF2-40B4-BE49-F238E27FC236}">
              <a16:creationId xmlns:a16="http://schemas.microsoft.com/office/drawing/2014/main" id="{1595B8A9-EA8E-45B7-8D5C-4E086C4656D9}"/>
            </a:ext>
          </a:extLst>
        </xdr:cNvPr>
        <xdr:cNvSpPr>
          <a:spLocks/>
        </xdr:cNvSpPr>
      </xdr:nvSpPr>
      <xdr:spPr bwMode="auto">
        <a:xfrm flipH="1">
          <a:off x="13274040" y="9022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36</xdr:row>
      <xdr:rowOff>22860</xdr:rowOff>
    </xdr:from>
    <xdr:to>
      <xdr:col>38</xdr:col>
      <xdr:colOff>106680</xdr:colOff>
      <xdr:row>38</xdr:row>
      <xdr:rowOff>182880</xdr:rowOff>
    </xdr:to>
    <xdr:sp macro="" textlink="">
      <xdr:nvSpPr>
        <xdr:cNvPr id="37031" name="AutoShape 28">
          <a:extLst>
            <a:ext uri="{FF2B5EF4-FFF2-40B4-BE49-F238E27FC236}">
              <a16:creationId xmlns:a16="http://schemas.microsoft.com/office/drawing/2014/main" id="{2564F473-B670-4E54-A19F-E79E04BC4827}"/>
            </a:ext>
          </a:extLst>
        </xdr:cNvPr>
        <xdr:cNvSpPr>
          <a:spLocks/>
        </xdr:cNvSpPr>
      </xdr:nvSpPr>
      <xdr:spPr bwMode="auto">
        <a:xfrm flipH="1">
          <a:off x="13274040" y="6736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22860</xdr:colOff>
      <xdr:row>9</xdr:row>
      <xdr:rowOff>22860</xdr:rowOff>
    </xdr:from>
    <xdr:to>
      <xdr:col>39</xdr:col>
      <xdr:colOff>7620</xdr:colOff>
      <xdr:row>11</xdr:row>
      <xdr:rowOff>182880</xdr:rowOff>
    </xdr:to>
    <xdr:sp macro="" textlink="">
      <xdr:nvSpPr>
        <xdr:cNvPr id="37032" name="AutoShape 30">
          <a:extLst>
            <a:ext uri="{FF2B5EF4-FFF2-40B4-BE49-F238E27FC236}">
              <a16:creationId xmlns:a16="http://schemas.microsoft.com/office/drawing/2014/main" id="{DD1C5F27-4714-451F-9664-EC7650334E29}"/>
            </a:ext>
          </a:extLst>
        </xdr:cNvPr>
        <xdr:cNvSpPr>
          <a:spLocks/>
        </xdr:cNvSpPr>
      </xdr:nvSpPr>
      <xdr:spPr bwMode="auto">
        <a:xfrm flipH="1">
          <a:off x="13296900" y="159258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7033" name="AutoShape 13">
          <a:extLst>
            <a:ext uri="{FF2B5EF4-FFF2-40B4-BE49-F238E27FC236}">
              <a16:creationId xmlns:a16="http://schemas.microsoft.com/office/drawing/2014/main" id="{50152CED-4738-4A17-809A-CFCE21D32C82}"/>
            </a:ext>
          </a:extLst>
        </xdr:cNvPr>
        <xdr:cNvSpPr>
          <a:spLocks/>
        </xdr:cNvSpPr>
      </xdr:nvSpPr>
      <xdr:spPr bwMode="auto">
        <a:xfrm>
          <a:off x="1417320" y="7307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106680</xdr:colOff>
      <xdr:row>41</xdr:row>
      <xdr:rowOff>160020</xdr:rowOff>
    </xdr:to>
    <xdr:sp macro="" textlink="">
      <xdr:nvSpPr>
        <xdr:cNvPr id="37034" name="AutoShape 28">
          <a:extLst>
            <a:ext uri="{FF2B5EF4-FFF2-40B4-BE49-F238E27FC236}">
              <a16:creationId xmlns:a16="http://schemas.microsoft.com/office/drawing/2014/main" id="{BE6E4F29-FA24-4F08-A785-B0355A58EC28}"/>
            </a:ext>
          </a:extLst>
        </xdr:cNvPr>
        <xdr:cNvSpPr>
          <a:spLocks/>
        </xdr:cNvSpPr>
      </xdr:nvSpPr>
      <xdr:spPr bwMode="auto">
        <a:xfrm flipH="1">
          <a:off x="13274040" y="7284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106680</xdr:colOff>
      <xdr:row>44</xdr:row>
      <xdr:rowOff>160020</xdr:rowOff>
    </xdr:to>
    <xdr:sp macro="" textlink="">
      <xdr:nvSpPr>
        <xdr:cNvPr id="37035" name="AutoShape 28">
          <a:extLst>
            <a:ext uri="{FF2B5EF4-FFF2-40B4-BE49-F238E27FC236}">
              <a16:creationId xmlns:a16="http://schemas.microsoft.com/office/drawing/2014/main" id="{349F0B46-F044-4762-A019-066D05C7E95B}"/>
            </a:ext>
          </a:extLst>
        </xdr:cNvPr>
        <xdr:cNvSpPr>
          <a:spLocks/>
        </xdr:cNvSpPr>
      </xdr:nvSpPr>
      <xdr:spPr bwMode="auto">
        <a:xfrm flipH="1">
          <a:off x="13274040" y="78562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22860</xdr:rowOff>
    </xdr:from>
    <xdr:to>
      <xdr:col>2</xdr:col>
      <xdr:colOff>76200</xdr:colOff>
      <xdr:row>45</xdr:row>
      <xdr:rowOff>0</xdr:rowOff>
    </xdr:to>
    <xdr:sp macro="" textlink="">
      <xdr:nvSpPr>
        <xdr:cNvPr id="37036" name="AutoShape 13">
          <a:extLst>
            <a:ext uri="{FF2B5EF4-FFF2-40B4-BE49-F238E27FC236}">
              <a16:creationId xmlns:a16="http://schemas.microsoft.com/office/drawing/2014/main" id="{DEC78F06-ED5B-41D5-8F70-8D977D56B922}"/>
            </a:ext>
          </a:extLst>
        </xdr:cNvPr>
        <xdr:cNvSpPr>
          <a:spLocks/>
        </xdr:cNvSpPr>
      </xdr:nvSpPr>
      <xdr:spPr bwMode="auto">
        <a:xfrm>
          <a:off x="1394460" y="78790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106680</xdr:colOff>
      <xdr:row>47</xdr:row>
      <xdr:rowOff>160020</xdr:rowOff>
    </xdr:to>
    <xdr:sp macro="" textlink="">
      <xdr:nvSpPr>
        <xdr:cNvPr id="37037" name="AutoShape 28">
          <a:extLst>
            <a:ext uri="{FF2B5EF4-FFF2-40B4-BE49-F238E27FC236}">
              <a16:creationId xmlns:a16="http://schemas.microsoft.com/office/drawing/2014/main" id="{B35D2FFE-900B-4112-B1E5-C0155DC8666F}"/>
            </a:ext>
          </a:extLst>
        </xdr:cNvPr>
        <xdr:cNvSpPr>
          <a:spLocks/>
        </xdr:cNvSpPr>
      </xdr:nvSpPr>
      <xdr:spPr bwMode="auto">
        <a:xfrm flipH="1">
          <a:off x="13274040" y="8427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22860</xdr:rowOff>
    </xdr:from>
    <xdr:to>
      <xdr:col>2</xdr:col>
      <xdr:colOff>76200</xdr:colOff>
      <xdr:row>48</xdr:row>
      <xdr:rowOff>0</xdr:rowOff>
    </xdr:to>
    <xdr:sp macro="" textlink="">
      <xdr:nvSpPr>
        <xdr:cNvPr id="37038" name="AutoShape 13">
          <a:extLst>
            <a:ext uri="{FF2B5EF4-FFF2-40B4-BE49-F238E27FC236}">
              <a16:creationId xmlns:a16="http://schemas.microsoft.com/office/drawing/2014/main" id="{FFACE7AE-97DA-495F-A43A-D95444F1EB54}"/>
            </a:ext>
          </a:extLst>
        </xdr:cNvPr>
        <xdr:cNvSpPr>
          <a:spLocks/>
        </xdr:cNvSpPr>
      </xdr:nvSpPr>
      <xdr:spPr bwMode="auto">
        <a:xfrm>
          <a:off x="1394460" y="84505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279"/>
  <sheetViews>
    <sheetView tabSelected="1" view="pageBreakPreview" zoomScaleNormal="100" zoomScaleSheetLayoutView="100" workbookViewId="0">
      <pane xSplit="4" ySplit="6" topLeftCell="E7" activePane="bottomRight" state="frozen"/>
      <selection activeCell="P1" sqref="P1:T65536"/>
      <selection pane="topRight" activeCell="P1" sqref="P1:T65536"/>
      <selection pane="bottomLeft" activeCell="P1" sqref="P1:T65536"/>
      <selection pane="bottomRight" activeCell="B4" sqref="B4:D6"/>
    </sheetView>
  </sheetViews>
  <sheetFormatPr defaultColWidth="9.109375" defaultRowHeight="12" x14ac:dyDescent="0.15"/>
  <cols>
    <col min="1" max="1" width="2.6640625" style="28" customWidth="1"/>
    <col min="2" max="2" width="17.6640625" style="28" customWidth="1"/>
    <col min="3" max="3" width="1.6640625" style="28" customWidth="1"/>
    <col min="4" max="4" width="9" style="28" customWidth="1"/>
    <col min="5" max="5" width="8.33203125" style="59" customWidth="1"/>
    <col min="6" max="6" width="8.33203125" style="28" customWidth="1"/>
    <col min="7" max="8" width="4.5546875" style="28" customWidth="1"/>
    <col min="9" max="9" width="4.44140625" style="28" customWidth="1"/>
    <col min="10" max="14" width="4.5546875" style="28" customWidth="1"/>
    <col min="15" max="15" width="5.33203125" style="28" customWidth="1"/>
    <col min="16" max="17" width="4.5546875" style="28" customWidth="1"/>
    <col min="18" max="22" width="3.88671875" style="28" customWidth="1"/>
    <col min="23" max="23" width="2.5546875" style="57" customWidth="1"/>
    <col min="24" max="24" width="6.6640625" style="28" customWidth="1"/>
    <col min="25" max="26" width="5.33203125" style="28" customWidth="1"/>
    <col min="27" max="27" width="4.33203125" style="28" customWidth="1"/>
    <col min="28" max="32" width="5.33203125" style="28" customWidth="1"/>
    <col min="33" max="33" width="6.5546875" style="28" customWidth="1"/>
    <col min="34" max="34" width="5.109375" style="28" customWidth="1"/>
    <col min="35" max="35" width="3.44140625" style="28" customWidth="1"/>
    <col min="36" max="36" width="4" style="28" customWidth="1"/>
    <col min="37" max="37" width="3.44140625" style="28" customWidth="1"/>
    <col min="38" max="38" width="9" style="28" customWidth="1"/>
    <col min="39" max="39" width="1.6640625" style="28" customWidth="1"/>
    <col min="40" max="40" width="17.5546875" style="28" customWidth="1"/>
    <col min="41" max="43" width="9.109375" style="28"/>
    <col min="44" max="44" width="11.109375" style="28" bestFit="1" customWidth="1"/>
    <col min="45" max="16384" width="9.109375" style="28"/>
  </cols>
  <sheetData>
    <row r="1" spans="1:45" x14ac:dyDescent="0.15">
      <c r="B1" s="29" t="s">
        <v>60</v>
      </c>
      <c r="C1" s="29"/>
      <c r="D1" s="29"/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1"/>
      <c r="X1" s="29" t="s">
        <v>61</v>
      </c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1:45" s="32" customFormat="1" ht="14.4" x14ac:dyDescent="0.15">
      <c r="B2" s="33"/>
      <c r="C2" s="33"/>
      <c r="D2" s="34"/>
      <c r="E2" s="184" t="s">
        <v>56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34"/>
      <c r="W2" s="35"/>
      <c r="X2" s="33" t="s">
        <v>50</v>
      </c>
      <c r="Y2" s="184" t="s">
        <v>71</v>
      </c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34"/>
      <c r="AL2" s="34"/>
      <c r="AM2" s="34"/>
      <c r="AN2" s="34"/>
    </row>
    <row r="3" spans="1:45" s="36" customFormat="1" ht="12.6" thickBot="1" x14ac:dyDescent="0.2">
      <c r="B3" s="37"/>
      <c r="C3" s="37"/>
      <c r="D3" s="37"/>
      <c r="E3" s="38"/>
      <c r="F3" s="37"/>
      <c r="G3" s="25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9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</row>
    <row r="4" spans="1:45" s="36" customFormat="1" ht="12" customHeight="1" x14ac:dyDescent="0.15">
      <c r="B4" s="168" t="s">
        <v>12</v>
      </c>
      <c r="C4" s="168"/>
      <c r="D4" s="169"/>
      <c r="E4" s="198" t="s">
        <v>24</v>
      </c>
      <c r="F4" s="193" t="s">
        <v>133</v>
      </c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  <c r="R4" s="201" t="s">
        <v>75</v>
      </c>
      <c r="S4" s="202"/>
      <c r="T4" s="202"/>
      <c r="U4" s="202"/>
      <c r="V4" s="202"/>
      <c r="W4" s="40"/>
      <c r="X4" s="174" t="s">
        <v>79</v>
      </c>
      <c r="Y4" s="201" t="s">
        <v>39</v>
      </c>
      <c r="Z4" s="202"/>
      <c r="AA4" s="202"/>
      <c r="AB4" s="202"/>
      <c r="AC4" s="202"/>
      <c r="AD4" s="206"/>
      <c r="AE4" s="181" t="s">
        <v>46</v>
      </c>
      <c r="AF4" s="181" t="s">
        <v>47</v>
      </c>
      <c r="AG4" s="183" t="s">
        <v>40</v>
      </c>
      <c r="AH4" s="183" t="s">
        <v>80</v>
      </c>
      <c r="AI4" s="183" t="s">
        <v>41</v>
      </c>
      <c r="AJ4" s="183" t="s">
        <v>42</v>
      </c>
      <c r="AK4" s="183" t="s">
        <v>43</v>
      </c>
      <c r="AL4" s="186" t="s">
        <v>11</v>
      </c>
      <c r="AM4" s="187"/>
      <c r="AN4" s="187"/>
    </row>
    <row r="5" spans="1:45" s="36" customFormat="1" x14ac:dyDescent="0.15">
      <c r="B5" s="170"/>
      <c r="C5" s="170"/>
      <c r="D5" s="171"/>
      <c r="E5" s="199"/>
      <c r="F5" s="182" t="s">
        <v>2</v>
      </c>
      <c r="G5" s="196" t="s">
        <v>78</v>
      </c>
      <c r="H5" s="197"/>
      <c r="I5" s="179" t="s">
        <v>26</v>
      </c>
      <c r="J5" s="177" t="s">
        <v>27</v>
      </c>
      <c r="K5" s="177" t="s">
        <v>28</v>
      </c>
      <c r="L5" s="177" t="s">
        <v>29</v>
      </c>
      <c r="M5" s="177" t="s">
        <v>59</v>
      </c>
      <c r="N5" s="177" t="s">
        <v>30</v>
      </c>
      <c r="O5" s="179" t="s">
        <v>44</v>
      </c>
      <c r="P5" s="177" t="s">
        <v>31</v>
      </c>
      <c r="Q5" s="177" t="s">
        <v>132</v>
      </c>
      <c r="R5" s="177" t="s">
        <v>32</v>
      </c>
      <c r="S5" s="204" t="s">
        <v>33</v>
      </c>
      <c r="T5" s="177" t="s">
        <v>34</v>
      </c>
      <c r="U5" s="177" t="s">
        <v>35</v>
      </c>
      <c r="V5" s="207" t="s">
        <v>36</v>
      </c>
      <c r="W5" s="40"/>
      <c r="X5" s="175"/>
      <c r="Y5" s="177" t="s">
        <v>32</v>
      </c>
      <c r="Z5" s="177" t="s">
        <v>0</v>
      </c>
      <c r="AA5" s="177" t="s">
        <v>1</v>
      </c>
      <c r="AB5" s="179" t="s">
        <v>45</v>
      </c>
      <c r="AC5" s="177" t="s">
        <v>37</v>
      </c>
      <c r="AD5" s="177" t="s">
        <v>38</v>
      </c>
      <c r="AE5" s="182"/>
      <c r="AF5" s="182"/>
      <c r="AG5" s="182"/>
      <c r="AH5" s="182"/>
      <c r="AI5" s="182"/>
      <c r="AJ5" s="182"/>
      <c r="AK5" s="182"/>
      <c r="AL5" s="188"/>
      <c r="AM5" s="189"/>
      <c r="AN5" s="189"/>
    </row>
    <row r="6" spans="1:45" s="36" customFormat="1" ht="61.5" customHeight="1" x14ac:dyDescent="0.15">
      <c r="B6" s="172"/>
      <c r="C6" s="172"/>
      <c r="D6" s="173"/>
      <c r="E6" s="200"/>
      <c r="F6" s="178"/>
      <c r="G6" s="140" t="s">
        <v>76</v>
      </c>
      <c r="H6" s="140" t="s">
        <v>77</v>
      </c>
      <c r="I6" s="180"/>
      <c r="J6" s="178"/>
      <c r="K6" s="178"/>
      <c r="L6" s="178"/>
      <c r="M6" s="178"/>
      <c r="N6" s="178"/>
      <c r="O6" s="178"/>
      <c r="P6" s="178"/>
      <c r="Q6" s="178"/>
      <c r="R6" s="178"/>
      <c r="S6" s="205"/>
      <c r="T6" s="178"/>
      <c r="U6" s="178"/>
      <c r="V6" s="208"/>
      <c r="W6" s="40"/>
      <c r="X6" s="176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90"/>
      <c r="AM6" s="191"/>
      <c r="AN6" s="191"/>
      <c r="AP6" s="41" t="s">
        <v>55</v>
      </c>
      <c r="AQ6" s="41" t="s">
        <v>25</v>
      </c>
      <c r="AR6" s="41" t="s">
        <v>81</v>
      </c>
      <c r="AS6" s="41" t="s">
        <v>39</v>
      </c>
    </row>
    <row r="7" spans="1:45" s="42" customFormat="1" ht="14.1" customHeight="1" x14ac:dyDescent="0.15">
      <c r="B7" s="15"/>
      <c r="C7" s="15"/>
      <c r="D7" s="127" t="s">
        <v>68</v>
      </c>
      <c r="E7" s="141">
        <f>SUM(F7,R7,X7,Y7,AE7:AK7)</f>
        <v>5164</v>
      </c>
      <c r="F7" s="143">
        <f>SUM(G7:Q7)</f>
        <v>323</v>
      </c>
      <c r="G7" s="143">
        <f>G13+G16+G19+G22+G25+G28+G31+G34+G37+G40+G43+G46+G49+G52+G55+G58+G61+G64+G67+'71-2'!G10+'71-2'!G13+'71-2'!G16+'71-2'!G19+'71-2'!G22+'71-2'!G25+'71-2'!G28+'71-2'!G31+'71-2'!G34+'71-2'!G37+'71-2'!G40+'71-2'!G43+'71-2'!G46+'71-2'!G49+'71-2'!G52+'71-2'!G55+'71-3'!G10+'71-3'!G13+'71-3'!G16+'71-3'!G19+'71-3'!G22+'71-3'!G25+'71-3'!G28+'71-3'!G31+'71-3'!G34+'71-3'!G37+'71-3'!G40+'71-3'!G43+'71-3'!G46+'71-3'!G49+'71-3'!G52+'71-3'!G55+'71-4'!G10+'71-4'!G13+'71-4'!G16+'71-4'!G19+'71-4'!G22+'71-4'!G25+'71-4'!G28+'71-4'!G31+'71-4'!G34+'71-4'!G37+'71-4'!G40+'71-4'!G43+'71-4'!G46+'71-4'!G49</f>
        <v>81</v>
      </c>
      <c r="H7" s="143">
        <f>H13+H16+H19+H22+H25+H28+H31+H34+H37+H40+H43+H46+H49+H52+H55+H58+H61+H64+H67+'71-2'!H10+'71-2'!H13+'71-2'!H16+'71-2'!H19+'71-2'!H22+'71-2'!H25+'71-2'!H28+'71-2'!H31+'71-2'!H34+'71-2'!H37+'71-2'!H40+'71-2'!H43+'71-2'!H46+'71-2'!H49+'71-2'!H52+'71-2'!H55+'71-3'!H10+'71-3'!H13+'71-3'!H16+'71-3'!H19+'71-3'!H22+'71-3'!H25+'71-3'!H28+'71-3'!H31+'71-3'!H34+'71-3'!H37+'71-3'!H40+'71-3'!H43+'71-3'!H46+'71-3'!H49+'71-3'!H52+'71-3'!H55+'71-4'!H10+'71-4'!H13+'71-4'!H16+'71-4'!H19+'71-4'!H22+'71-4'!H25+'71-4'!H28+'71-4'!H31+'71-4'!H34+'71-4'!H37+'71-4'!H40+'71-4'!H43+'71-4'!H46+'71-4'!H49</f>
        <v>17</v>
      </c>
      <c r="I7" s="143">
        <f>I13+I16+I19+I22+I25+I28+I31+I34+I37+I40+I43+I46+I49+I52+I55+I58+I61+I64+I67+'71-2'!I10+'71-2'!I13+'71-2'!I16+'71-2'!I19+'71-2'!I22+'71-2'!I25+'71-2'!I28+'71-2'!I31+'71-2'!I34+'71-2'!I37+'71-2'!I40+'71-2'!I43+'71-2'!I46+'71-2'!I49+'71-2'!I52+'71-2'!I55+'71-3'!I10+'71-3'!I13+'71-3'!I16+'71-3'!I19+'71-3'!I22+'71-3'!I25+'71-3'!I28+'71-3'!I31+'71-3'!I34+'71-3'!I37+'71-3'!I40+'71-3'!I43+'71-3'!I46+'71-3'!I49+'71-3'!I52+'71-3'!I55+'71-4'!I10+'71-4'!I13+'71-4'!I16+'71-4'!I19+'71-4'!I22+'71-4'!I25+'71-4'!I28+'71-4'!I31+'71-4'!I34+'71-4'!I37+'71-4'!I40+'71-4'!I43+'71-4'!I46+'71-4'!I49</f>
        <v>3</v>
      </c>
      <c r="J7" s="143">
        <f>J13+J16+J19+J22+J25+J28+J31+J34+J37+J40+J43+J46+J49+J52+J55+J58+J61+J64+J67+'71-2'!J10+'71-2'!J13+'71-2'!J16+'71-2'!J19+'71-2'!J22+'71-2'!J25+'71-2'!J28+'71-2'!J31+'71-2'!J34+'71-2'!J37+'71-2'!J40+'71-2'!J43+'71-2'!J46+'71-2'!J49+'71-2'!J52+'71-2'!J55+'71-3'!J10+'71-3'!J13+'71-3'!J16+'71-3'!J19+'71-3'!J22+'71-3'!J25+'71-3'!J28+'71-3'!J31+'71-3'!J34+'71-3'!J37+'71-3'!J40+'71-3'!J43+'71-3'!J46+'71-3'!J49+'71-3'!J52+'71-3'!J55+'71-4'!J10+'71-4'!J13+'71-4'!J16+'71-4'!J19+'71-4'!J22+'71-4'!J25+'71-4'!J28+'71-4'!J31+'71-4'!J34+'71-4'!J37+'71-4'!J40+'71-4'!J43+'71-4'!J46+'71-4'!J49</f>
        <v>23</v>
      </c>
      <c r="K7" s="143">
        <f>K13+K16+K19+K22+K25+K28+K31+K34+K37+K40+K43+K46+K49+K52+K55+K58+K61+K64+K67+'71-2'!K10+'71-2'!K13+'71-2'!K16+'71-2'!K19+'71-2'!K22+'71-2'!K25+'71-2'!K28+'71-2'!K31+'71-2'!K34+'71-2'!K37+'71-2'!K40+'71-2'!K43+'71-2'!K46+'71-2'!K49+'71-2'!K52+'71-2'!K55+'71-3'!K10+'71-3'!K13+'71-3'!K16+'71-3'!K19+'71-3'!K22+'71-3'!K25+'71-3'!K28+'71-3'!K31+'71-3'!K34+'71-3'!K37+'71-3'!K40+'71-3'!K43+'71-3'!K46+'71-3'!K49+'71-3'!K52+'71-3'!K55+'71-4'!K10+'71-4'!K13+'71-4'!K16+'71-4'!K19+'71-4'!K22+'71-4'!K25+'71-4'!K28+'71-4'!K31+'71-4'!K34+'71-4'!K37+'71-4'!K40+'71-4'!K43+'71-4'!K46+'71-4'!K49</f>
        <v>115</v>
      </c>
      <c r="L7" s="143">
        <f>L13+L16+L19+L22+L25+L28+L31+L34+L37+L40+L43+L46+L49+L52+L55+L58+L61+L64+L67+'71-2'!L10+'71-2'!L13+'71-2'!L16+'71-2'!L19+'71-2'!L22+'71-2'!L25+'71-2'!L28+'71-2'!L31+'71-2'!L34+'71-2'!L37+'71-2'!L40+'71-2'!L43+'71-2'!L46+'71-2'!L49+'71-2'!L52+'71-2'!L55+'71-3'!L10+'71-3'!L13+'71-3'!L16+'71-3'!L19+'71-3'!L22+'71-3'!L25+'71-3'!L28+'71-3'!L31+'71-3'!L34+'71-3'!L37+'71-3'!L40+'71-3'!L43+'71-3'!L46+'71-3'!L49+'71-3'!L52+'71-3'!L55+'71-4'!L10+'71-4'!L13+'71-4'!L16+'71-4'!L19+'71-4'!L22+'71-4'!L25+'71-4'!L28+'71-4'!L31+'71-4'!L34+'71-4'!L37+'71-4'!L40+'71-4'!L43+'71-4'!L46+'71-4'!L49</f>
        <v>25</v>
      </c>
      <c r="M7" s="143">
        <f>M13+M16+M19+M22+M25+M28+M31+M34+M37+M40+M43+M46+M49+M52+M55+M58+M61+M64+M67+'71-2'!M10+'71-2'!M13+'71-2'!M16+'71-2'!M19+'71-2'!M22+'71-2'!M25+'71-2'!M28+'71-2'!M31+'71-2'!M34+'71-2'!M37+'71-2'!M40+'71-2'!M43+'71-2'!M46+'71-2'!M49+'71-2'!M52+'71-2'!M55+'71-3'!M10+'71-3'!M13+'71-3'!M16+'71-3'!M19+'71-3'!M22+'71-3'!M25+'71-3'!M28+'71-3'!M31+'71-3'!M34+'71-3'!M37+'71-3'!M40+'71-3'!M43+'71-3'!M46+'71-3'!M49+'71-3'!M52+'71-3'!M55+'71-4'!M10+'71-4'!M13+'71-4'!M16+'71-4'!M19+'71-4'!M22+'71-4'!M25+'71-4'!M28+'71-4'!M31+'71-4'!M34+'71-4'!M37+'71-4'!M40+'71-4'!M43+'71-4'!M46+'71-4'!M49</f>
        <v>53</v>
      </c>
      <c r="N7" s="143">
        <f>N13+N16+N19+N22+N25+N28+N31+N34+N37+N40+N43+N46+N49+N52+N55+N58+N61+N64+N67+'71-2'!N10+'71-2'!N13+'71-2'!N16+'71-2'!N19+'71-2'!N22+'71-2'!N25+'71-2'!N28+'71-2'!N31+'71-2'!N34+'71-2'!N37+'71-2'!N40+'71-2'!N43+'71-2'!N46+'71-2'!N49+'71-2'!N52+'71-2'!N55+'71-3'!N10+'71-3'!N13+'71-3'!N16+'71-3'!N19+'71-3'!N22+'71-3'!N25+'71-3'!N28+'71-3'!N31+'71-3'!N34+'71-3'!N37+'71-3'!N40+'71-3'!N43+'71-3'!N46+'71-3'!N49+'71-3'!N52+'71-3'!N55+'71-4'!N10+'71-4'!N13+'71-4'!N16+'71-4'!N19+'71-4'!N22+'71-4'!N25+'71-4'!N28+'71-4'!N31+'71-4'!N34+'71-4'!N37+'71-4'!N40+'71-4'!N43+'71-4'!N46+'71-4'!N49</f>
        <v>3</v>
      </c>
      <c r="O7" s="143">
        <f>O13+O16+O19+O22+O25+O28+O31+O34+O37+O40+O43+O46+O49+O52+O55+O58+O61+O64+O67+'71-2'!O10+'71-2'!O13+'71-2'!O16+'71-2'!O19+'71-2'!O22+'71-2'!O25+'71-2'!O28+'71-2'!O31+'71-2'!O34+'71-2'!O37+'71-2'!O40+'71-2'!O43+'71-2'!O46+'71-2'!O49+'71-2'!O52+'71-2'!O55+'71-3'!O10+'71-3'!O13+'71-3'!O16+'71-3'!O19+'71-3'!O22+'71-3'!O25+'71-3'!O28+'71-3'!O31+'71-3'!O34+'71-3'!O37+'71-3'!O40+'71-3'!O43+'71-3'!O46+'71-3'!O49+'71-3'!O52+'71-3'!O55+'71-4'!O10+'71-4'!O13+'71-4'!O16+'71-4'!O19+'71-4'!O22+'71-4'!O25+'71-4'!O28+'71-4'!O31+'71-4'!O34+'71-4'!O37+'71-4'!O40+'71-4'!O43+'71-4'!O46+'71-4'!O49</f>
        <v>0</v>
      </c>
      <c r="P7" s="143">
        <f>P13+P16+P19+P22+P25+P28+P31+P34+P37+P40+P43+P46+P49+P52+P55+P58+P61+P64+P67+'71-2'!P10+'71-2'!P13+'71-2'!P16+'71-2'!P19+'71-2'!P22+'71-2'!P25+'71-2'!P28+'71-2'!P31+'71-2'!P34+'71-2'!P37+'71-2'!P40+'71-2'!P43+'71-2'!P46+'71-2'!P49+'71-2'!P52+'71-2'!P55+'71-3'!P10+'71-3'!P13+'71-3'!P16+'71-3'!P19+'71-3'!P22+'71-3'!P25+'71-3'!P28+'71-3'!P31+'71-3'!P34+'71-3'!P37+'71-3'!P40+'71-3'!P43+'71-3'!P46+'71-3'!P49+'71-3'!P52+'71-3'!P55+'71-4'!P10+'71-4'!P13+'71-4'!P16+'71-4'!P19+'71-4'!P22+'71-4'!P25+'71-4'!P28+'71-4'!P31+'71-4'!P34+'71-4'!P37+'71-4'!P40+'71-4'!P43+'71-4'!P46+'71-4'!P49</f>
        <v>2</v>
      </c>
      <c r="Q7" s="143">
        <f>Q13+Q16+Q19+Q22+Q25+Q28+Q31+Q34+Q37+Q40+Q43+Q46+Q49+Q52+Q55+Q58+Q61+Q64+Q67+'71-2'!Q10+'71-2'!Q13+'71-2'!Q16+'71-2'!Q19+'71-2'!Q22+'71-2'!Q25+'71-2'!Q28+'71-2'!Q31+'71-2'!Q34+'71-2'!Q37+'71-2'!Q40+'71-2'!Q43+'71-2'!Q46+'71-2'!Q49+'71-2'!Q52+'71-2'!Q55+'71-3'!Q10+'71-3'!Q13+'71-3'!Q16+'71-3'!Q19+'71-3'!Q22+'71-3'!Q25+'71-3'!Q28+'71-3'!Q31+'71-3'!Q34+'71-3'!Q37+'71-3'!Q40+'71-3'!Q43+'71-3'!Q46+'71-3'!Q49+'71-3'!Q52+'71-3'!Q55+'71-4'!Q10+'71-4'!Q13+'71-4'!Q16+'71-4'!Q19+'71-4'!Q22+'71-4'!Q25+'71-4'!Q28+'71-4'!Q31+'71-4'!Q34+'71-4'!Q37+'71-4'!Q40+'71-4'!Q43+'71-4'!Q46+'71-4'!Q49</f>
        <v>1</v>
      </c>
      <c r="R7" s="143">
        <f>R13+R16+R19+R22+R25+R28+R31+R34+R37+R40+R43+R49+R55+R58+R61+R64+R67+'71-2'!R10+'71-2'!R13+'71-2'!R16+'71-2'!R19+'71-2'!R22+'71-2'!R25+'71-2'!R28+'71-2'!R31+'71-2'!R34+'71-2'!R37+'71-2'!R40+'71-2'!R43+'71-2'!R46+'71-2'!R49+'71-2'!R52+'71-2'!R55+'71-3'!R10+'71-3'!R13+'71-3'!R16+'71-3'!R19+'71-3'!R22+'71-3'!R25+'71-3'!R28+'71-3'!R31+'71-3'!R34+'71-3'!R37+'71-3'!R40+'71-3'!R43+'71-3'!R46+'71-3'!R49+'71-3'!R52+'71-3'!R55+'71-4'!R10+'71-4'!R13+'71-4'!R16+'71-4'!R19+'71-4'!R22+'71-4'!R25+'71-4'!R28+'71-4'!R31+'71-4'!R34+'71-4'!R37+'71-4'!R40+'71-4'!R43+'71-4'!R46+'71-4'!R49</f>
        <v>3</v>
      </c>
      <c r="S7" s="143">
        <f>S13+S16+S19+S22+S25+S28+S31+S34+S37+S40+S43+S46+S49+S52+S55+S58+S61+S64+S67+'71-2'!S10+'71-2'!S13+'71-2'!S16+'71-2'!S19+'71-2'!S22+'71-2'!S25+'71-2'!S28+'71-2'!S31+'71-2'!S34+'71-2'!S37+'71-2'!S40+'71-2'!S43+'71-2'!S46+'71-2'!S49+'71-2'!S52+'71-2'!S55+'71-3'!S10+'71-3'!S13+'71-3'!S16+'71-3'!S19+'71-3'!S22+'71-3'!S25+'71-3'!S28+'71-3'!S31+'71-3'!S34+'71-3'!S37+'71-3'!S40+'71-3'!S43+'71-3'!S46+'71-3'!S49+'71-3'!S52+'71-3'!S55+'71-4'!S10+'71-4'!S13+'71-4'!S16+'71-4'!S19+'71-4'!S22+'71-4'!S25+'71-4'!S28+'71-4'!S31+'71-4'!S34+'71-4'!S37+'71-4'!S40+'71-4'!S43+'71-4'!S46+'71-4'!S49</f>
        <v>0</v>
      </c>
      <c r="T7" s="143">
        <f>T13+T16+T19+T22+T25+T28+T31+T34+T37+T40+T43+T46+T49+T52+T55+T58+T61+T64+T67+'71-2'!T10+'71-2'!T13+'71-2'!T16+'71-2'!T19+'71-2'!T22+'71-2'!T25+'71-2'!T28+'71-2'!T31+'71-2'!T34+'71-2'!T37+'71-2'!T40+'71-2'!T43+'71-2'!T46+'71-2'!T49+'71-2'!T52+'71-2'!T55+'71-3'!T10+'71-3'!T13+'71-3'!T16+'71-3'!T19+'71-3'!T22+'71-3'!T25+'71-3'!T28+'71-3'!T31+'71-3'!T34+'71-3'!T37+'71-3'!T40+'71-3'!T43+'71-3'!T46+'71-3'!T49+'71-3'!T52+'71-3'!T55+'71-4'!T10+'71-4'!T13+'71-4'!T16+'71-4'!T19+'71-4'!T22+'71-4'!T25+'71-4'!T28+'71-4'!T31+'71-4'!T34+'71-4'!T37+'71-4'!T40+'71-4'!T43+'71-4'!T46+'71-4'!T49</f>
        <v>3</v>
      </c>
      <c r="U7" s="143">
        <f>U13+U16+U19+U22+U25+U28+U31+U34+U37+U40+U43+U46+U49+U52+U55+U58+U61+U64+U67+'71-2'!U10+'71-2'!U13+'71-2'!U16+'71-2'!U19+'71-2'!U22+'71-2'!U25+'71-2'!U28+'71-2'!U31+'71-2'!U34+'71-2'!U37+'71-2'!U40+'71-2'!U43+'71-2'!U46+'71-2'!U49+'71-2'!U52+'71-2'!U55+'71-3'!U10+'71-3'!U13+'71-3'!U16+'71-3'!U19+'71-3'!U22+'71-3'!U25+'71-3'!U28+'71-3'!U31+'71-3'!U34+'71-3'!U37+'71-3'!U40+'71-3'!U43+'71-3'!U46+'71-3'!U49+'71-3'!U52+'71-3'!U55+'71-4'!U10+'71-4'!U13+'71-4'!U16+'71-4'!U19+'71-4'!U22+'71-4'!U25+'71-4'!U28+'71-4'!U31+'71-4'!U34+'71-4'!U37+'71-4'!U40+'71-4'!U43+'71-4'!U46+'71-4'!U49</f>
        <v>0</v>
      </c>
      <c r="V7" s="155">
        <f>V13+V16+V19+V22+V25+V28+V31+V34+V37+V40+V43+V46+V49+V52+V55+V58+V61+V64+V67+'71-2'!V10+'71-2'!V13+'71-2'!V16+'71-2'!V19+'71-2'!V22+'71-2'!V25+'71-2'!V28+'71-2'!V31+'71-2'!V34+'71-2'!V37+'71-2'!V40+'71-2'!V43+'71-2'!V46+'71-2'!V49+'71-2'!V52+'71-2'!V55+'71-3'!V10+'71-3'!V13+'71-3'!V16+'71-3'!V19+'71-3'!V22+'71-3'!V25+'71-3'!V28+'71-3'!V31+'71-3'!V34+'71-3'!V37+'71-3'!V40+'71-3'!V43+'71-3'!V46+'71-3'!V49+'71-3'!V52+'71-3'!V55+'71-4'!V10+'71-4'!V13+'71-4'!V16+'71-4'!V19+'71-4'!V22+'71-4'!V25+'71-4'!V28+'71-4'!V31+'71-4'!V34+'71-4'!V37+'71-4'!V40+'71-4'!V43+'71-4'!V46+'71-4'!V49</f>
        <v>0</v>
      </c>
      <c r="W7" s="156"/>
      <c r="X7" s="157">
        <f>X13+X16+X19+X22+X25+X28+X31+X34+X37+X40+X43+X46+X49+X52+X55+X58+X61+X64+X67+'71-2'!X10+'71-2'!X13+'71-2'!X16+'71-2'!X19+'71-2'!X22+'71-2'!X25+'71-2'!X28+'71-2'!X31+'71-2'!X34+'71-2'!X37+'71-2'!X40+'71-2'!X43+'71-2'!X46+'71-2'!X49+'71-2'!X52+'71-2'!X55+'71-3'!X10+'71-3'!X13+'71-3'!X16+'71-3'!X19+'71-3'!X22+'71-3'!X25+'71-3'!X28+'71-3'!X31+'71-3'!X34+'71-3'!X37+'71-3'!X40+'71-3'!X43+'71-3'!X46+'71-3'!X49+'71-3'!X52+'71-3'!X55+'71-4'!X10+'71-4'!X13+'71-4'!X16+'71-4'!X19+'71-4'!X22+'71-4'!X25+'71-4'!X28+'71-4'!X31+'71-4'!X34+'71-4'!X37+'71-4'!X40+'71-4'!X43+'71-4'!X46+'71-4'!X49</f>
        <v>25</v>
      </c>
      <c r="Y7" s="141">
        <f>Y13+Y16+Y19+Y22+Y25+Y28+Y31+Y34+Y37+Y40+Y43+Y49+Y55+Y58+Y61+Y64+Y67+'71-2'!Y10+'71-2'!Y13+'71-2'!Y16+'71-2'!Y19+'71-2'!Y22+'71-2'!Y25+'71-2'!Y28+'71-2'!Y31+'71-2'!Y34+'71-2'!Y37+'71-2'!Y40+'71-2'!Y43+'71-2'!Y46+'71-2'!Y49+'71-2'!Y52+'71-2'!Y55+'71-3'!Y10+'71-3'!Y13+'71-3'!Y16+'71-3'!Y19+'71-3'!Y22+'71-3'!Y25+'71-3'!Y28+'71-3'!Y31+'71-3'!Y34+'71-3'!Y37+'71-3'!Y40+'71-3'!Y43+'71-3'!Y46+'71-3'!Y49+'71-3'!Y52+'71-3'!Y55+'71-4'!Y10+'71-4'!Y13+'71-4'!Y16+'71-4'!Y19+'71-4'!Y22+'71-4'!Y25+'71-4'!Y28+'71-4'!Y31+'71-4'!Y34+'71-4'!Y37+'71-4'!Y40+'71-4'!Y43+'71-4'!Y46+'71-4'!Y49</f>
        <v>146</v>
      </c>
      <c r="Z7" s="150">
        <f>Z13+Z16+Z19+Z22+Z25+Z28+Z31+Z34+Z37+Z40+Z43+Z46+Z49+Z52+Z55+Z58+Z61+Z64+Z67+'71-2'!Z10+'71-2'!Z13+'71-2'!Z16+'71-2'!Z19+'71-2'!Z22+'71-2'!Z25+'71-2'!Z28+'71-2'!Z31+'71-2'!Z34+'71-2'!Z37+'71-2'!Z40+'71-2'!Z43+'71-2'!Z46+'71-2'!Z49+'71-2'!Z52+'71-2'!Z55+'71-3'!Z10+'71-3'!Z13+'71-3'!Z16+'71-3'!Z19+'71-3'!Z22+'71-3'!Z25+'71-3'!Z28+'71-3'!Z31+'71-3'!Z34+'71-3'!Z37+'71-3'!Z40+'71-3'!Z43+'71-3'!Z46+'71-3'!Z49+'71-3'!Z52+'71-3'!Z55+'71-4'!Z10+'71-4'!Z13+'71-4'!Z16+'71-4'!Z19+'71-4'!Z22+'71-4'!Z25+'71-4'!Z28+'71-4'!Z31+'71-4'!Z34+'71-4'!Z37+'71-4'!Z40+'71-4'!Z43+'71-4'!Z46+'71-4'!Z49</f>
        <v>97</v>
      </c>
      <c r="AA7" s="150">
        <f>AA13+AA16+AA19+AA22+AA25+AA28+AA31+AA34+AA37+AA40+AA43+AA46+AA49+AA52+AA55+AA58+AA61+AA64+AA67+'71-2'!AA10+'71-2'!AA13+'71-2'!AA16+'71-2'!AA19+'71-2'!AA22+'71-2'!AA25+'71-2'!AA28+'71-2'!AA31+'71-2'!AA34+'71-2'!AA37+'71-2'!AA40+'71-2'!AA43+'71-2'!AA46+'71-2'!AA49+'71-2'!AA52+'71-2'!AA55+'71-3'!AA10+'71-3'!AA13+'71-3'!AA16+'71-3'!AA19+'71-3'!AA22+'71-3'!AA25+'71-3'!AA28+'71-3'!AA31+'71-3'!AA34+'71-3'!AA37+'71-3'!AA40+'71-3'!AA43+'71-3'!AA46+'71-3'!AA49+'71-3'!AA52+'71-3'!AA55+'71-4'!AA10+'71-4'!AA13+'71-4'!AA16+'71-4'!AA19+'71-4'!AA22+'71-4'!AA25+'71-4'!AA28+'71-4'!AA31+'71-4'!AA34+'71-4'!AA37+'71-4'!AA40+'71-4'!AA43+'71-4'!AA46+'71-4'!AA49</f>
        <v>10</v>
      </c>
      <c r="AB7" s="150">
        <f>AB13+AB16+AB19+AB22+AB25+AB28+AB31+AB34+AB37+AB40+AB43+AB46+AB49+AB52+AB55+AB58+AB61+AB64+AB67+'71-2'!AB10+'71-2'!AB13+'71-2'!AB16+'71-2'!AB19+'71-2'!AB22+'71-2'!AB25+'71-2'!AB28+'71-2'!AB31+'71-2'!AB34+'71-2'!AB37+'71-2'!AB40+'71-2'!AB43+'71-2'!AB46+'71-2'!AB49+'71-2'!AB52+'71-2'!AB55+'71-3'!AB10+'71-3'!AB13+'71-3'!AB16+'71-3'!AB19+'71-3'!AB22+'71-3'!AB25+'71-3'!AB28+'71-3'!AB31+'71-3'!AB34+'71-3'!AB37+'71-3'!AB40+'71-3'!AB43+'71-3'!AB46+'71-3'!AB49+'71-3'!AB52+'71-3'!AB55+'71-4'!AB10+'71-4'!AB13+'71-4'!AB16+'71-4'!AB19+'71-4'!AB22+'71-4'!AB25+'71-4'!AB28+'71-4'!AB31+'71-4'!AB34+'71-4'!AB37+'71-4'!AB40+'71-4'!AB43+'71-4'!AB46+'71-4'!AB49</f>
        <v>2</v>
      </c>
      <c r="AC7" s="150">
        <f>AC13+AC16+AC19+AC22+AC25+AC28+AC31+AC34+AC37+AC40+AC43+AC46+AC49+AC52+AC55+AC58+AC61+AC64+AC67+'71-2'!AC10+'71-2'!AC13+'71-2'!AC16+'71-2'!AC19+'71-2'!AC22+'71-2'!AC25+'71-2'!AC28+'71-2'!AC31+'71-2'!AC34+'71-2'!AC37+'71-2'!AC40+'71-2'!AC43+'71-2'!AC46+'71-2'!AC49+'71-2'!AC52+'71-2'!AC55+'71-3'!AC10+'71-3'!AC13+'71-3'!AC16+'71-3'!AC19+'71-3'!AC22+'71-3'!AC25+'71-3'!AC28+'71-3'!AC31+'71-3'!AC34+'71-3'!AC37+'71-3'!AC40+'71-3'!AC43+'71-3'!AC46+'71-3'!AC49+'71-3'!AC52+'71-3'!AC55+'71-4'!AC10+'71-4'!AC13+'71-4'!AC16+'71-4'!AC19+'71-4'!AC22+'71-4'!AC25+'71-4'!AC28+'71-4'!AC31+'71-4'!AC34+'71-4'!AC37+'71-4'!AC40+'71-4'!AC43+'71-4'!AC46+'71-4'!AC49</f>
        <v>13</v>
      </c>
      <c r="AD7" s="150">
        <f>AD13+AD16+AD19+AD22+AD25+AD28+AD31+AD34+AD37+AD40+AD43+AD46+AD49+AD52+AD55+AD58+AD61+AD64+AD67+'71-2'!AD10+'71-2'!AD13+'71-2'!AD16+'71-2'!AD19+'71-2'!AD22+'71-2'!AD25+'71-2'!AD28+'71-2'!AD31+'71-2'!AD34+'71-2'!AD37+'71-2'!AD40+'71-2'!AD43+'71-2'!AD46+'71-2'!AD49+'71-2'!AD52+'71-2'!AD55+'71-3'!AD10+'71-3'!AD13+'71-3'!AD16+'71-3'!AD19+'71-3'!AD22+'71-3'!AD25+'71-3'!AD28+'71-3'!AD31+'71-3'!AD34+'71-3'!AD37+'71-3'!AD40+'71-3'!AD43+'71-3'!AD46+'71-3'!AD49+'71-3'!AD52+'71-3'!AD55+'71-4'!AD10+'71-4'!AD13+'71-4'!AD16+'71-4'!AD19+'71-4'!AD22+'71-4'!AD25+'71-4'!AD28+'71-4'!AD31+'71-4'!AD34+'71-4'!AD37+'71-4'!AD40+'71-4'!AD43+'71-4'!AD46+'71-4'!AD49</f>
        <v>24</v>
      </c>
      <c r="AE7" s="150">
        <f>AE13+AE16+AE19+AE22+AE25+AE28+AE31+AE34+AE37+AE40+AE43+AE46+AE49+AE52+AE55+AE58+AE61+AE64+AE67+'71-2'!AE10+'71-2'!AE13+'71-2'!AE16+'71-2'!AE19+'71-2'!AE22+'71-2'!AE25+'71-2'!AE28+'71-2'!AE31+'71-2'!AE34+'71-2'!AE37+'71-2'!AE40+'71-2'!AE43+'71-2'!AE46+'71-2'!AE49+'71-2'!AE52+'71-2'!AE55+'71-3'!AE10+'71-3'!AE13+'71-3'!AE16+'71-3'!AE19+'71-3'!AE22+'71-3'!AE25+'71-3'!AE28+'71-3'!AE31+'71-3'!AE34+'71-3'!AE37+'71-3'!AE40+'71-3'!AE43+'71-3'!AE46+'71-3'!AE49+'71-3'!AE52+'71-3'!AE55+'71-4'!AE10+'71-4'!AE13+'71-4'!AE16+'71-4'!AE19+'71-4'!AE22+'71-4'!AE25+'71-4'!AE28+'71-4'!AE31+'71-4'!AE34+'71-4'!AE37+'71-4'!AE40+'71-4'!AE43+'71-4'!AE46+'71-4'!AE49</f>
        <v>19</v>
      </c>
      <c r="AF7" s="150">
        <f>AF13+AF16+AF19+AF22+AF25+AF28+AF31+AF34+AF37+AF40+AF43+AF46+AF49+AF52+AF55+AF58+AF61+AF64+AF67+'71-2'!AF10+'71-2'!AF13+'71-2'!AF16+'71-2'!AF19+'71-2'!AF22+'71-2'!AF25+'71-2'!AF28+'71-2'!AF31+'71-2'!AF34+'71-2'!AF37+'71-2'!AF40+'71-2'!AF43+'71-2'!AF46+'71-2'!AF49+'71-2'!AF52+'71-2'!AF55+'71-3'!AF10+'71-3'!AF13+'71-3'!AF16+'71-3'!AF19+'71-3'!AF22+'71-3'!AF25+'71-3'!AF28+'71-3'!AF31+'71-3'!AF34+'71-3'!AF37+'71-3'!AF40+'71-3'!AF43+'71-3'!AF46+'71-3'!AF49+'71-3'!AF52+'71-3'!AF55+'71-4'!AF10+'71-4'!AF13+'71-4'!AF16+'71-4'!AF19+'71-4'!AF22+'71-4'!AF25+'71-4'!AF28+'71-4'!AF31+'71-4'!AF34+'71-4'!AF37+'71-4'!AF40+'71-4'!AF43+'71-4'!AF46+'71-4'!AF49</f>
        <v>188</v>
      </c>
      <c r="AG7" s="150">
        <f>AG13+AG16+AG19+AG22+AG25+AG28+AG31+AG34+AG37+AG40+AG43+AG46+AG49+AG52+AG55+AG58+AG61+AG64+AG67+'71-2'!AG10+'71-2'!AG13+'71-2'!AG16+'71-2'!AG19+'71-2'!AG22+'71-2'!AG25+'71-2'!AG28+'71-2'!AG31+'71-2'!AG34+'71-2'!AG37+'71-2'!AG40+'71-2'!AG43+'71-2'!AG46+'71-2'!AG49+'71-2'!AG52+'71-2'!AG55+'71-3'!AG10+'71-3'!AG13+'71-3'!AG16+'71-3'!AG19+'71-3'!AG22+'71-3'!AG25+'71-3'!AG28+'71-3'!AG31+'71-3'!AG34+'71-3'!AG37+'71-3'!AG40+'71-3'!AG43+'71-3'!AG46+'71-3'!AG49+'71-3'!AG52+'71-3'!AG55+'71-4'!AG10+'71-4'!AG13+'71-4'!AG16+'71-4'!AG19+'71-4'!AG22+'71-4'!AG25+'71-4'!AG28+'71-4'!AG31+'71-4'!AG34+'71-4'!AG37+'71-4'!AG40+'71-4'!AG43+'71-4'!AG46+'71-4'!AG49</f>
        <v>4227</v>
      </c>
      <c r="AH7" s="150">
        <f>AH13+AH16+AH19+AH22+AH25+AH28+AH31+AH34+AH37+AH40+AH43+AH46+AH49+AH52+AH55+AH58+AH61+AH64+AH67+'71-2'!AH10+'71-2'!AH13+'71-2'!AH16+'71-2'!AH19+'71-2'!AH22+'71-2'!AH25+'71-2'!AH28+'71-2'!AH31+'71-2'!AH34+'71-2'!AH37+'71-2'!AH40+'71-2'!AH43+'71-2'!AH46+'71-2'!AH49+'71-2'!AH52+'71-2'!AH55+'71-3'!AH10+'71-3'!AH13+'71-3'!AH16+'71-3'!AH19+'71-3'!AH22+'71-3'!AH25+'71-3'!AH28+'71-3'!AH31+'71-3'!AH34+'71-3'!AH37+'71-3'!AH40+'71-3'!AH43+'71-3'!AH46+'71-3'!AH49+'71-3'!AH52+'71-3'!AH55+'71-4'!AH10+'71-4'!AH13+'71-4'!AH16+'71-4'!AH19+'71-4'!AH22+'71-4'!AH25+'71-4'!AH28+'71-4'!AH31+'71-4'!AH34+'71-4'!AH37+'71-4'!AH40+'71-4'!AH43+'71-4'!AH46+'71-4'!AH49</f>
        <v>83</v>
      </c>
      <c r="AI7" s="150">
        <f>AI13+AI16+AI19+AI22+AI25+AI28+AI31+AI34+AI37+AI40+AI43+AI46+AI49+AI52+AI55+AI58+AI61+AI64+AI67+'71-2'!AI10+'71-2'!AI13+'71-2'!AI16+'71-2'!AI19+'71-2'!AI22+'71-2'!AI25+'71-2'!AI28+'71-2'!AI31+'71-2'!AI34+'71-2'!AI37+'71-2'!AI40+'71-2'!AI43+'71-2'!AI46+'71-2'!AI49+'71-2'!AI52+'71-2'!AI55+'71-3'!AI10+'71-3'!AI13+'71-3'!AI16+'71-3'!AI19+'71-3'!AI22+'71-3'!AI25+'71-3'!AI28+'71-3'!AI31+'71-3'!AI34+'71-3'!AI37+'71-3'!AI40+'71-3'!AI43+'71-3'!AI46+'71-3'!AI49+'71-3'!AI52+'71-3'!AI55+'71-4'!AI10+'71-4'!AI13+'71-4'!AI16+'71-4'!AI19+'71-4'!AI22+'71-4'!AI25+'71-4'!AI28+'71-4'!AI31+'71-4'!AI34+'71-4'!AI37+'71-4'!AI40+'71-4'!AI43+'71-4'!AI46+'71-4'!AI49</f>
        <v>2</v>
      </c>
      <c r="AJ7" s="150">
        <f>AJ13+AJ16+AJ19+AJ22+AJ25+AJ28+AJ31+AJ34+AJ37+AJ40+AJ43+AJ46+AJ49+AJ52+AJ55+AJ58+AJ61+AJ64+AJ67+'71-2'!AJ10+'71-2'!AJ13+'71-2'!AJ16+'71-2'!AJ19+'71-2'!AJ22+'71-2'!AJ25+'71-2'!AJ28+'71-2'!AJ31+'71-2'!AJ34+'71-2'!AJ37+'71-2'!AJ40+'71-2'!AJ43+'71-2'!AJ46+'71-2'!AJ49+'71-2'!AJ52+'71-2'!AJ55+'71-3'!AJ10+'71-3'!AJ13+'71-3'!AJ16+'71-3'!AJ19+'71-3'!AJ22+'71-3'!AJ25+'71-3'!AJ28+'71-3'!AJ31+'71-3'!AJ34+'71-3'!AJ37+'71-3'!AJ40+'71-3'!AJ43+'71-3'!AJ46+'71-3'!AJ49+'71-3'!AJ52+'71-3'!AJ55+'71-4'!AJ10+'71-4'!AJ13+'71-4'!AJ16+'71-4'!AJ19+'71-4'!AJ22+'71-4'!AJ25+'71-4'!AJ28+'71-4'!AJ31+'71-4'!AJ34+'71-4'!AJ37+'71-4'!AJ40+'71-4'!AJ43+'71-4'!AJ46+'71-4'!AJ49</f>
        <v>140</v>
      </c>
      <c r="AK7" s="150">
        <f>AK13+AK16+AK19+AK22+AK25+AK28+AK31+AK34+AK37+AK40+AK43+AK46+AK49+AK52+AK55+AK58+AK61+AK64+AK67+'71-2'!AK10+'71-2'!AK13+'71-2'!AK16+'71-2'!AK19+'71-2'!AK22+'71-2'!AK25+'71-2'!AK28+'71-2'!AK31+'71-2'!AK34+'71-2'!AK37+'71-2'!AK40+'71-2'!AK43+'71-2'!AK46+'71-2'!AK49+'71-2'!AK52+'71-2'!AK55+'71-3'!AK10+'71-3'!AK13+'71-3'!AK16+'71-3'!AK19+'71-3'!AK22+'71-3'!AK25+'71-3'!AK28+'71-3'!AK31+'71-3'!AK34+'71-3'!AK37+'71-3'!AK40+'71-3'!AK43+'71-3'!AK46+'71-3'!AK49+'71-3'!AK52+'71-3'!AK55+'71-4'!AK10+'71-4'!AK13+'71-4'!AK16+'71-4'!AK19+'71-4'!AK22+'71-4'!AK25+'71-4'!AK28+'71-4'!AK31+'71-4'!AK34+'71-4'!AK37+'71-4'!AK40+'71-4'!AK43+'71-4'!AK46+'71-4'!AK49</f>
        <v>8</v>
      </c>
      <c r="AL7" s="13" t="s">
        <v>68</v>
      </c>
      <c r="AM7" s="14"/>
      <c r="AN7" s="15"/>
      <c r="AP7" s="44">
        <f>SUM(F7,R7,X7,Y7,AE7:AK7)-E7</f>
        <v>0</v>
      </c>
      <c r="AQ7" s="44">
        <f>SUM(G7:Q7)-F7</f>
        <v>0</v>
      </c>
      <c r="AR7" s="44">
        <f>SUM(S7:V7)-R7</f>
        <v>0</v>
      </c>
      <c r="AS7" s="44">
        <f>SUM(Z7:AD7)-Y7</f>
        <v>0</v>
      </c>
    </row>
    <row r="8" spans="1:45" s="42" customFormat="1" ht="14.1" customHeight="1" x14ac:dyDescent="0.15">
      <c r="B8" s="139" t="s">
        <v>24</v>
      </c>
      <c r="C8" s="14"/>
      <c r="D8" s="127" t="s">
        <v>69</v>
      </c>
      <c r="E8" s="141">
        <f>SUM(F8,R8,X8,Y8,AE8:AK8)</f>
        <v>4552</v>
      </c>
      <c r="F8" s="143">
        <f t="shared" ref="F8:F69" si="0">SUM(G8:Q8)</f>
        <v>274</v>
      </c>
      <c r="G8" s="143">
        <f>G14+G17+G20+G23+G26+G29+G32+G35+G38+G41+G44+G47+G50+G53+G56+G59+G62+G65+G68+'71-2'!G11+'71-2'!G14+'71-2'!G17+'71-2'!G20+'71-2'!G23+'71-2'!G26+'71-2'!G29+'71-2'!G32+'71-2'!G35+'71-2'!G38+'71-2'!G41+'71-2'!G44+'71-2'!G47+'71-2'!G50+'71-2'!G53+'71-2'!G56+'71-3'!G11+'71-3'!G14+'71-3'!G17+'71-3'!G20+'71-3'!G23+'71-3'!G26+'71-3'!G29+'71-3'!G32+'71-3'!G35+'71-3'!G38+'71-3'!G41+'71-3'!G44+'71-3'!G47+'71-3'!G50+'71-3'!G53+'71-3'!G56+'71-4'!G11+'71-4'!G14+'71-4'!G17+'71-4'!G20+'71-4'!G23+'71-4'!G26+'71-4'!G29+'71-4'!G32+'71-4'!G35+'71-4'!G38+'71-4'!G41+'71-4'!G44+'71-4'!G47+'71-4'!G50</f>
        <v>78</v>
      </c>
      <c r="H8" s="143">
        <f>H14+H17+H20+H23+H26+H29+H32+H35+H38+H41+H44+H50+H56+H59+H62+H65+H68+'71-2'!H11+'71-2'!H14+'71-2'!H17+'71-2'!H20+'71-2'!H23+'71-2'!H26+'71-2'!H29+'71-2'!H32+'71-2'!H35+'71-2'!H38+'71-2'!H41+'71-2'!H44+'71-2'!H47+'71-2'!H50+'71-2'!H53+'71-2'!H56+'71-3'!H11+'71-3'!H14+'71-3'!H17+'71-3'!H20+'71-3'!H23+'71-3'!H26+'71-3'!H29+'71-3'!H32+'71-3'!H35+'71-3'!H38+'71-3'!H41+'71-3'!H44+'71-3'!H47+'71-3'!H50+'71-3'!H53+'71-3'!H56+'71-4'!H11+'71-4'!H14+'71-4'!H17+'71-4'!H20+'71-4'!H23+'71-4'!H26+'71-4'!H29+'71-4'!H32+'71-4'!H35+'71-4'!H38+'71-4'!H41+'71-4'!H44+'71-4'!H47+'71-4'!H50</f>
        <v>17</v>
      </c>
      <c r="I8" s="143">
        <f>I14+I17+I20+I23+I26+I29+I32+I35+I38+I41+I44+I50+I56+I59+I62+I65+I68+'71-2'!I11+'71-2'!I14+'71-2'!I17+'71-2'!I20+'71-2'!I23+'71-2'!I26+'71-2'!I29+'71-2'!I32+'71-2'!I35+'71-2'!I38+'71-2'!I41+'71-2'!I44+'71-2'!I47+'71-2'!I50+'71-2'!I53+'71-2'!I56+'71-3'!I11+'71-3'!I14+'71-3'!I17+'71-3'!I20+'71-3'!I23+'71-3'!I26+'71-3'!I29+'71-3'!I32+'71-3'!I35+'71-3'!I38+'71-3'!I41+'71-3'!I44+'71-3'!I47+'71-3'!I50+'71-3'!I53+'71-3'!I56+'71-4'!I11+'71-4'!I14+'71-4'!I17+'71-4'!I20+'71-4'!I23+'71-4'!I26+'71-4'!I29+'71-4'!I32+'71-4'!I35+'71-4'!I38+'71-4'!I41+'71-4'!I44+'71-4'!I47+'71-4'!I50</f>
        <v>2</v>
      </c>
      <c r="J8" s="143">
        <f>J14+J17+J20+J23+J26+J29+J32+J35+J38+J41+J44+J50+J56+J59+J62+J65+J68+'71-2'!J11+'71-2'!J14+'71-2'!J17+'71-2'!J20+'71-2'!J23+'71-2'!J26+'71-2'!J29+'71-2'!J32+'71-2'!J35+'71-2'!J38+'71-2'!J41+'71-2'!J44+'71-2'!J47+'71-2'!J50+'71-2'!J53+'71-2'!J56+'71-3'!J11+'71-3'!J14+'71-3'!J17+'71-3'!J20+'71-3'!J23+'71-3'!J26+'71-3'!J29+'71-3'!J32+'71-3'!J35+'71-3'!J38+'71-3'!J41+'71-3'!J44+'71-3'!J47+'71-3'!J50+'71-3'!J53+'71-3'!J56+'71-4'!J11+'71-4'!J14+'71-4'!J17+'71-4'!J20+'71-4'!J23+'71-4'!J26+'71-4'!J29+'71-4'!J32+'71-4'!J35+'71-4'!J38+'71-4'!J41+'71-4'!J44+'71-4'!J47+'71-4'!J50</f>
        <v>17</v>
      </c>
      <c r="K8" s="143">
        <f>K14+K17+K20+K23+K26+K29+K32+K35+K38+K41+K44+K50+K56+K59+K62+K65+K68+'71-2'!K11+'71-2'!K14+'71-2'!K17+'71-2'!K20+'71-2'!K23+'71-2'!K26+'71-2'!K29+'71-2'!K32+'71-2'!K35+'71-2'!K38+'71-2'!K41+'71-2'!K44+'71-2'!K47+'71-2'!K50+'71-2'!K53+'71-2'!K56+'71-3'!K11+'71-3'!K14+'71-3'!K17+'71-3'!K20+'71-3'!K23+'71-3'!K26+'71-3'!K29+'71-3'!K32+'71-3'!K35+'71-3'!K38+'71-3'!K41+'71-3'!K44+'71-3'!K47+'71-3'!K50+'71-3'!K53+'71-3'!K56+'71-4'!K11+'71-4'!K14+'71-4'!K17+'71-4'!K20+'71-4'!K23+'71-4'!K26+'71-4'!K29+'71-4'!K32+'71-4'!K35+'71-4'!K38+'71-4'!K41+'71-4'!K44+'71-4'!K47+'71-4'!K50</f>
        <v>107</v>
      </c>
      <c r="L8" s="143">
        <f>L14+L17+L20+L23+L26+L29+L32+L35+L38+L41+L44+L50+L56+L59+L62+L65+L68+'71-2'!L11+'71-2'!L14+'71-2'!L17+'71-2'!L20+'71-2'!L23+'71-2'!L26+'71-2'!L29+'71-2'!L32+'71-2'!L35+'71-2'!L38+'71-2'!L41+'71-2'!L44+'71-2'!L47+'71-2'!L50+'71-2'!L53+'71-2'!L56+'71-3'!L11+'71-3'!L14+'71-3'!L17+'71-3'!L20+'71-3'!L23+'71-3'!L26+'71-3'!L29+'71-3'!L32+'71-3'!L35+'71-3'!L38+'71-3'!L41+'71-3'!L44+'71-3'!L47+'71-3'!L50+'71-3'!L53+'71-3'!L56+'71-4'!L11+'71-4'!L14+'71-4'!L17+'71-4'!L20+'71-4'!L23+'71-4'!L26+'71-4'!L29+'71-4'!L32+'71-4'!L35+'71-4'!L38+'71-4'!L41+'71-4'!L44+'71-4'!L47+'71-4'!L50</f>
        <v>20</v>
      </c>
      <c r="M8" s="143">
        <f>M14+M17+M20+M23+M26+M29+M32+M35+M38+M41+M44+M50+M56+M59+M62+M65+M68+'71-2'!M11+'71-2'!M14+'71-2'!M17+'71-2'!M20+'71-2'!M23+'71-2'!M26+'71-2'!M29+'71-2'!M32+'71-2'!M35+'71-2'!M38+'71-2'!M41+'71-2'!M44+'71-2'!M47+'71-2'!M50+'71-2'!M53+'71-2'!M56+'71-3'!M11+'71-3'!M14+'71-3'!M17+'71-3'!M20+'71-3'!M23+'71-3'!M26+'71-3'!M29+'71-3'!M32+'71-3'!M35+'71-3'!M38+'71-3'!M41+'71-3'!M44+'71-3'!M47+'71-3'!M50+'71-3'!M53+'71-3'!M56+'71-4'!M11+'71-4'!M14+'71-4'!M17+'71-4'!M20+'71-4'!M23+'71-4'!M26+'71-4'!M29+'71-4'!M32+'71-4'!M35+'71-4'!M38+'71-4'!M41+'71-4'!M44+'71-4'!M47+'71-4'!M50</f>
        <v>27</v>
      </c>
      <c r="N8" s="143">
        <f>N14+N17+N20+N23+N26+N29+N32+N35+N38+N41+N44+N50+N56+N59+N62+N65+N68+'71-2'!N11+'71-2'!N14+'71-2'!N17+'71-2'!N20+'71-2'!N23+'71-2'!N26+'71-2'!N29+'71-2'!N32+'71-2'!N35+'71-2'!N38+'71-2'!N41+'71-2'!N44+'71-2'!N47+'71-2'!N50+'71-2'!N53+'71-2'!N56+'71-3'!N11+'71-3'!N14+'71-3'!N17+'71-3'!N20+'71-3'!N23+'71-3'!N26+'71-3'!N29+'71-3'!N32+'71-3'!N35+'71-3'!N38+'71-3'!N41+'71-3'!N44+'71-3'!N47+'71-3'!N50+'71-3'!N53+'71-3'!N56+'71-4'!N11+'71-4'!N14+'71-4'!N17+'71-4'!N20+'71-4'!N23+'71-4'!N26+'71-4'!N29+'71-4'!N32+'71-4'!N35+'71-4'!N38+'71-4'!N41+'71-4'!N44+'71-4'!N47+'71-4'!N50</f>
        <v>3</v>
      </c>
      <c r="O8" s="143">
        <f>O14+O17+O20+O23+O26+O29+O32+O35+O38+O41+O44+O50+O56+O59+O62+O65+O68+'71-2'!O11+'71-2'!O14+'71-2'!O17+'71-2'!O20+'71-2'!O23+'71-2'!O26+'71-2'!O29+'71-2'!O32+'71-2'!O35+'71-2'!O38+'71-2'!O41+'71-2'!O44+'71-2'!O47+'71-2'!O50+'71-2'!O53+'71-2'!O56+'71-3'!O11+'71-3'!O14+'71-3'!O17+'71-3'!O20+'71-3'!O23+'71-3'!O26+'71-3'!O29+'71-3'!O32+'71-3'!O35+'71-3'!O38+'71-3'!O41+'71-3'!O44+'71-3'!O47+'71-3'!O50+'71-3'!O53+'71-3'!O56+'71-4'!O11+'71-4'!O14+'71-4'!O17+'71-4'!O20+'71-4'!O23+'71-4'!O26+'71-4'!O29+'71-4'!O32+'71-4'!O35+'71-4'!O38+'71-4'!O41+'71-4'!O44+'71-4'!O47+'71-4'!O50</f>
        <v>0</v>
      </c>
      <c r="P8" s="143">
        <f>P14+P17+P20+P23+P26+P29+P32+P35+P38+P41+P44+P50+P56+P59+P62+P65+P68+'71-2'!P11+'71-2'!P14+'71-2'!P17+'71-2'!P20+'71-2'!P23+'71-2'!P26+'71-2'!P29+'71-2'!P32+'71-2'!P35+'71-2'!P38+'71-2'!P41+'71-2'!P44+'71-2'!P47+'71-2'!P50+'71-2'!P53+'71-2'!P56+'71-3'!P11+'71-3'!P14+'71-3'!P17+'71-3'!P20+'71-3'!P23+'71-3'!P26+'71-3'!P29+'71-3'!P32+'71-3'!P35+'71-3'!P38+'71-3'!P41+'71-3'!P44+'71-3'!P47+'71-3'!P50+'71-3'!P53+'71-3'!P56+'71-4'!P11+'71-4'!P14+'71-4'!P17+'71-4'!P20+'71-4'!P23+'71-4'!P26+'71-4'!P29+'71-4'!P32+'71-4'!P35+'71-4'!P38+'71-4'!P41+'71-4'!P44+'71-4'!P47+'71-4'!P50</f>
        <v>2</v>
      </c>
      <c r="Q8" s="143">
        <f>Q14+Q17+Q20+Q23+Q26+Q29+Q32+Q35+Q38+Q41+Q44+Q50+Q56+Q59+Q62+Q65+Q68+'71-2'!Q11+'71-2'!Q14+'71-2'!Q17+'71-2'!Q20+'71-2'!Q23+'71-2'!Q26+'71-2'!Q29+'71-2'!Q32+'71-2'!Q35+'71-2'!Q38+'71-2'!Q41+'71-2'!Q44+'71-2'!Q47+'71-2'!Q50+'71-2'!Q53+'71-2'!Q56+'71-3'!Q11+'71-3'!Q14+'71-3'!Q17+'71-3'!Q20+'71-3'!Q23+'71-3'!Q26+'71-3'!Q29+'71-3'!Q32+'71-3'!Q35+'71-3'!Q38+'71-3'!Q41+'71-3'!Q44+'71-3'!Q47+'71-3'!Q50+'71-3'!Q53+'71-3'!Q56+'71-4'!Q11+'71-4'!Q14+'71-4'!Q17+'71-4'!Q20+'71-4'!Q23+'71-4'!Q26+'71-4'!Q29+'71-4'!Q32+'71-4'!Q35+'71-4'!Q38+'71-4'!Q41+'71-4'!Q44+'71-4'!Q47+'71-4'!Q50</f>
        <v>1</v>
      </c>
      <c r="R8" s="143">
        <f>R14+R17+R20+R23+R26+R29+R32+R35+R38+R41+R44+R50+R56+R59+R62+R65+R68+'71-2'!R11+'71-2'!R14+'71-2'!R17+'71-2'!R20+'71-2'!R23+'71-2'!R26+'71-2'!R29+'71-2'!R32+'71-2'!R35+'71-2'!R38+'71-2'!R41+'71-2'!R44+'71-2'!R47+'71-2'!R50+'71-2'!R53+'71-2'!R56+'71-3'!R11+'71-3'!R14+'71-3'!R17+'71-3'!R20+'71-3'!R23+'71-3'!R26+'71-3'!R29+'71-3'!R32+'71-3'!R35+'71-3'!R38+'71-3'!R41+'71-3'!R44+'71-3'!R47+'71-3'!R50+'71-3'!R53+'71-3'!R56+'71-4'!R11+'71-4'!R14+'71-4'!R17+'71-4'!R20+'71-4'!R23+'71-4'!R26+'71-4'!R29+'71-4'!R32+'71-4'!R35+'71-4'!R38+'71-4'!R41+'71-4'!R44+'71-4'!R47+'71-4'!R50</f>
        <v>2</v>
      </c>
      <c r="S8" s="143">
        <f>S14+S17+S20+S23+S26+S29+S32+S35+S38+S41+S44+S50+S56+S59+S62+S65+S68+'71-2'!S11+'71-2'!S14+'71-2'!S17+'71-2'!S20+'71-2'!S23+'71-2'!S26+'71-2'!S29+'71-2'!S32+'71-2'!S35+'71-2'!S38+'71-2'!S41+'71-2'!S44+'71-2'!S47+'71-2'!S50+'71-2'!S53+'71-2'!S56+'71-3'!S11+'71-3'!S14+'71-3'!S17+'71-3'!S20+'71-3'!S23+'71-3'!S26+'71-3'!S29+'71-3'!S32+'71-3'!S35+'71-3'!S38+'71-3'!S41+'71-3'!S44+'71-3'!S47+'71-3'!S50+'71-3'!S53+'71-3'!S56+'71-4'!S11+'71-4'!S14+'71-4'!S17+'71-4'!S20+'71-4'!S23+'71-4'!S26+'71-4'!S29+'71-4'!S32+'71-4'!S35+'71-4'!S38+'71-4'!S41+'71-4'!S44+'71-4'!S47+'71-4'!S50</f>
        <v>0</v>
      </c>
      <c r="T8" s="143">
        <f>T14+T17+T20+T23+T26+T29+T32+T35+T38+T41+T44+T50+T56+T59+T62+T65+T68+'71-2'!T11+'71-2'!T14+'71-2'!T17+'71-2'!T20+'71-2'!T23+'71-2'!T26+'71-2'!T29+'71-2'!T32+'71-2'!T35+'71-2'!T38+'71-2'!T41+'71-2'!T44+'71-2'!T47+'71-2'!T50+'71-2'!T53+'71-2'!T56+'71-3'!T11+'71-3'!T14+'71-3'!T17+'71-3'!T20+'71-3'!T23+'71-3'!T26+'71-3'!T29+'71-3'!T32+'71-3'!T35+'71-3'!T38+'71-3'!T41+'71-3'!T44+'71-3'!T47+'71-3'!T50+'71-3'!T53+'71-3'!T56+'71-4'!T11+'71-4'!T14+'71-4'!T17+'71-4'!T20+'71-4'!T23+'71-4'!T26+'71-4'!T29+'71-4'!T32+'71-4'!T35+'71-4'!T38+'71-4'!T41+'71-4'!T44+'71-4'!T47+'71-4'!T50</f>
        <v>2</v>
      </c>
      <c r="U8" s="143">
        <f>U14+U17+U20+U23+U26+U29+U32+U35+U38+U41+U44+U50+U56+U59+U62+U65+U68+'71-2'!U11+'71-2'!U14+'71-2'!U17+'71-2'!U20+'71-2'!U23+'71-2'!U26+'71-2'!U29+'71-2'!U32+'71-2'!U35+'71-2'!U38+'71-2'!U41+'71-2'!U44+'71-2'!U47+'71-2'!U50+'71-2'!U53+'71-2'!U56+'71-3'!U11+'71-3'!U14+'71-3'!U17+'71-3'!U20+'71-3'!U23+'71-3'!U26+'71-3'!U29+'71-3'!U32+'71-3'!U35+'71-3'!U38+'71-3'!U41+'71-3'!U44+'71-3'!U47+'71-3'!U50+'71-3'!U53+'71-3'!U56+'71-4'!U11+'71-4'!U14+'71-4'!U17+'71-4'!U20+'71-4'!U23+'71-4'!U26+'71-4'!U29+'71-4'!U32+'71-4'!U35+'71-4'!U38+'71-4'!U41+'71-4'!U44+'71-4'!U47+'71-4'!U50</f>
        <v>0</v>
      </c>
      <c r="V8" s="143">
        <f>V14+V17+V20+V23+V26+V29+V32+V35+V38+V41+V44+V50+V56+V59+V62+V65+V68+'71-2'!V11+'71-2'!V14+'71-2'!V17+'71-2'!V20+'71-2'!V23+'71-2'!V26+'71-2'!V29+'71-2'!V32+'71-2'!V35+'71-2'!V38+'71-2'!V41+'71-2'!V44+'71-2'!V47+'71-2'!V50+'71-2'!V53+'71-2'!V56+'71-3'!V11+'71-3'!V14+'71-3'!V17+'71-3'!V20+'71-3'!V23+'71-3'!V26+'71-3'!V29+'71-3'!V32+'71-3'!V35+'71-3'!V38+'71-3'!V41+'71-3'!V44+'71-3'!V47+'71-3'!V50+'71-3'!V53+'71-3'!V56+'71-4'!V11+'71-4'!V14+'71-4'!V17+'71-4'!V20+'71-4'!V23+'71-4'!V26+'71-4'!V29+'71-4'!V32+'71-4'!V35+'71-4'!V38+'71-4'!V41+'71-4'!V44+'71-4'!V47+'71-4'!V50</f>
        <v>0</v>
      </c>
      <c r="W8" s="156"/>
      <c r="X8" s="158">
        <f>X14+X17+X20+X23+X26+X29+X32+X35+X38+X41+X44+X50+X56+X59+X62+X65+X68+'71-2'!X11+'71-2'!X14+'71-2'!X17+'71-2'!X20+'71-2'!X23+'71-2'!X26+'71-2'!X29+'71-2'!X32+'71-2'!X35+'71-2'!X38+'71-2'!X41+'71-2'!X44+'71-2'!X47+'71-2'!X50+'71-2'!X53+'71-2'!X56+'71-3'!X11+'71-3'!X14+'71-3'!X17+'71-3'!X20+'71-3'!X23+'71-3'!X26+'71-3'!X29+'71-3'!X32+'71-3'!X35+'71-3'!X38+'71-3'!X41+'71-3'!X44+'71-3'!X47+'71-3'!X50+'71-3'!X53+'71-3'!X56+'71-4'!X11+'71-4'!X14+'71-4'!X17+'71-4'!X20+'71-4'!X23+'71-4'!X26+'71-4'!X29+'71-4'!X32+'71-4'!X35+'71-4'!X38+'71-4'!X41+'71-4'!X44+'71-4'!X47+'71-4'!X50</f>
        <v>18</v>
      </c>
      <c r="Y8" s="141">
        <f>Y14+Y17+Y20+Y23+Y26+Y29+Y32+Y35+Y38+Y41+Y44+Y50+Y56+Y59+Y62+Y65+Y68+'71-2'!Y11+'71-2'!Y14+'71-2'!Y17+'71-2'!Y20+'71-2'!Y23+'71-2'!Y26+'71-2'!Y29+'71-2'!Y32+'71-2'!Y35+'71-2'!Y38+'71-2'!Y41+'71-2'!Y44+'71-2'!Y47+'71-2'!Y50+'71-2'!Y53+'71-2'!Y56+'71-3'!Y11+'71-3'!Y14+'71-3'!Y17+'71-3'!Y20+'71-3'!Y23+'71-3'!Y26+'71-3'!Y29+'71-3'!Y32+'71-3'!Y35+'71-3'!Y38+'71-3'!Y41+'71-3'!Y44+'71-3'!Y47+'71-3'!Y50+'71-3'!Y53+'71-3'!Y56+'71-4'!Y11+'71-4'!Y14+'71-4'!Y17+'71-4'!Y20+'71-4'!Y23+'71-4'!Y26+'71-4'!Y29+'71-4'!Y32+'71-4'!Y35+'71-4'!Y38+'71-4'!Y41+'71-4'!Y44+'71-4'!Y47+'71-4'!Y50</f>
        <v>123</v>
      </c>
      <c r="Z8" s="151">
        <f>Z14+Z17+Z20+Z23+Z26+Z29+Z32+Z35+Z38+Z41+Z44+Z50+Z56+Z59+Z62+Z65+Z68+'71-2'!Z11+'71-2'!Z14+'71-2'!Z17+'71-2'!Z20+'71-2'!Z23+'71-2'!Z26+'71-2'!Z29+'71-2'!Z32+'71-2'!Z35+'71-2'!Z38+'71-2'!Z41+'71-2'!Z44+'71-2'!Z47+'71-2'!Z50+'71-2'!Z53+'71-2'!Z56+'71-3'!Z11+'71-3'!Z14+'71-3'!Z17+'71-3'!Z20+'71-3'!Z23+'71-3'!Z26+'71-3'!Z29+'71-3'!Z32+'71-3'!Z35+'71-3'!Z38+'71-3'!Z41+'71-3'!Z44+'71-3'!Z47+'71-3'!Z50+'71-3'!Z53+'71-3'!Z56+'71-4'!Z11+'71-4'!Z14+'71-4'!Z17+'71-4'!Z20+'71-4'!Z23+'71-4'!Z26+'71-4'!Z29+'71-4'!Z32+'71-4'!Z35+'71-4'!Z38+'71-4'!Z41+'71-4'!Z44+'71-4'!Z47+'71-4'!Z50</f>
        <v>82</v>
      </c>
      <c r="AA8" s="151">
        <f>AA14+AA17+AA20+AA23+AA26+AA29+AA32+AA35+AA38+AA41+AA44+AA50+AA56+AA59+AA62+AA65+AA68+'71-2'!AA11+'71-2'!AA14+'71-2'!AA17+'71-2'!AA20+'71-2'!AA23+'71-2'!AA26+'71-2'!AA29+'71-2'!AA32+'71-2'!AA35+'71-2'!AA38+'71-2'!AA41+'71-2'!AA44+'71-2'!AA47+'71-2'!AA50+'71-2'!AA53+'71-2'!AA56+'71-3'!AA11+'71-3'!AA14+'71-3'!AA17+'71-3'!AA20+'71-3'!AA23+'71-3'!AA26+'71-3'!AA29+'71-3'!AA32+'71-3'!AA35+'71-3'!AA38+'71-3'!AA41+'71-3'!AA44+'71-3'!AA47+'71-3'!AA50+'71-3'!AA53+'71-3'!AA56+'71-4'!AA11+'71-4'!AA14+'71-4'!AA17+'71-4'!AA20+'71-4'!AA23+'71-4'!AA26+'71-4'!AA29+'71-4'!AA32+'71-4'!AA35+'71-4'!AA38+'71-4'!AA41+'71-4'!AA44+'71-4'!AA47+'71-4'!AA50</f>
        <v>9</v>
      </c>
      <c r="AB8" s="151">
        <f>AB14+AB17+AB20+AB23+AB26+AB29+AB32+AB35+AB38+AB41+AB44+AB50+AB56+AB59+AB62+AB65+AB68+'71-2'!AB11+'71-2'!AB14+'71-2'!AB17+'71-2'!AB20+'71-2'!AB23+'71-2'!AB26+'71-2'!AB29+'71-2'!AB32+'71-2'!AB35+'71-2'!AB38+'71-2'!AB41+'71-2'!AB44+'71-2'!AB47+'71-2'!AB50+'71-2'!AB53+'71-2'!AB56+'71-3'!AB11+'71-3'!AB14+'71-3'!AB17+'71-3'!AB20+'71-3'!AB23+'71-3'!AB26+'71-3'!AB29+'71-3'!AB32+'71-3'!AB35+'71-3'!AB38+'71-3'!AB41+'71-3'!AB44+'71-3'!AB47+'71-3'!AB50+'71-3'!AB53+'71-3'!AB56+'71-4'!AB11+'71-4'!AB14+'71-4'!AB17+'71-4'!AB20+'71-4'!AB23+'71-4'!AB26+'71-4'!AB29+'71-4'!AB32+'71-4'!AB35+'71-4'!AB38+'71-4'!AB41+'71-4'!AB44+'71-4'!AB47+'71-4'!AB50</f>
        <v>1</v>
      </c>
      <c r="AC8" s="151">
        <f>AC14+AC17+AC20+AC23+AC26+AC29+AC32+AC35+AC38+AC41+AC44+AC50+AC56+AC59+AC62+AC65+AC68+'71-2'!AC11+'71-2'!AC14+'71-2'!AC17+'71-2'!AC20+'71-2'!AC23+'71-2'!AC26+'71-2'!AC29+'71-2'!AC32+'71-2'!AC35+'71-2'!AC38+'71-2'!AC41+'71-2'!AC44+'71-2'!AC47+'71-2'!AC50+'71-2'!AC53+'71-2'!AC56+'71-3'!AC11+'71-3'!AC14+'71-3'!AC17+'71-3'!AC20+'71-3'!AC23+'71-3'!AC26+'71-3'!AC29+'71-3'!AC32+'71-3'!AC35+'71-3'!AC38+'71-3'!AC41+'71-3'!AC44+'71-3'!AC47+'71-3'!AC50+'71-3'!AC53+'71-3'!AC56+'71-4'!AC11+'71-4'!AC14+'71-4'!AC17+'71-4'!AC20+'71-4'!AC23+'71-4'!AC26+'71-4'!AC29+'71-4'!AC32+'71-4'!AC35+'71-4'!AC38+'71-4'!AC41+'71-4'!AC44+'71-4'!AC47+'71-4'!AC50</f>
        <v>9</v>
      </c>
      <c r="AD8" s="151">
        <f>AD14+AD17+AD20+AD23+AD26+AD29+AD32+AD35+AD38+AD41+AD44+AD50+AD56+AD59+AD62+AD65+AD68+'71-2'!AD11+'71-2'!AD14+'71-2'!AD17+'71-2'!AD20+'71-2'!AD23+'71-2'!AD26+'71-2'!AD29+'71-2'!AD32+'71-2'!AD35+'71-2'!AD38+'71-2'!AD41+'71-2'!AD44+'71-2'!AD47+'71-2'!AD50+'71-2'!AD53+'71-2'!AD56+'71-3'!AD11+'71-3'!AD14+'71-3'!AD17+'71-3'!AD20+'71-3'!AD23+'71-3'!AD26+'71-3'!AD29+'71-3'!AD32+'71-3'!AD35+'71-3'!AD38+'71-3'!AD41+'71-3'!AD44+'71-3'!AD47+'71-3'!AD50+'71-3'!AD53+'71-3'!AD56+'71-4'!AD11+'71-4'!AD14+'71-4'!AD17+'71-4'!AD20+'71-4'!AD23+'71-4'!AD26+'71-4'!AD29+'71-4'!AD32+'71-4'!AD35+'71-4'!AD38+'71-4'!AD41+'71-4'!AD44+'71-4'!AD47+'71-4'!AD50</f>
        <v>22</v>
      </c>
      <c r="AE8" s="151">
        <f>AE14+AE17+AE20+AE23+AE26+AE29+AE32+AE35+AE38+AE41+AE44+AE50+AE56+AE59+AE62+AE65+AE68+'71-2'!AE11+'71-2'!AE14+'71-2'!AE17+'71-2'!AE20+'71-2'!AE23+'71-2'!AE26+'71-2'!AE29+'71-2'!AE32+'71-2'!AE35+'71-2'!AE38+'71-2'!AE41+'71-2'!AE44+'71-2'!AE47+'71-2'!AE50+'71-2'!AE53+'71-2'!AE56+'71-3'!AE11+'71-3'!AE14+'71-3'!AE17+'71-3'!AE20+'71-3'!AE23+'71-3'!AE26+'71-3'!AE29+'71-3'!AE32+'71-3'!AE35+'71-3'!AE38+'71-3'!AE41+'71-3'!AE44+'71-3'!AE47+'71-3'!AE50+'71-3'!AE53+'71-3'!AE56+'71-4'!AE11+'71-4'!AE14+'71-4'!AE17+'71-4'!AE20+'71-4'!AE23+'71-4'!AE26+'71-4'!AE29+'71-4'!AE32+'71-4'!AE35+'71-4'!AE38+'71-4'!AE41+'71-4'!AE44+'71-4'!AE47+'71-4'!AE50</f>
        <v>17</v>
      </c>
      <c r="AF8" s="151">
        <f>AF14+AF17+AF20+AF23+AF26+AF29+AF32+AF35+AF38+AF41+AF44+AF50+AF56+AF59+AF62+AF65+AF68+'71-2'!AF11+'71-2'!AF14+'71-2'!AF17+'71-2'!AF20+'71-2'!AF23+'71-2'!AF26+'71-2'!AF29+'71-2'!AF32+'71-2'!AF35+'71-2'!AF38+'71-2'!AF41+'71-2'!AF44+'71-2'!AF47+'71-2'!AF50+'71-2'!AF53+'71-2'!AF56+'71-3'!AF11+'71-3'!AF14+'71-3'!AF17+'71-3'!AF20+'71-3'!AF23+'71-3'!AF26+'71-3'!AF29+'71-3'!AF32+'71-3'!AF35+'71-3'!AF38+'71-3'!AF41+'71-3'!AF44+'71-3'!AF47+'71-3'!AF50+'71-3'!AF53+'71-3'!AF56+'71-4'!AF11+'71-4'!AF14+'71-4'!AF17+'71-4'!AF20+'71-4'!AF23+'71-4'!AF26+'71-4'!AF29+'71-4'!AF32+'71-4'!AF35+'71-4'!AF38+'71-4'!AF41+'71-4'!AF44+'71-4'!AF47+'71-4'!AF50</f>
        <v>166</v>
      </c>
      <c r="AG8" s="151">
        <f>AG14+AG17+AG20+AG23+AG26+AG29+AG32+AG35+AG38+AG41+AG44+AG50+AG56+AG59+AG62+AG65+AG68+'71-2'!AG11+'71-2'!AG14+'71-2'!AG17+'71-2'!AG20+'71-2'!AG23+'71-2'!AG26+'71-2'!AG29+'71-2'!AG32+'71-2'!AG35+'71-2'!AG38+'71-2'!AG41+'71-2'!AG44+'71-2'!AG47+'71-2'!AG50+'71-2'!AG53+'71-2'!AG56+'71-3'!AG11+'71-3'!AG14+'71-3'!AG17+'71-3'!AG20+'71-3'!AG23+'71-3'!AG26+'71-3'!AG29+'71-3'!AG32+'71-3'!AG35+'71-3'!AG38+'71-3'!AG41+'71-3'!AG44+'71-3'!AG47+'71-3'!AG50+'71-3'!AG53+'71-3'!AG56+'71-4'!AG11+'71-4'!AG14+'71-4'!AG17+'71-4'!AG20+'71-4'!AG23+'71-4'!AG26+'71-4'!AG29+'71-4'!AG32+'71-4'!AG35+'71-4'!AG38+'71-4'!AG41+'71-4'!AG44+'71-4'!AG47+'71-4'!AG50</f>
        <v>3777</v>
      </c>
      <c r="AH8" s="151">
        <f>AH14+AH17+AH20+AH23+AH26+AH29+AH32+AH35+AH38+AH41+AH44+AH50+AH56+AH59+AH62+AH65+AH68+'71-2'!AH11+'71-2'!AH14+'71-2'!AH17+'71-2'!AH20+'71-2'!AH23+'71-2'!AH26+'71-2'!AH29+'71-2'!AH32+'71-2'!AH35+'71-2'!AH38+'71-2'!AH41+'71-2'!AH44+'71-2'!AH47+'71-2'!AH50+'71-2'!AH53+'71-2'!AH56+'71-3'!AH11+'71-3'!AH14+'71-3'!AH17+'71-3'!AH20+'71-3'!AH23+'71-3'!AH26+'71-3'!AH29+'71-3'!AH32+'71-3'!AH35+'71-3'!AH38+'71-3'!AH41+'71-3'!AH44+'71-3'!AH47+'71-3'!AH50+'71-3'!AH53+'71-3'!AH56+'71-4'!AH11+'71-4'!AH14+'71-4'!AH17+'71-4'!AH20+'71-4'!AH23+'71-4'!AH26+'71-4'!AH29+'71-4'!AH32+'71-4'!AH35+'71-4'!AH38+'71-4'!AH41+'71-4'!AH44+'71-4'!AH47+'71-4'!AH50</f>
        <v>38</v>
      </c>
      <c r="AI8" s="151">
        <f>AI14+AI17+AI20+AI23+AI26+AI29+AI32+AI35+AI38+AI41+AI44+AI50+AI56+AI59+AI62+AI65+AI68+'71-2'!AI11+'71-2'!AI14+'71-2'!AI17+'71-2'!AI20+'71-2'!AI23+'71-2'!AI26+'71-2'!AI29+'71-2'!AI32+'71-2'!AI35+'71-2'!AI38+'71-2'!AI41+'71-2'!AI44+'71-2'!AI47+'71-2'!AI50+'71-2'!AI53+'71-2'!AI56+'71-3'!AI11+'71-3'!AI14+'71-3'!AI17+'71-3'!AI20+'71-3'!AI23+'71-3'!AI26+'71-3'!AI29+'71-3'!AI32+'71-3'!AI35+'71-3'!AI38+'71-3'!AI41+'71-3'!AI44+'71-3'!AI47+'71-3'!AI50+'71-3'!AI53+'71-3'!AI56+'71-4'!AI11+'71-4'!AI14+'71-4'!AI17+'71-4'!AI20+'71-4'!AI23+'71-4'!AI26+'71-4'!AI29+'71-4'!AI32+'71-4'!AI35+'71-4'!AI38+'71-4'!AI41+'71-4'!AI44+'71-4'!AI47+'71-4'!AI50</f>
        <v>2</v>
      </c>
      <c r="AJ8" s="151">
        <f>AJ14+AJ17+AJ20+AJ23+AJ26+AJ29+AJ32+AJ35+AJ38+AJ41+AJ44+AJ50+AJ56+AJ59+AJ62+AJ65+AJ68+'71-2'!AJ11+'71-2'!AJ14+'71-2'!AJ17+'71-2'!AJ20+'71-2'!AJ23+'71-2'!AJ26+'71-2'!AJ29+'71-2'!AJ32+'71-2'!AJ35+'71-2'!AJ38+'71-2'!AJ41+'71-2'!AJ44+'71-2'!AJ47+'71-2'!AJ50+'71-2'!AJ53+'71-2'!AJ56+'71-3'!AJ11+'71-3'!AJ14+'71-3'!AJ17+'71-3'!AJ20+'71-3'!AJ23+'71-3'!AJ26+'71-3'!AJ29+'71-3'!AJ32+'71-3'!AJ35+'71-3'!AJ38+'71-3'!AJ41+'71-3'!AJ44+'71-3'!AJ47+'71-3'!AJ50+'71-3'!AJ53+'71-3'!AJ56+'71-4'!AJ11+'71-4'!AJ14+'71-4'!AJ17+'71-4'!AJ20+'71-4'!AJ23+'71-4'!AJ26+'71-4'!AJ29+'71-4'!AJ32+'71-4'!AJ35+'71-4'!AJ38+'71-4'!AJ41+'71-4'!AJ44+'71-4'!AJ47+'71-4'!AJ50</f>
        <v>129</v>
      </c>
      <c r="AK8" s="151">
        <f>AK14+AK17+AK20+AK23+AK26+AK29+AK32+AK35+AK38+AK41+AK44+AK50+AK56+AK59+AK62+AK65+AK68+'71-2'!AK11+'71-2'!AK14+'71-2'!AK17+'71-2'!AK20+'71-2'!AK23+'71-2'!AK26+'71-2'!AK29+'71-2'!AK32+'71-2'!AK35+'71-2'!AK38+'71-2'!AK41+'71-2'!AK44+'71-2'!AK47+'71-2'!AK50+'71-2'!AK53+'71-2'!AK56+'71-3'!AK11+'71-3'!AK14+'71-3'!AK17+'71-3'!AK20+'71-3'!AK23+'71-3'!AK26+'71-3'!AK29+'71-3'!AK32+'71-3'!AK35+'71-3'!AK38+'71-3'!AK41+'71-3'!AK44+'71-3'!AK47+'71-3'!AK50+'71-3'!AK53+'71-3'!AK56+'71-4'!AK11+'71-4'!AK14+'71-4'!AK17+'71-4'!AK20+'71-4'!AK23+'71-4'!AK26+'71-4'!AK29+'71-4'!AK32+'71-4'!AK35+'71-4'!AK38+'71-4'!AK41+'71-4'!AK44+'71-4'!AK47+'71-4'!AK50</f>
        <v>6</v>
      </c>
      <c r="AL8" s="13" t="s">
        <v>69</v>
      </c>
      <c r="AM8" s="14"/>
      <c r="AN8" s="139" t="str">
        <f>B8</f>
        <v>総数</v>
      </c>
      <c r="AP8" s="44">
        <f t="shared" ref="AP8:AP69" si="1">SUM(F8,R8,X8,Y8,AE8:AK8)-E8</f>
        <v>0</v>
      </c>
      <c r="AQ8" s="44">
        <f t="shared" ref="AQ8:AQ69" si="2">SUM(G8:Q8)-F8</f>
        <v>0</v>
      </c>
      <c r="AR8" s="44">
        <f t="shared" ref="AR8:AR69" si="3">SUM(S8:V8)-R8</f>
        <v>0</v>
      </c>
      <c r="AS8" s="44">
        <f t="shared" ref="AS8:AS69" si="4">SUM(Z8:AD8)-Y8</f>
        <v>0</v>
      </c>
    </row>
    <row r="9" spans="1:45" s="42" customFormat="1" ht="14.1" customHeight="1" x14ac:dyDescent="0.15">
      <c r="B9" s="15"/>
      <c r="C9" s="15"/>
      <c r="D9" s="43" t="s">
        <v>49</v>
      </c>
      <c r="E9" s="141">
        <f>SUM(F9,R9,X9,Y9,AE9:AK9)</f>
        <v>7130</v>
      </c>
      <c r="F9" s="143">
        <f t="shared" si="0"/>
        <v>618</v>
      </c>
      <c r="G9" s="143">
        <f>G15+G18+G21+G24+G27+G30+G33+G36+G39+G42+G45+G51+G57+G60+G63+G66+G69+'71-2'!G12+'71-2'!G15+'71-2'!G18+'71-2'!G21+'71-2'!G24+'71-2'!G27+'71-2'!G30+'71-2'!G33+'71-2'!G36+'71-2'!G39+'71-2'!G42+'71-2'!G45+'71-2'!G48+'71-2'!G51+'71-2'!G54+'71-2'!G57+'71-3'!G12+'71-3'!G15+'71-3'!G18+'71-3'!G21+'71-3'!G24+'71-3'!G27+'71-3'!G30+'71-3'!G33+'71-3'!G36+'71-3'!G39+'71-3'!G42+'71-3'!G45+'71-3'!G48+'71-3'!G51+'71-3'!G54+'71-3'!G57+'71-4'!G12+'71-4'!G15+'71-4'!G18+'71-4'!G21+'71-4'!G24+'71-4'!G27+'71-4'!G30+'71-4'!G33+'71-4'!G36+'71-4'!G39+'71-4'!G42+'71-4'!G45+'71-4'!G48+'71-4'!G51</f>
        <v>258</v>
      </c>
      <c r="H9" s="143">
        <f>H15+H18+H21+H24+H27+H30+H33+H36+H39+H42+H45+H51+H57+H60+H63+H66+H69+'71-2'!H12+'71-2'!H15+'71-2'!H18+'71-2'!H21+'71-2'!H24+'71-2'!H27+'71-2'!H30+'71-2'!H33+'71-2'!H36+'71-2'!H39+'71-2'!H42+'71-2'!H45+'71-2'!H48+'71-2'!H51+'71-2'!H54+'71-2'!H57+'71-3'!H12+'71-3'!H15+'71-3'!H18+'71-3'!H21+'71-3'!H24+'71-3'!H27+'71-3'!H30+'71-3'!H33+'71-3'!H36+'71-3'!H39+'71-3'!H42+'71-3'!H45+'71-3'!H48+'71-3'!H51+'71-3'!H54+'71-3'!H57+'71-4'!H12+'71-4'!H15+'71-4'!H18+'71-4'!H21+'71-4'!H24+'71-4'!H27+'71-4'!H30+'71-4'!H33+'71-4'!H36+'71-4'!H39+'71-4'!H42+'71-4'!H45+'71-4'!H48+'71-4'!H51</f>
        <v>63</v>
      </c>
      <c r="I9" s="143">
        <f>I15+I18+I21+I24+I27+I30+I33+I36+I39+I42+I45+I51+I57+I60+I63+I66+I69+'71-2'!I12+'71-2'!I15+'71-2'!I18+'71-2'!I21+'71-2'!I24+'71-2'!I27+'71-2'!I30+'71-2'!I33+'71-2'!I36+'71-2'!I39+'71-2'!I42+'71-2'!I45+'71-2'!I48+'71-2'!I51+'71-2'!I54+'71-2'!I57+'71-3'!I12+'71-3'!I15+'71-3'!I18+'71-3'!I21+'71-3'!I24+'71-3'!I27+'71-3'!I30+'71-3'!I33+'71-3'!I36+'71-3'!I39+'71-3'!I42+'71-3'!I45+'71-3'!I48+'71-3'!I51+'71-3'!I54+'71-3'!I57+'71-4'!I12+'71-4'!I15+'71-4'!I18+'71-4'!I21+'71-4'!I24+'71-4'!I27+'71-4'!I30+'71-4'!I33+'71-4'!I36+'71-4'!I39+'71-4'!I42+'71-4'!I45+'71-4'!I48+'71-4'!I51</f>
        <v>90</v>
      </c>
      <c r="J9" s="143">
        <f>J15+J18+J21+J24+J27+J30+J33+J36+J39+J42+J45+J51+J57+J60+J63+J66+J69+'71-2'!J12+'71-2'!J15+'71-2'!J18+'71-2'!J21+'71-2'!J24+'71-2'!J27+'71-2'!J30+'71-2'!J33+'71-2'!J36+'71-2'!J39+'71-2'!J42+'71-2'!J45+'71-2'!J48+'71-2'!J51+'71-2'!J54+'71-2'!J57+'71-3'!J12+'71-3'!J15+'71-3'!J18+'71-3'!J21+'71-3'!J24+'71-3'!J27+'71-3'!J30+'71-3'!J33+'71-3'!J36+'71-3'!J39+'71-3'!J42+'71-3'!J45+'71-3'!J48+'71-3'!J51+'71-3'!J54+'71-3'!J57+'71-4'!J12+'71-4'!J15+'71-4'!J18+'71-4'!J21+'71-4'!J24+'71-4'!J27+'71-4'!J30+'71-4'!J33+'71-4'!J36+'71-4'!J39+'71-4'!J42+'71-4'!J45+'71-4'!J48+'71-4'!J51</f>
        <v>22</v>
      </c>
      <c r="K9" s="143">
        <f>K15+K18+K21+K24+K27+K30+K33+K36+K39+K42+K45+K51+K57+K60+K63+K66+K69+'71-2'!K12+'71-2'!K15+'71-2'!K18+'71-2'!K21+'71-2'!K24+'71-2'!K27+'71-2'!K30+'71-2'!K33+'71-2'!K36+'71-2'!K39+'71-2'!K42+'71-2'!K45+'71-2'!K48+'71-2'!K51+'71-2'!K54+'71-2'!K57+'71-3'!K12+'71-3'!K15+'71-3'!K18+'71-3'!K21+'71-3'!K24+'71-3'!K27+'71-3'!K30+'71-3'!K33+'71-3'!K36+'71-3'!K39+'71-3'!K42+'71-3'!K45+'71-3'!K48+'71-3'!K51+'71-3'!K54+'71-3'!K57+'71-4'!K12+'71-4'!K15+'71-4'!K18+'71-4'!K21+'71-4'!K24+'71-4'!K27+'71-4'!K30+'71-4'!K33+'71-4'!K36+'71-4'!K39+'71-4'!K42+'71-4'!K45+'71-4'!K48+'71-4'!K51</f>
        <v>97</v>
      </c>
      <c r="L9" s="143">
        <f>L15+L18+L21+L24+L27+L30+L33+L36+L39+L42+L45+L51+L57+L60+L63+L66+L69+'71-2'!L12+'71-2'!L15+'71-2'!L18+'71-2'!L21+'71-2'!L24+'71-2'!L27+'71-2'!L30+'71-2'!L33+'71-2'!L36+'71-2'!L39+'71-2'!L42+'71-2'!L45+'71-2'!L48+'71-2'!L51+'71-2'!L54+'71-2'!L57+'71-3'!L12+'71-3'!L15+'71-3'!L18+'71-3'!L21+'71-3'!L24+'71-3'!L27+'71-3'!L30+'71-3'!L33+'71-3'!L36+'71-3'!L39+'71-3'!L42+'71-3'!L45+'71-3'!L48+'71-3'!L51+'71-3'!L54+'71-3'!L57+'71-4'!L12+'71-4'!L15+'71-4'!L18+'71-4'!L21+'71-4'!L24+'71-4'!L27+'71-4'!L30+'71-4'!L33+'71-4'!L36+'71-4'!L39+'71-4'!L42+'71-4'!L45+'71-4'!L48+'71-4'!L51</f>
        <v>18</v>
      </c>
      <c r="M9" s="143">
        <f>M15+M18+M21+M24+M27+M30+M33+M36+M39+M42+M45+M51+M57+M60+M63+M66+M69+'71-2'!M12+'71-2'!M15+'71-2'!M18+'71-2'!M21+'71-2'!M24+'71-2'!M27+'71-2'!M30+'71-2'!M33+'71-2'!M36+'71-2'!M39+'71-2'!M42+'71-2'!M45+'71-2'!M48+'71-2'!M51+'71-2'!M54+'71-2'!M57+'71-3'!M12+'71-3'!M15+'71-3'!M18+'71-3'!M21+'71-3'!M24+'71-3'!M27+'71-3'!M30+'71-3'!M33+'71-3'!M36+'71-3'!M39+'71-3'!M42+'71-3'!M45+'71-3'!M48+'71-3'!M51+'71-3'!M54+'71-3'!M57+'71-4'!M12+'71-4'!M15+'71-4'!M18+'71-4'!M21+'71-4'!M24+'71-4'!M27+'71-4'!M30+'71-4'!M33+'71-4'!M36+'71-4'!M39+'71-4'!M42+'71-4'!M45+'71-4'!M48+'71-4'!M51</f>
        <v>63</v>
      </c>
      <c r="N9" s="143">
        <f>N15+N18+N21+N24+N27+N30+N33+N36+N39+N42+N45+N51+N57+N60+N63+N66+N69+'71-2'!N12+'71-2'!N15+'71-2'!N18+'71-2'!N21+'71-2'!N24+'71-2'!N27+'71-2'!N30+'71-2'!N33+'71-2'!N36+'71-2'!N39+'71-2'!N42+'71-2'!N45+'71-2'!N48+'71-2'!N51+'71-2'!N54+'71-2'!N57+'71-3'!N12+'71-3'!N15+'71-3'!N18+'71-3'!N21+'71-3'!N24+'71-3'!N27+'71-3'!N30+'71-3'!N33+'71-3'!N36+'71-3'!N39+'71-3'!N42+'71-3'!N45+'71-3'!N48+'71-3'!N51+'71-3'!N54+'71-3'!N57+'71-4'!N12+'71-4'!N15+'71-4'!N18+'71-4'!N21+'71-4'!N24+'71-4'!N27+'71-4'!N30+'71-4'!N33+'71-4'!N36+'71-4'!N39+'71-4'!N42+'71-4'!N45+'71-4'!N48+'71-4'!N51</f>
        <v>0</v>
      </c>
      <c r="O9" s="143">
        <f>O15+O18+O21+O24+O27+O30+O33+O36+O39+O42+O45+O51+O57+O60+O63+O66+O69+'71-2'!O12+'71-2'!O15+'71-2'!O18+'71-2'!O21+'71-2'!O24+'71-2'!O27+'71-2'!O30+'71-2'!O33+'71-2'!O36+'71-2'!O39+'71-2'!O42+'71-2'!O45+'71-2'!O48+'71-2'!O51+'71-2'!O54+'71-2'!O57+'71-3'!O12+'71-3'!O15+'71-3'!O18+'71-3'!O21+'71-3'!O24+'71-3'!O27+'71-3'!O30+'71-3'!O33+'71-3'!O36+'71-3'!O39+'71-3'!O42+'71-3'!O45+'71-3'!O48+'71-3'!O51+'71-3'!O54+'71-3'!O57+'71-4'!O12+'71-4'!O15+'71-4'!O18+'71-4'!O21+'71-4'!O24+'71-4'!O27+'71-4'!O30+'71-4'!O33+'71-4'!O36+'71-4'!O39+'71-4'!O42+'71-4'!O45+'71-4'!O48+'71-4'!O51</f>
        <v>0</v>
      </c>
      <c r="P9" s="143">
        <f>P15+P18+P21+P24+P27+P30+P33+P36+P39+P42+P45+P51+P57+P60+P63+P66+P69+'71-2'!P12+'71-2'!P15+'71-2'!P18+'71-2'!P21+'71-2'!P24+'71-2'!P27+'71-2'!P30+'71-2'!P33+'71-2'!P36+'71-2'!P39+'71-2'!P42+'71-2'!P45+'71-2'!P48+'71-2'!P51+'71-2'!P54+'71-2'!P57+'71-3'!P12+'71-3'!P15+'71-3'!P18+'71-3'!P21+'71-3'!P24+'71-3'!P27+'71-3'!P30+'71-3'!P33+'71-3'!P36+'71-3'!P39+'71-3'!P42+'71-3'!P45+'71-3'!P48+'71-3'!P51+'71-3'!P54+'71-3'!P57+'71-4'!P12+'71-4'!P15+'71-4'!P18+'71-4'!P21+'71-4'!P24+'71-4'!P27+'71-4'!P30+'71-4'!P33+'71-4'!P36+'71-4'!P39+'71-4'!P42+'71-4'!P45+'71-4'!P48+'71-4'!P51</f>
        <v>4</v>
      </c>
      <c r="Q9" s="143">
        <f>Q15+Q18+Q21+Q24+Q27+Q30+Q33+Q36+Q39+Q42+Q45+Q51+Q57+Q60+Q63+Q66+Q69+'71-2'!Q12+'71-2'!Q15+'71-2'!Q18+'71-2'!Q21+'71-2'!Q24+'71-2'!Q27+'71-2'!Q30+'71-2'!Q33+'71-2'!Q36+'71-2'!Q39+'71-2'!Q42+'71-2'!Q45+'71-2'!Q48+'71-2'!Q51+'71-2'!Q54+'71-2'!Q57+'71-3'!Q12+'71-3'!Q15+'71-3'!Q18+'71-3'!Q21+'71-3'!Q24+'71-3'!Q27+'71-3'!Q30+'71-3'!Q33+'71-3'!Q36+'71-3'!Q39+'71-3'!Q42+'71-3'!Q45+'71-3'!Q48+'71-3'!Q51+'71-3'!Q54+'71-3'!Q57+'71-4'!Q12+'71-4'!Q15+'71-4'!Q18+'71-4'!Q21+'71-4'!Q24+'71-4'!Q27+'71-4'!Q30+'71-4'!Q33+'71-4'!Q36+'71-4'!Q39+'71-4'!Q42+'71-4'!Q45+'71-4'!Q48+'71-4'!Q51</f>
        <v>3</v>
      </c>
      <c r="R9" s="143">
        <f>R15+R18+R21+R24+R27+R30+R33+R36+R39+R42+R45+R51+R57+R60+R63+R66+R69+'71-2'!R12+'71-2'!R15+'71-2'!R18+'71-2'!R21+'71-2'!R24+'71-2'!R27+'71-2'!R30+'71-2'!R33+'71-2'!R36+'71-2'!R39+'71-2'!R42+'71-2'!R45+'71-2'!R48+'71-2'!R51+'71-2'!R54+'71-2'!R57+'71-3'!R12+'71-3'!R15+'71-3'!R18+'71-3'!R21+'71-3'!R24+'71-3'!R27+'71-3'!R30+'71-3'!R33+'71-3'!R36+'71-3'!R39+'71-3'!R42+'71-3'!R45+'71-3'!R48+'71-3'!R51+'71-3'!R54+'71-3'!R57+'71-4'!R12+'71-4'!R15+'71-4'!R18+'71-4'!R21+'71-4'!R24+'71-4'!R27+'71-4'!R30+'71-4'!R33+'71-4'!R36+'71-4'!R39+'71-4'!R42+'71-4'!R45+'71-4'!R48+'71-4'!R51</f>
        <v>3</v>
      </c>
      <c r="S9" s="143">
        <f>S15+S18+S21+S24+S27+S30+S33+S36+S39+S42+S45+S51+S57+S60+S63+S66+S69+'71-2'!S12+'71-2'!S15+'71-2'!S18+'71-2'!S21+'71-2'!S24+'71-2'!S27+'71-2'!S30+'71-2'!S33+'71-2'!S36+'71-2'!S39+'71-2'!S42+'71-2'!S45+'71-2'!S48+'71-2'!S51+'71-2'!S54+'71-2'!S57+'71-3'!S12+'71-3'!S15+'71-3'!S18+'71-3'!S21+'71-3'!S24+'71-3'!S27+'71-3'!S30+'71-3'!S33+'71-3'!S36+'71-3'!S39+'71-3'!S42+'71-3'!S45+'71-3'!S48+'71-3'!S51+'71-3'!S54+'71-3'!S57+'71-4'!S12+'71-4'!S15+'71-4'!S18+'71-4'!S21+'71-4'!S24+'71-4'!S27+'71-4'!S30+'71-4'!S33+'71-4'!S36+'71-4'!S39+'71-4'!S42+'71-4'!S45+'71-4'!S48+'71-4'!S51</f>
        <v>1</v>
      </c>
      <c r="T9" s="143">
        <f>T15+T18+T21+T24+T27+T30+T33+T36+T39+T42+T45+T51+T57+T60+T63+T66+T69+'71-2'!T12+'71-2'!T15+'71-2'!T18+'71-2'!T21+'71-2'!T24+'71-2'!T27+'71-2'!T30+'71-2'!T33+'71-2'!T36+'71-2'!T39+'71-2'!T42+'71-2'!T45+'71-2'!T48+'71-2'!T51+'71-2'!T54+'71-2'!T57+'71-3'!T12+'71-3'!T15+'71-3'!T18+'71-3'!T21+'71-3'!T24+'71-3'!T27+'71-3'!T30+'71-3'!T33+'71-3'!T36+'71-3'!T39+'71-3'!T42+'71-3'!T45+'71-3'!T48+'71-3'!T51+'71-3'!T54+'71-3'!T57+'71-4'!T12+'71-4'!T15+'71-4'!T18+'71-4'!T21+'71-4'!T24+'71-4'!T27+'71-4'!T30+'71-4'!T33+'71-4'!T36+'71-4'!T39+'71-4'!T42+'71-4'!T45+'71-4'!T48+'71-4'!T51</f>
        <v>2</v>
      </c>
      <c r="U9" s="143">
        <f>U15+U18+U21+U24+U27+U30+U33+U36+U39+U42+U45+U51+U57+U60+U63+U66+U69+'71-2'!U12+'71-2'!U15+'71-2'!U18+'71-2'!U21+'71-2'!U24+'71-2'!U27+'71-2'!U30+'71-2'!U33+'71-2'!U36+'71-2'!U39+'71-2'!U42+'71-2'!U45+'71-2'!U48+'71-2'!U51+'71-2'!U54+'71-2'!U57+'71-3'!U12+'71-3'!U15+'71-3'!U18+'71-3'!U21+'71-3'!U24+'71-3'!U27+'71-3'!U30+'71-3'!U33+'71-3'!U36+'71-3'!U39+'71-3'!U42+'71-3'!U45+'71-3'!U48+'71-3'!U51+'71-3'!U54+'71-3'!U57+'71-4'!U12+'71-4'!U15+'71-4'!U18+'71-4'!U21+'71-4'!U24+'71-4'!U27+'71-4'!U30+'71-4'!U33+'71-4'!U36+'71-4'!U39+'71-4'!U42+'71-4'!U45+'71-4'!U48+'71-4'!U51</f>
        <v>0</v>
      </c>
      <c r="V9" s="143">
        <f>V15+V18+V21+V24+V27+V30+V33+V36+V39+V42+V45+V51+V57+V60+V63+V66+V69+'71-2'!V12+'71-2'!V15+'71-2'!V18+'71-2'!V21+'71-2'!V24+'71-2'!V27+'71-2'!V30+'71-2'!V33+'71-2'!V36+'71-2'!V39+'71-2'!V42+'71-2'!V45+'71-2'!V48+'71-2'!V51+'71-2'!V54+'71-2'!V57+'71-3'!V12+'71-3'!V15+'71-3'!V18+'71-3'!V21+'71-3'!V24+'71-3'!V27+'71-3'!V30+'71-3'!V33+'71-3'!V36+'71-3'!V39+'71-3'!V42+'71-3'!V45+'71-3'!V48+'71-3'!V51+'71-3'!V54+'71-3'!V57+'71-4'!V12+'71-4'!V15+'71-4'!V18+'71-4'!V21+'71-4'!V24+'71-4'!V27+'71-4'!V30+'71-4'!V33+'71-4'!V36+'71-4'!V39+'71-4'!V42+'71-4'!V45+'71-4'!V48+'71-4'!V51</f>
        <v>0</v>
      </c>
      <c r="W9" s="156"/>
      <c r="X9" s="158">
        <f>X15+X18+X21+X24+X27+X30+X33+X36+X39+X42+X45+X51+X57+X60+X63+X66+X69+'71-2'!X12+'71-2'!X15+'71-2'!X18+'71-2'!X21+'71-2'!X24+'71-2'!X27+'71-2'!X30+'71-2'!X33+'71-2'!X36+'71-2'!X39+'71-2'!X42+'71-2'!X45+'71-2'!X48+'71-2'!X51+'71-2'!X54+'71-2'!X57+'71-3'!X12+'71-3'!X15+'71-3'!X18+'71-3'!X21+'71-3'!X24+'71-3'!X27+'71-3'!X30+'71-3'!X33+'71-3'!X36+'71-3'!X39+'71-3'!X42+'71-3'!X45+'71-3'!X48+'71-3'!X51+'71-3'!X54+'71-3'!X57+'71-4'!X12+'71-4'!X15+'71-4'!X18+'71-4'!X21+'71-4'!X24+'71-4'!X27+'71-4'!X30+'71-4'!X33+'71-4'!X36+'71-4'!X39+'71-4'!X42+'71-4'!X45+'71-4'!X48+'71-4'!X51</f>
        <v>2029</v>
      </c>
      <c r="Y9" s="141">
        <f>Y15+Y18+Y21+Y24+Y27+Y30+Y33+Y36+Y39+Y42+Y45+Y51+Y57+Y60+Y63+Y66+Y69+'71-2'!Y12+'71-2'!Y15+'71-2'!Y18+'71-2'!Y21+'71-2'!Y24+'71-2'!Y27+'71-2'!Y30+'71-2'!Y33+'71-2'!Y36+'71-2'!Y39+'71-2'!Y42+'71-2'!Y45+'71-2'!Y48+'71-2'!Y51+'71-2'!Y54+'71-2'!Y57+'71-3'!Y12+'71-3'!Y15+'71-3'!Y18+'71-3'!Y21+'71-3'!Y24+'71-3'!Y27+'71-3'!Y30+'71-3'!Y33+'71-3'!Y36+'71-3'!Y39+'71-3'!Y42+'71-3'!Y45+'71-3'!Y48+'71-3'!Y51+'71-3'!Y54+'71-3'!Y57+'71-4'!Y12+'71-4'!Y15+'71-4'!Y18+'71-4'!Y21+'71-4'!Y24+'71-4'!Y27+'71-4'!Y30+'71-4'!Y33+'71-4'!Y36+'71-4'!Y39+'71-4'!Y42+'71-4'!Y45+'71-4'!Y48+'71-4'!Y51</f>
        <v>191</v>
      </c>
      <c r="Z9" s="151">
        <f>Z15+Z18+Z21+Z24+Z27+Z30+Z33+Z36+Z39+Z42+Z45+Z51+Z57+Z60+Z63+Z66+Z69+'71-2'!Z12+'71-2'!Z15+'71-2'!Z18+'71-2'!Z21+'71-2'!Z24+'71-2'!Z27+'71-2'!Z30+'71-2'!Z33+'71-2'!Z36+'71-2'!Z39+'71-2'!Z42+'71-2'!Z45+'71-2'!Z48+'71-2'!Z51+'71-2'!Z54+'71-2'!Z57+'71-3'!Z12+'71-3'!Z15+'71-3'!Z18+'71-3'!Z21+'71-3'!Z24+'71-3'!Z27+'71-3'!Z30+'71-3'!Z33+'71-3'!Z36+'71-3'!Z39+'71-3'!Z42+'71-3'!Z45+'71-3'!Z48+'71-3'!Z51+'71-3'!Z54+'71-3'!Z57+'71-4'!Z12+'71-4'!Z15+'71-4'!Z18+'71-4'!Z21+'71-4'!Z24+'71-4'!Z27+'71-4'!Z30+'71-4'!Z33+'71-4'!Z36+'71-4'!Z39+'71-4'!Z42+'71-4'!Z45+'71-4'!Z48+'71-4'!Z51</f>
        <v>144</v>
      </c>
      <c r="AA9" s="151">
        <f>AA15+AA18+AA21+AA24+AA27+AA30+AA33+AA36+AA39+AA42+AA45+AA51+AA57+AA60+AA63+AA66+AA69+'71-2'!AA12+'71-2'!AA15+'71-2'!AA18+'71-2'!AA21+'71-2'!AA24+'71-2'!AA27+'71-2'!AA30+'71-2'!AA33+'71-2'!AA36+'71-2'!AA39+'71-2'!AA42+'71-2'!AA45+'71-2'!AA48+'71-2'!AA51+'71-2'!AA54+'71-2'!AA57+'71-3'!AA12+'71-3'!AA15+'71-3'!AA18+'71-3'!AA21+'71-3'!AA24+'71-3'!AA27+'71-3'!AA30+'71-3'!AA33+'71-3'!AA36+'71-3'!AA39+'71-3'!AA42+'71-3'!AA45+'71-3'!AA48+'71-3'!AA51+'71-3'!AA54+'71-3'!AA57+'71-4'!AA12+'71-4'!AA15+'71-4'!AA18+'71-4'!AA21+'71-4'!AA24+'71-4'!AA27+'71-4'!AA30+'71-4'!AA33+'71-4'!AA36+'71-4'!AA39+'71-4'!AA42+'71-4'!AA45+'71-4'!AA48+'71-4'!AA51</f>
        <v>11</v>
      </c>
      <c r="AB9" s="151">
        <f>AB15+AB18+AB21+AB24+AB27+AB30+AB33+AB36+AB39+AB42+AB45+AB51+AB57+AB60+AB63+AB66+AB69+'71-2'!AB12+'71-2'!AB15+'71-2'!AB18+'71-2'!AB21+'71-2'!AB24+'71-2'!AB27+'71-2'!AB30+'71-2'!AB33+'71-2'!AB36+'71-2'!AB39+'71-2'!AB42+'71-2'!AB45+'71-2'!AB48+'71-2'!AB51+'71-2'!AB54+'71-2'!AB57+'71-3'!AB12+'71-3'!AB15+'71-3'!AB18+'71-3'!AB21+'71-3'!AB24+'71-3'!AB27+'71-3'!AB30+'71-3'!AB33+'71-3'!AB36+'71-3'!AB39+'71-3'!AB42+'71-3'!AB45+'71-3'!AB48+'71-3'!AB51+'71-3'!AB54+'71-3'!AB57+'71-4'!AB12+'71-4'!AB15+'71-4'!AB18+'71-4'!AB21+'71-4'!AB24+'71-4'!AB27+'71-4'!AB30+'71-4'!AB33+'71-4'!AB36+'71-4'!AB39+'71-4'!AB42+'71-4'!AB45+'71-4'!AB48+'71-4'!AB51</f>
        <v>4</v>
      </c>
      <c r="AC9" s="151">
        <f>AC15+AC18+AC21+AC24+AC27+AC30+AC33+AC36+AC39+AC42+AC45+AC51+AC57+AC60+AC63+AC66+AC69+'71-2'!AC12+'71-2'!AC15+'71-2'!AC18+'71-2'!AC21+'71-2'!AC24+'71-2'!AC27+'71-2'!AC30+'71-2'!AC33+'71-2'!AC36+'71-2'!AC39+'71-2'!AC42+'71-2'!AC45+'71-2'!AC48+'71-2'!AC51+'71-2'!AC54+'71-2'!AC57+'71-3'!AC12+'71-3'!AC15+'71-3'!AC18+'71-3'!AC21+'71-3'!AC24+'71-3'!AC27+'71-3'!AC30+'71-3'!AC33+'71-3'!AC36+'71-3'!AC39+'71-3'!AC42+'71-3'!AC45+'71-3'!AC48+'71-3'!AC51+'71-3'!AC54+'71-3'!AC57+'71-4'!AC12+'71-4'!AC15+'71-4'!AC18+'71-4'!AC21+'71-4'!AC24+'71-4'!AC27+'71-4'!AC30+'71-4'!AC33+'71-4'!AC36+'71-4'!AC39+'71-4'!AC42+'71-4'!AC45+'71-4'!AC48+'71-4'!AC51</f>
        <v>8</v>
      </c>
      <c r="AD9" s="151">
        <f>AD15+AD18+AD21+AD24+AD27+AD30+AD33+AD36+AD39+AD42+AD45+AD51+AD57+AD60+AD63+AD66+AD69+'71-2'!AD12+'71-2'!AD15+'71-2'!AD18+'71-2'!AD21+'71-2'!AD24+'71-2'!AD27+'71-2'!AD30+'71-2'!AD33+'71-2'!AD36+'71-2'!AD39+'71-2'!AD42+'71-2'!AD45+'71-2'!AD48+'71-2'!AD51+'71-2'!AD54+'71-2'!AD57+'71-3'!AD12+'71-3'!AD15+'71-3'!AD18+'71-3'!AD21+'71-3'!AD24+'71-3'!AD27+'71-3'!AD30+'71-3'!AD33+'71-3'!AD36+'71-3'!AD39+'71-3'!AD42+'71-3'!AD45+'71-3'!AD48+'71-3'!AD51+'71-3'!AD54+'71-3'!AD57+'71-4'!AD12+'71-4'!AD15+'71-4'!AD18+'71-4'!AD21+'71-4'!AD24+'71-4'!AD27+'71-4'!AD30+'71-4'!AD33+'71-4'!AD36+'71-4'!AD39+'71-4'!AD42+'71-4'!AD45+'71-4'!AD48+'71-4'!AD51</f>
        <v>24</v>
      </c>
      <c r="AE9" s="151">
        <f>AE15+AE18+AE21+AE24+AE27+AE30+AE33+AE36+AE39+AE42+AE45+AE51+AE57+AE60+AE63+AE66+AE69+'71-2'!AE12+'71-2'!AE15+'71-2'!AE18+'71-2'!AE21+'71-2'!AE24+'71-2'!AE27+'71-2'!AE30+'71-2'!AE33+'71-2'!AE36+'71-2'!AE39+'71-2'!AE42+'71-2'!AE45+'71-2'!AE48+'71-2'!AE51+'71-2'!AE54+'71-2'!AE57+'71-3'!AE12+'71-3'!AE15+'71-3'!AE18+'71-3'!AE21+'71-3'!AE24+'71-3'!AE27+'71-3'!AE30+'71-3'!AE33+'71-3'!AE36+'71-3'!AE39+'71-3'!AE42+'71-3'!AE45+'71-3'!AE48+'71-3'!AE51+'71-3'!AE54+'71-3'!AE57+'71-4'!AE12+'71-4'!AE15+'71-4'!AE18+'71-4'!AE21+'71-4'!AE24+'71-4'!AE27+'71-4'!AE30+'71-4'!AE33+'71-4'!AE36+'71-4'!AE39+'71-4'!AE42+'71-4'!AE45+'71-4'!AE48+'71-4'!AE51</f>
        <v>9</v>
      </c>
      <c r="AF9" s="151">
        <f>AF15+AF18+AF21+AF24+AF27+AF30+AF33+AF36+AF39+AF42+AF45+AF51+AF57+AF60+AF63+AF66+AF69+'71-2'!AF12+'71-2'!AF15+'71-2'!AF18+'71-2'!AF21+'71-2'!AF24+'71-2'!AF27+'71-2'!AF30+'71-2'!AF33+'71-2'!AF36+'71-2'!AF39+'71-2'!AF42+'71-2'!AF45+'71-2'!AF48+'71-2'!AF51+'71-2'!AF54+'71-2'!AF57+'71-3'!AF12+'71-3'!AF15+'71-3'!AF18+'71-3'!AF21+'71-3'!AF24+'71-3'!AF27+'71-3'!AF30+'71-3'!AF33+'71-3'!AF36+'71-3'!AF39+'71-3'!AF42+'71-3'!AF45+'71-3'!AF48+'71-3'!AF51+'71-3'!AF54+'71-3'!AF57+'71-4'!AF12+'71-4'!AF15+'71-4'!AF18+'71-4'!AF21+'71-4'!AF24+'71-4'!AF27+'71-4'!AF30+'71-4'!AF33+'71-4'!AF36+'71-4'!AF39+'71-4'!AF42+'71-4'!AF45+'71-4'!AF48+'71-4'!AF51</f>
        <v>172</v>
      </c>
      <c r="AG9" s="151">
        <f>AG15+AG18+AG21+AG24+AG27+AG30+AG33+AG36+AG39+AG42+AG45+AG51+AG57+AG60+AG63+AG66+AG69+'71-2'!AG12+'71-2'!AG15+'71-2'!AG18+'71-2'!AG21+'71-2'!AG24+'71-2'!AG27+'71-2'!AG30+'71-2'!AG33+'71-2'!AG36+'71-2'!AG39+'71-2'!AG42+'71-2'!AG45+'71-2'!AG48+'71-2'!AG51+'71-2'!AG54+'71-2'!AG57+'71-3'!AG12+'71-3'!AG15+'71-3'!AG18+'71-3'!AG21+'71-3'!AG24+'71-3'!AG27+'71-3'!AG30+'71-3'!AG33+'71-3'!AG36+'71-3'!AG39+'71-3'!AG42+'71-3'!AG45+'71-3'!AG48+'71-3'!AG51+'71-3'!AG54+'71-3'!AG57+'71-4'!AG12+'71-4'!AG15+'71-4'!AG18+'71-4'!AG21+'71-4'!AG24+'71-4'!AG27+'71-4'!AG30+'71-4'!AG33+'71-4'!AG36+'71-4'!AG39+'71-4'!AG42+'71-4'!AG45+'71-4'!AG48+'71-4'!AG51</f>
        <v>3849</v>
      </c>
      <c r="AH9" s="151">
        <f>AH15+AH18+AH21+AH24+AH27+AH30+AH33+AH36+AH39+AH42+AH45+AH51+AH57+AH60+AH63+AH66+AH69+'71-2'!AH12+'71-2'!AH15+'71-2'!AH18+'71-2'!AH21+'71-2'!AH24+'71-2'!AH27+'71-2'!AH30+'71-2'!AH33+'71-2'!AH36+'71-2'!AH39+'71-2'!AH42+'71-2'!AH45+'71-2'!AH48+'71-2'!AH51+'71-2'!AH54+'71-2'!AH57+'71-3'!AH12+'71-3'!AH15+'71-3'!AH18+'71-3'!AH21+'71-3'!AH24+'71-3'!AH27+'71-3'!AH30+'71-3'!AH33+'71-3'!AH36+'71-3'!AH39+'71-3'!AH42+'71-3'!AH45+'71-3'!AH48+'71-3'!AH51+'71-3'!AH54+'71-3'!AH57+'71-4'!AH12+'71-4'!AH15+'71-4'!AH18+'71-4'!AH21+'71-4'!AH24+'71-4'!AH27+'71-4'!AH30+'71-4'!AH33+'71-4'!AH36+'71-4'!AH39+'71-4'!AH42+'71-4'!AH45+'71-4'!AH48+'71-4'!AH51</f>
        <v>158</v>
      </c>
      <c r="AI9" s="151">
        <f>AI15+AI18+AI21+AI24+AI27+AI30+AI33+AI36+AI39+AI42+AI45+AI51+AI57+AI60+AI63+AI66+AI69+'71-2'!AI12+'71-2'!AI15+'71-2'!AI18+'71-2'!AI21+'71-2'!AI24+'71-2'!AI27+'71-2'!AI30+'71-2'!AI33+'71-2'!AI36+'71-2'!AI39+'71-2'!AI42+'71-2'!AI45+'71-2'!AI48+'71-2'!AI51+'71-2'!AI54+'71-2'!AI57+'71-3'!AI12+'71-3'!AI15+'71-3'!AI18+'71-3'!AI21+'71-3'!AI24+'71-3'!AI27+'71-3'!AI30+'71-3'!AI33+'71-3'!AI36+'71-3'!AI39+'71-3'!AI42+'71-3'!AI45+'71-3'!AI48+'71-3'!AI51+'71-3'!AI54+'71-3'!AI57+'71-4'!AI12+'71-4'!AI15+'71-4'!AI18+'71-4'!AI21+'71-4'!AI24+'71-4'!AI27+'71-4'!AI30+'71-4'!AI33+'71-4'!AI36+'71-4'!AI39+'71-4'!AI42+'71-4'!AI45+'71-4'!AI48+'71-4'!AI51</f>
        <v>9</v>
      </c>
      <c r="AJ9" s="151">
        <f>AJ15+AJ18+AJ21+AJ24+AJ27+AJ30+AJ33+AJ36+AJ39+AJ42+AJ45+AJ51+AJ57+AJ60+AJ63+AJ66+AJ69+'71-2'!AJ12+'71-2'!AJ15+'71-2'!AJ18+'71-2'!AJ21+'71-2'!AJ24+'71-2'!AJ27+'71-2'!AJ30+'71-2'!AJ33+'71-2'!AJ36+'71-2'!AJ39+'71-2'!AJ42+'71-2'!AJ45+'71-2'!AJ48+'71-2'!AJ51+'71-2'!AJ54+'71-2'!AJ57+'71-3'!AJ12+'71-3'!AJ15+'71-3'!AJ18+'71-3'!AJ21+'71-3'!AJ24+'71-3'!AJ27+'71-3'!AJ30+'71-3'!AJ33+'71-3'!AJ36+'71-3'!AJ39+'71-3'!AJ42+'71-3'!AJ45+'71-3'!AJ48+'71-3'!AJ51+'71-3'!AJ54+'71-3'!AJ57+'71-4'!AJ12+'71-4'!AJ15+'71-4'!AJ18+'71-4'!AJ21+'71-4'!AJ24+'71-4'!AJ27+'71-4'!AJ30+'71-4'!AJ33+'71-4'!AJ36+'71-4'!AJ39+'71-4'!AJ42+'71-4'!AJ45+'71-4'!AJ48+'71-4'!AJ51</f>
        <v>92</v>
      </c>
      <c r="AK9" s="151">
        <f>AK15+AK18+AK21+AK24+AK27+AK30+AK33+AK36+AK39+AK42+AK45+AK51+AK57+AK60+AK63+AK66+AK69+'71-2'!AK12+'71-2'!AK15+'71-2'!AK18+'71-2'!AK21+'71-2'!AK24+'71-2'!AK27+'71-2'!AK30+'71-2'!AK33+'71-2'!AK36+'71-2'!AK39+'71-2'!AK42+'71-2'!AK45+'71-2'!AK48+'71-2'!AK51+'71-2'!AK54+'71-2'!AK57+'71-3'!AK12+'71-3'!AK15+'71-3'!AK18+'71-3'!AK21+'71-3'!AK24+'71-3'!AK27+'71-3'!AK30+'71-3'!AK33+'71-3'!AK36+'71-3'!AK39+'71-3'!AK42+'71-3'!AK45+'71-3'!AK48+'71-3'!AK51+'71-3'!AK54+'71-3'!AK57+'71-4'!AK12+'71-4'!AK15+'71-4'!AK18+'71-4'!AK21+'71-4'!AK24+'71-4'!AK27+'71-4'!AK30+'71-4'!AK33+'71-4'!AK36+'71-4'!AK39+'71-4'!AK42+'71-4'!AK45+'71-4'!AK48+'71-4'!AK51</f>
        <v>0</v>
      </c>
      <c r="AL9" s="13" t="s">
        <v>7</v>
      </c>
      <c r="AM9" s="14"/>
      <c r="AN9" s="15"/>
      <c r="AP9" s="44">
        <f t="shared" si="1"/>
        <v>0</v>
      </c>
      <c r="AQ9" s="44">
        <f t="shared" si="2"/>
        <v>0</v>
      </c>
      <c r="AR9" s="44">
        <f t="shared" si="3"/>
        <v>0</v>
      </c>
      <c r="AS9" s="44">
        <f t="shared" si="4"/>
        <v>0</v>
      </c>
    </row>
    <row r="10" spans="1:45" s="42" customFormat="1" ht="13.5" hidden="1" customHeight="1" x14ac:dyDescent="0.15">
      <c r="A10" s="45"/>
      <c r="B10" s="18"/>
      <c r="C10" s="18"/>
      <c r="D10" s="46" t="s">
        <v>52</v>
      </c>
      <c r="E10" s="128">
        <v>0</v>
      </c>
      <c r="F10" s="143">
        <f t="shared" si="0"/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/>
      <c r="R10" s="159">
        <v>0</v>
      </c>
      <c r="S10" s="159">
        <v>0</v>
      </c>
      <c r="T10" s="159">
        <v>0</v>
      </c>
      <c r="U10" s="159">
        <v>0</v>
      </c>
      <c r="V10" s="156">
        <v>0</v>
      </c>
      <c r="W10" s="129"/>
      <c r="X10" s="129">
        <v>0</v>
      </c>
      <c r="Y10" s="128">
        <f t="shared" ref="Y10:Y69" si="5">SUM(Z10:AD10)</f>
        <v>0</v>
      </c>
      <c r="Z10" s="129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30">
        <v>0</v>
      </c>
      <c r="AL10" s="16"/>
      <c r="AM10" s="17"/>
      <c r="AN10" s="18"/>
      <c r="AP10" s="44">
        <f t="shared" si="1"/>
        <v>0</v>
      </c>
      <c r="AQ10" s="44">
        <f t="shared" si="2"/>
        <v>0</v>
      </c>
      <c r="AR10" s="44">
        <f t="shared" si="3"/>
        <v>0</v>
      </c>
      <c r="AS10" s="44">
        <f t="shared" si="4"/>
        <v>0</v>
      </c>
    </row>
    <row r="11" spans="1:45" s="42" customFormat="1" ht="13.5" hidden="1" customHeight="1" x14ac:dyDescent="0.15">
      <c r="A11" s="47"/>
      <c r="B11" s="15" t="s">
        <v>51</v>
      </c>
      <c r="C11" s="15"/>
      <c r="D11" s="1" t="s">
        <v>53</v>
      </c>
      <c r="E11" s="129">
        <v>0</v>
      </c>
      <c r="F11" s="143">
        <f t="shared" si="0"/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/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29"/>
      <c r="X11" s="129">
        <v>0</v>
      </c>
      <c r="Y11" s="129">
        <f t="shared" si="5"/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31">
        <v>0</v>
      </c>
      <c r="AL11" s="13"/>
      <c r="AM11" s="14"/>
      <c r="AN11" s="15" t="s">
        <v>51</v>
      </c>
      <c r="AP11" s="44">
        <f t="shared" si="1"/>
        <v>0</v>
      </c>
      <c r="AQ11" s="44">
        <f t="shared" si="2"/>
        <v>0</v>
      </c>
      <c r="AR11" s="44">
        <f t="shared" si="3"/>
        <v>0</v>
      </c>
      <c r="AS11" s="44">
        <f t="shared" si="4"/>
        <v>0</v>
      </c>
    </row>
    <row r="12" spans="1:45" s="42" customFormat="1" ht="14.1" hidden="1" customHeight="1" x14ac:dyDescent="0.15">
      <c r="A12" s="48"/>
      <c r="B12" s="21"/>
      <c r="C12" s="21"/>
      <c r="D12" s="49" t="s">
        <v>54</v>
      </c>
      <c r="E12" s="132">
        <v>0</v>
      </c>
      <c r="F12" s="143">
        <f t="shared" si="0"/>
        <v>0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/>
      <c r="R12" s="160">
        <v>0</v>
      </c>
      <c r="S12" s="160">
        <v>0</v>
      </c>
      <c r="T12" s="160">
        <v>0</v>
      </c>
      <c r="U12" s="160">
        <v>0</v>
      </c>
      <c r="V12" s="160">
        <v>0</v>
      </c>
      <c r="W12" s="129"/>
      <c r="X12" s="129">
        <v>0</v>
      </c>
      <c r="Y12" s="132">
        <f t="shared" si="5"/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3">
        <v>0</v>
      </c>
      <c r="AL12" s="19"/>
      <c r="AM12" s="20"/>
      <c r="AN12" s="21"/>
      <c r="AP12" s="44">
        <f t="shared" si="1"/>
        <v>0</v>
      </c>
      <c r="AQ12" s="44">
        <f t="shared" si="2"/>
        <v>0</v>
      </c>
      <c r="AR12" s="44">
        <f t="shared" si="3"/>
        <v>0</v>
      </c>
      <c r="AS12" s="44">
        <f t="shared" si="4"/>
        <v>0</v>
      </c>
    </row>
    <row r="13" spans="1:45" s="36" customFormat="1" ht="14.1" customHeight="1" x14ac:dyDescent="0.15">
      <c r="B13" s="167" t="s">
        <v>82</v>
      </c>
      <c r="C13" s="26"/>
      <c r="D13" s="43" t="s">
        <v>68</v>
      </c>
      <c r="E13" s="141">
        <f>SUM(F13,R13,X13,Y13,AE13:AK13)</f>
        <v>1</v>
      </c>
      <c r="F13" s="143">
        <f t="shared" si="0"/>
        <v>1</v>
      </c>
      <c r="G13" s="134">
        <v>1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43">
        <f t="shared" ref="R13:R47" si="6">SUM(S13:V13)</f>
        <v>0</v>
      </c>
      <c r="S13" s="134">
        <v>0</v>
      </c>
      <c r="T13" s="134">
        <v>0</v>
      </c>
      <c r="U13" s="134">
        <v>0</v>
      </c>
      <c r="V13" s="134">
        <v>0</v>
      </c>
      <c r="W13" s="137"/>
      <c r="X13" s="161">
        <v>0</v>
      </c>
      <c r="Y13" s="143">
        <f t="shared" si="5"/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4">
        <v>0</v>
      </c>
      <c r="AL13" s="22" t="s">
        <v>68</v>
      </c>
      <c r="AM13" s="12"/>
      <c r="AN13" s="167" t="str">
        <f>B13</f>
        <v>拳銃等
単純密輸入</v>
      </c>
      <c r="AP13" s="44">
        <f t="shared" si="1"/>
        <v>0</v>
      </c>
      <c r="AQ13" s="44">
        <f t="shared" si="2"/>
        <v>0</v>
      </c>
      <c r="AR13" s="44">
        <f t="shared" si="3"/>
        <v>0</v>
      </c>
      <c r="AS13" s="44">
        <f t="shared" si="4"/>
        <v>0</v>
      </c>
    </row>
    <row r="14" spans="1:45" s="36" customFormat="1" ht="14.1" customHeight="1" x14ac:dyDescent="0.15">
      <c r="B14" s="167"/>
      <c r="C14" s="26"/>
      <c r="D14" s="43" t="s">
        <v>69</v>
      </c>
      <c r="E14" s="141">
        <f t="shared" ref="E14:E19" si="7">SUM(F14,R14,X14,Y14,AE14:AK14)</f>
        <v>1</v>
      </c>
      <c r="F14" s="143">
        <f t="shared" si="0"/>
        <v>1</v>
      </c>
      <c r="G14" s="134">
        <v>1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43">
        <f t="shared" si="6"/>
        <v>0</v>
      </c>
      <c r="S14" s="134">
        <v>0</v>
      </c>
      <c r="T14" s="134">
        <v>0</v>
      </c>
      <c r="U14" s="134">
        <v>0</v>
      </c>
      <c r="V14" s="134">
        <v>0</v>
      </c>
      <c r="W14" s="137"/>
      <c r="X14" s="161">
        <v>0</v>
      </c>
      <c r="Y14" s="143">
        <f t="shared" si="5"/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22" t="s">
        <v>69</v>
      </c>
      <c r="AM14" s="12"/>
      <c r="AN14" s="167"/>
      <c r="AP14" s="44">
        <f t="shared" si="1"/>
        <v>0</v>
      </c>
      <c r="AQ14" s="44">
        <f t="shared" si="2"/>
        <v>0</v>
      </c>
      <c r="AR14" s="44">
        <f t="shared" si="3"/>
        <v>0</v>
      </c>
      <c r="AS14" s="44">
        <f t="shared" si="4"/>
        <v>0</v>
      </c>
    </row>
    <row r="15" spans="1:45" s="36" customFormat="1" ht="14.1" customHeight="1" x14ac:dyDescent="0.15">
      <c r="B15" s="167"/>
      <c r="C15" s="26"/>
      <c r="D15" s="43" t="s">
        <v>49</v>
      </c>
      <c r="E15" s="141">
        <f t="shared" si="7"/>
        <v>7</v>
      </c>
      <c r="F15" s="143">
        <f t="shared" si="0"/>
        <v>7</v>
      </c>
      <c r="G15" s="134">
        <v>6</v>
      </c>
      <c r="H15" s="134">
        <v>0</v>
      </c>
      <c r="I15" s="134">
        <v>1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43">
        <f t="shared" si="6"/>
        <v>0</v>
      </c>
      <c r="S15" s="134">
        <v>0</v>
      </c>
      <c r="T15" s="134">
        <v>0</v>
      </c>
      <c r="U15" s="134">
        <v>0</v>
      </c>
      <c r="V15" s="134">
        <v>0</v>
      </c>
      <c r="W15" s="137"/>
      <c r="X15" s="161">
        <v>0</v>
      </c>
      <c r="Y15" s="143">
        <f t="shared" si="5"/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22" t="s">
        <v>7</v>
      </c>
      <c r="AM15" s="12"/>
      <c r="AN15" s="167"/>
      <c r="AP15" s="44">
        <f t="shared" si="1"/>
        <v>0</v>
      </c>
      <c r="AQ15" s="44">
        <f t="shared" si="2"/>
        <v>0</v>
      </c>
      <c r="AR15" s="44">
        <f t="shared" si="3"/>
        <v>0</v>
      </c>
      <c r="AS15" s="44">
        <f t="shared" si="4"/>
        <v>0</v>
      </c>
    </row>
    <row r="16" spans="1:45" s="36" customFormat="1" ht="14.1" customHeight="1" x14ac:dyDescent="0.15">
      <c r="B16" s="167" t="s">
        <v>83</v>
      </c>
      <c r="C16" s="26"/>
      <c r="D16" s="43" t="s">
        <v>68</v>
      </c>
      <c r="E16" s="141">
        <f t="shared" si="7"/>
        <v>0</v>
      </c>
      <c r="F16" s="143">
        <f t="shared" si="0"/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43">
        <f t="shared" si="6"/>
        <v>0</v>
      </c>
      <c r="S16" s="134">
        <v>0</v>
      </c>
      <c r="T16" s="134">
        <v>0</v>
      </c>
      <c r="U16" s="134">
        <v>0</v>
      </c>
      <c r="V16" s="134">
        <v>0</v>
      </c>
      <c r="W16" s="137"/>
      <c r="X16" s="161">
        <v>0</v>
      </c>
      <c r="Y16" s="143">
        <f t="shared" si="5"/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4">
        <v>0</v>
      </c>
      <c r="AL16" s="22" t="s">
        <v>68</v>
      </c>
      <c r="AM16" s="12"/>
      <c r="AN16" s="167" t="str">
        <f t="shared" ref="AN16:AN47" si="8">B16</f>
        <v>拳銃等
営利密輸入</v>
      </c>
      <c r="AP16" s="44">
        <f t="shared" si="1"/>
        <v>0</v>
      </c>
      <c r="AQ16" s="44">
        <f t="shared" si="2"/>
        <v>0</v>
      </c>
      <c r="AR16" s="44">
        <f t="shared" si="3"/>
        <v>0</v>
      </c>
      <c r="AS16" s="44">
        <f t="shared" si="4"/>
        <v>0</v>
      </c>
    </row>
    <row r="17" spans="2:45" s="36" customFormat="1" ht="14.1" customHeight="1" x14ac:dyDescent="0.15">
      <c r="B17" s="166"/>
      <c r="C17" s="12"/>
      <c r="D17" s="43" t="s">
        <v>69</v>
      </c>
      <c r="E17" s="141">
        <f t="shared" si="7"/>
        <v>0</v>
      </c>
      <c r="F17" s="143">
        <f t="shared" si="0"/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43">
        <f t="shared" si="6"/>
        <v>0</v>
      </c>
      <c r="S17" s="134">
        <v>0</v>
      </c>
      <c r="T17" s="134">
        <v>0</v>
      </c>
      <c r="U17" s="134">
        <v>0</v>
      </c>
      <c r="V17" s="134">
        <v>0</v>
      </c>
      <c r="W17" s="137"/>
      <c r="X17" s="161">
        <v>0</v>
      </c>
      <c r="Y17" s="143">
        <f t="shared" si="5"/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22" t="s">
        <v>69</v>
      </c>
      <c r="AM17" s="12"/>
      <c r="AN17" s="166"/>
      <c r="AP17" s="44">
        <f t="shared" si="1"/>
        <v>0</v>
      </c>
      <c r="AQ17" s="44">
        <f t="shared" si="2"/>
        <v>0</v>
      </c>
      <c r="AR17" s="44">
        <f t="shared" si="3"/>
        <v>0</v>
      </c>
      <c r="AS17" s="44">
        <f t="shared" si="4"/>
        <v>0</v>
      </c>
    </row>
    <row r="18" spans="2:45" s="36" customFormat="1" ht="14.1" customHeight="1" x14ac:dyDescent="0.15">
      <c r="B18" s="166"/>
      <c r="C18" s="12"/>
      <c r="D18" s="43" t="s">
        <v>49</v>
      </c>
      <c r="E18" s="141">
        <f t="shared" si="7"/>
        <v>0</v>
      </c>
      <c r="F18" s="143">
        <f t="shared" si="0"/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43">
        <f t="shared" si="6"/>
        <v>0</v>
      </c>
      <c r="S18" s="134">
        <v>0</v>
      </c>
      <c r="T18" s="134">
        <v>0</v>
      </c>
      <c r="U18" s="134">
        <v>0</v>
      </c>
      <c r="V18" s="134">
        <v>0</v>
      </c>
      <c r="W18" s="137"/>
      <c r="X18" s="161">
        <v>0</v>
      </c>
      <c r="Y18" s="143">
        <f t="shared" si="5"/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22" t="s">
        <v>7</v>
      </c>
      <c r="AM18" s="12"/>
      <c r="AN18" s="166"/>
      <c r="AP18" s="44">
        <f t="shared" si="1"/>
        <v>0</v>
      </c>
      <c r="AQ18" s="44">
        <f t="shared" si="2"/>
        <v>0</v>
      </c>
      <c r="AR18" s="44">
        <f t="shared" si="3"/>
        <v>0</v>
      </c>
      <c r="AS18" s="44">
        <f t="shared" si="4"/>
        <v>0</v>
      </c>
    </row>
    <row r="19" spans="2:45" s="36" customFormat="1" ht="14.1" customHeight="1" x14ac:dyDescent="0.15">
      <c r="B19" s="167" t="s">
        <v>84</v>
      </c>
      <c r="C19" s="26"/>
      <c r="D19" s="43" t="s">
        <v>68</v>
      </c>
      <c r="E19" s="141">
        <f t="shared" si="7"/>
        <v>0</v>
      </c>
      <c r="F19" s="143">
        <f t="shared" si="0"/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43">
        <f t="shared" si="6"/>
        <v>0</v>
      </c>
      <c r="S19" s="134">
        <v>0</v>
      </c>
      <c r="T19" s="134">
        <v>0</v>
      </c>
      <c r="U19" s="134">
        <v>0</v>
      </c>
      <c r="V19" s="134">
        <v>0</v>
      </c>
      <c r="W19" s="137"/>
      <c r="X19" s="161">
        <v>0</v>
      </c>
      <c r="Y19" s="143">
        <f>SUM(Z19:AD19)</f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22" t="s">
        <v>68</v>
      </c>
      <c r="AM19" s="12"/>
      <c r="AN19" s="167" t="str">
        <f t="shared" ref="AN19:AN50" si="9">B19</f>
        <v>拳銃部品
密輸入</v>
      </c>
      <c r="AP19" s="44">
        <f t="shared" si="1"/>
        <v>0</v>
      </c>
      <c r="AQ19" s="44">
        <f t="shared" si="2"/>
        <v>0</v>
      </c>
      <c r="AR19" s="44">
        <f t="shared" si="3"/>
        <v>0</v>
      </c>
      <c r="AS19" s="44">
        <f t="shared" si="4"/>
        <v>0</v>
      </c>
    </row>
    <row r="20" spans="2:45" s="36" customFormat="1" ht="14.1" customHeight="1" x14ac:dyDescent="0.15">
      <c r="B20" s="166"/>
      <c r="C20" s="12"/>
      <c r="D20" s="43" t="s">
        <v>69</v>
      </c>
      <c r="E20" s="141">
        <f t="shared" ref="E20:E69" si="10">SUM(F20,R20,X20,Y20,AE20:AK20)</f>
        <v>0</v>
      </c>
      <c r="F20" s="143">
        <f t="shared" si="0"/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43">
        <f t="shared" si="6"/>
        <v>0</v>
      </c>
      <c r="S20" s="134">
        <v>0</v>
      </c>
      <c r="T20" s="134">
        <v>0</v>
      </c>
      <c r="U20" s="134">
        <v>0</v>
      </c>
      <c r="V20" s="134">
        <v>0</v>
      </c>
      <c r="W20" s="137"/>
      <c r="X20" s="161">
        <v>0</v>
      </c>
      <c r="Y20" s="143">
        <f t="shared" si="5"/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22" t="s">
        <v>69</v>
      </c>
      <c r="AM20" s="12"/>
      <c r="AN20" s="166"/>
      <c r="AP20" s="44">
        <f t="shared" si="1"/>
        <v>0</v>
      </c>
      <c r="AQ20" s="44">
        <f t="shared" si="2"/>
        <v>0</v>
      </c>
      <c r="AR20" s="44">
        <f t="shared" si="3"/>
        <v>0</v>
      </c>
      <c r="AS20" s="44">
        <f t="shared" si="4"/>
        <v>0</v>
      </c>
    </row>
    <row r="21" spans="2:45" s="36" customFormat="1" ht="14.1" customHeight="1" x14ac:dyDescent="0.15">
      <c r="B21" s="166"/>
      <c r="C21" s="12"/>
      <c r="D21" s="43" t="s">
        <v>49</v>
      </c>
      <c r="E21" s="141">
        <f t="shared" si="10"/>
        <v>0</v>
      </c>
      <c r="F21" s="143">
        <f t="shared" si="0"/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43">
        <f t="shared" si="6"/>
        <v>0</v>
      </c>
      <c r="S21" s="134">
        <v>0</v>
      </c>
      <c r="T21" s="134">
        <v>0</v>
      </c>
      <c r="U21" s="134">
        <v>0</v>
      </c>
      <c r="V21" s="134">
        <v>0</v>
      </c>
      <c r="W21" s="137"/>
      <c r="X21" s="161">
        <v>0</v>
      </c>
      <c r="Y21" s="143">
        <f t="shared" si="5"/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22" t="s">
        <v>7</v>
      </c>
      <c r="AM21" s="12"/>
      <c r="AN21" s="166"/>
      <c r="AP21" s="44">
        <f t="shared" si="1"/>
        <v>0</v>
      </c>
      <c r="AQ21" s="44">
        <f t="shared" si="2"/>
        <v>0</v>
      </c>
      <c r="AR21" s="44">
        <f t="shared" si="3"/>
        <v>0</v>
      </c>
      <c r="AS21" s="44">
        <f t="shared" si="4"/>
        <v>0</v>
      </c>
    </row>
    <row r="22" spans="2:45" s="36" customFormat="1" ht="14.1" customHeight="1" x14ac:dyDescent="0.15">
      <c r="B22" s="167" t="s">
        <v>85</v>
      </c>
      <c r="C22" s="26"/>
      <c r="D22" s="43" t="s">
        <v>68</v>
      </c>
      <c r="E22" s="141">
        <f t="shared" si="10"/>
        <v>1</v>
      </c>
      <c r="F22" s="143">
        <f t="shared" si="0"/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43">
        <f t="shared" si="6"/>
        <v>0</v>
      </c>
      <c r="S22" s="134">
        <v>0</v>
      </c>
      <c r="T22" s="134">
        <v>0</v>
      </c>
      <c r="U22" s="134">
        <v>0</v>
      </c>
      <c r="V22" s="134">
        <v>0</v>
      </c>
      <c r="W22" s="137"/>
      <c r="X22" s="161">
        <v>1</v>
      </c>
      <c r="Y22" s="143">
        <f t="shared" si="5"/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22" t="s">
        <v>68</v>
      </c>
      <c r="AM22" s="12"/>
      <c r="AN22" s="167" t="str">
        <f t="shared" ref="AN22:AN69" si="11">B22</f>
        <v>拳銃実包
単純密輸入</v>
      </c>
      <c r="AP22" s="44">
        <f t="shared" si="1"/>
        <v>0</v>
      </c>
      <c r="AQ22" s="44">
        <f t="shared" si="2"/>
        <v>0</v>
      </c>
      <c r="AR22" s="44">
        <f t="shared" si="3"/>
        <v>0</v>
      </c>
      <c r="AS22" s="44">
        <f t="shared" si="4"/>
        <v>0</v>
      </c>
    </row>
    <row r="23" spans="2:45" s="36" customFormat="1" ht="14.1" customHeight="1" x14ac:dyDescent="0.15">
      <c r="B23" s="166"/>
      <c r="C23" s="12"/>
      <c r="D23" s="43" t="s">
        <v>69</v>
      </c>
      <c r="E23" s="141">
        <f t="shared" si="10"/>
        <v>1</v>
      </c>
      <c r="F23" s="143">
        <f t="shared" si="0"/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43">
        <f t="shared" si="6"/>
        <v>0</v>
      </c>
      <c r="S23" s="134">
        <v>0</v>
      </c>
      <c r="T23" s="134">
        <v>0</v>
      </c>
      <c r="U23" s="134">
        <v>0</v>
      </c>
      <c r="V23" s="134">
        <v>0</v>
      </c>
      <c r="W23" s="137"/>
      <c r="X23" s="161">
        <v>1</v>
      </c>
      <c r="Y23" s="143">
        <f t="shared" si="5"/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22" t="s">
        <v>69</v>
      </c>
      <c r="AM23" s="12"/>
      <c r="AN23" s="166"/>
      <c r="AP23" s="44">
        <f t="shared" si="1"/>
        <v>0</v>
      </c>
      <c r="AQ23" s="44">
        <f t="shared" si="2"/>
        <v>0</v>
      </c>
      <c r="AR23" s="44">
        <f t="shared" si="3"/>
        <v>0</v>
      </c>
      <c r="AS23" s="44">
        <f t="shared" si="4"/>
        <v>0</v>
      </c>
    </row>
    <row r="24" spans="2:45" s="36" customFormat="1" ht="14.1" customHeight="1" x14ac:dyDescent="0.15">
      <c r="B24" s="166"/>
      <c r="C24" s="12"/>
      <c r="D24" s="43" t="s">
        <v>49</v>
      </c>
      <c r="E24" s="141">
        <f t="shared" si="10"/>
        <v>1</v>
      </c>
      <c r="F24" s="143">
        <f t="shared" si="0"/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43">
        <f t="shared" si="6"/>
        <v>0</v>
      </c>
      <c r="S24" s="134">
        <v>0</v>
      </c>
      <c r="T24" s="134">
        <v>0</v>
      </c>
      <c r="U24" s="134">
        <v>0</v>
      </c>
      <c r="V24" s="134">
        <v>0</v>
      </c>
      <c r="W24" s="137"/>
      <c r="X24" s="161">
        <v>1</v>
      </c>
      <c r="Y24" s="143">
        <f t="shared" si="5"/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22" t="s">
        <v>7</v>
      </c>
      <c r="AM24" s="12"/>
      <c r="AN24" s="166"/>
      <c r="AP24" s="44">
        <f t="shared" si="1"/>
        <v>0</v>
      </c>
      <c r="AQ24" s="44">
        <f t="shared" si="2"/>
        <v>0</v>
      </c>
      <c r="AR24" s="44">
        <f t="shared" si="3"/>
        <v>0</v>
      </c>
      <c r="AS24" s="44">
        <f t="shared" si="4"/>
        <v>0</v>
      </c>
    </row>
    <row r="25" spans="2:45" s="36" customFormat="1" ht="14.1" customHeight="1" x14ac:dyDescent="0.15">
      <c r="B25" s="167" t="s">
        <v>86</v>
      </c>
      <c r="C25" s="26"/>
      <c r="D25" s="43" t="s">
        <v>68</v>
      </c>
      <c r="E25" s="141">
        <f t="shared" si="10"/>
        <v>0</v>
      </c>
      <c r="F25" s="143">
        <f t="shared" si="0"/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43">
        <f t="shared" si="6"/>
        <v>0</v>
      </c>
      <c r="S25" s="134">
        <v>0</v>
      </c>
      <c r="T25" s="134">
        <v>0</v>
      </c>
      <c r="U25" s="134">
        <v>0</v>
      </c>
      <c r="V25" s="134">
        <v>0</v>
      </c>
      <c r="W25" s="137"/>
      <c r="X25" s="161">
        <v>0</v>
      </c>
      <c r="Y25" s="143">
        <f t="shared" si="5"/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22" t="s">
        <v>68</v>
      </c>
      <c r="AM25" s="12"/>
      <c r="AN25" s="167" t="str">
        <f t="shared" ref="AN25:AN69" si="12">B25</f>
        <v>拳銃実包
営利密輸入</v>
      </c>
      <c r="AP25" s="44">
        <f t="shared" si="1"/>
        <v>0</v>
      </c>
      <c r="AQ25" s="44">
        <f t="shared" si="2"/>
        <v>0</v>
      </c>
      <c r="AR25" s="44">
        <f t="shared" si="3"/>
        <v>0</v>
      </c>
      <c r="AS25" s="44">
        <f t="shared" si="4"/>
        <v>0</v>
      </c>
    </row>
    <row r="26" spans="2:45" s="36" customFormat="1" ht="14.1" customHeight="1" x14ac:dyDescent="0.15">
      <c r="B26" s="165"/>
      <c r="C26" s="27"/>
      <c r="D26" s="43" t="s">
        <v>69</v>
      </c>
      <c r="E26" s="141">
        <f t="shared" si="10"/>
        <v>0</v>
      </c>
      <c r="F26" s="143">
        <f t="shared" si="0"/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43">
        <f t="shared" si="6"/>
        <v>0</v>
      </c>
      <c r="S26" s="134">
        <v>0</v>
      </c>
      <c r="T26" s="134">
        <v>0</v>
      </c>
      <c r="U26" s="134">
        <v>0</v>
      </c>
      <c r="V26" s="134">
        <v>0</v>
      </c>
      <c r="W26" s="137"/>
      <c r="X26" s="161">
        <v>0</v>
      </c>
      <c r="Y26" s="143">
        <f t="shared" si="5"/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22" t="s">
        <v>69</v>
      </c>
      <c r="AM26" s="12"/>
      <c r="AN26" s="165"/>
      <c r="AP26" s="44">
        <f t="shared" si="1"/>
        <v>0</v>
      </c>
      <c r="AQ26" s="44">
        <f t="shared" si="2"/>
        <v>0</v>
      </c>
      <c r="AR26" s="44">
        <f t="shared" si="3"/>
        <v>0</v>
      </c>
      <c r="AS26" s="44">
        <f t="shared" si="4"/>
        <v>0</v>
      </c>
    </row>
    <row r="27" spans="2:45" s="36" customFormat="1" ht="14.1" customHeight="1" x14ac:dyDescent="0.15">
      <c r="B27" s="165"/>
      <c r="C27" s="27"/>
      <c r="D27" s="43" t="s">
        <v>49</v>
      </c>
      <c r="E27" s="141">
        <f t="shared" si="10"/>
        <v>0</v>
      </c>
      <c r="F27" s="143">
        <f t="shared" si="0"/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43">
        <f t="shared" si="6"/>
        <v>0</v>
      </c>
      <c r="S27" s="134">
        <v>0</v>
      </c>
      <c r="T27" s="134">
        <v>0</v>
      </c>
      <c r="U27" s="134">
        <v>0</v>
      </c>
      <c r="V27" s="134">
        <v>0</v>
      </c>
      <c r="W27" s="137"/>
      <c r="X27" s="161">
        <v>0</v>
      </c>
      <c r="Y27" s="143">
        <f t="shared" si="5"/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22" t="s">
        <v>7</v>
      </c>
      <c r="AM27" s="12"/>
      <c r="AN27" s="165"/>
      <c r="AP27" s="44">
        <f t="shared" si="1"/>
        <v>0</v>
      </c>
      <c r="AQ27" s="44">
        <f t="shared" si="2"/>
        <v>0</v>
      </c>
      <c r="AR27" s="44">
        <f t="shared" si="3"/>
        <v>0</v>
      </c>
      <c r="AS27" s="44">
        <f t="shared" si="4"/>
        <v>0</v>
      </c>
    </row>
    <row r="28" spans="2:45" s="36" customFormat="1" ht="14.1" customHeight="1" x14ac:dyDescent="0.15">
      <c r="B28" s="167" t="s">
        <v>87</v>
      </c>
      <c r="C28" s="26"/>
      <c r="D28" s="43" t="s">
        <v>68</v>
      </c>
      <c r="E28" s="141">
        <f t="shared" si="10"/>
        <v>0</v>
      </c>
      <c r="F28" s="143">
        <f t="shared" si="0"/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43">
        <f t="shared" si="6"/>
        <v>0</v>
      </c>
      <c r="S28" s="134">
        <v>0</v>
      </c>
      <c r="T28" s="134">
        <v>0</v>
      </c>
      <c r="U28" s="134">
        <v>0</v>
      </c>
      <c r="V28" s="134">
        <v>0</v>
      </c>
      <c r="W28" s="137"/>
      <c r="X28" s="161">
        <v>0</v>
      </c>
      <c r="Y28" s="143">
        <f t="shared" si="5"/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22" t="s">
        <v>68</v>
      </c>
      <c r="AM28" s="12"/>
      <c r="AN28" s="167" t="str">
        <f t="shared" ref="AN28:AN69" si="13">B28</f>
        <v>拳銃等
密輸入予備</v>
      </c>
      <c r="AP28" s="44">
        <f t="shared" si="1"/>
        <v>0</v>
      </c>
      <c r="AQ28" s="44">
        <f t="shared" si="2"/>
        <v>0</v>
      </c>
      <c r="AR28" s="44">
        <f t="shared" si="3"/>
        <v>0</v>
      </c>
      <c r="AS28" s="44">
        <f t="shared" si="4"/>
        <v>0</v>
      </c>
    </row>
    <row r="29" spans="2:45" s="36" customFormat="1" ht="14.1" customHeight="1" x14ac:dyDescent="0.15">
      <c r="B29" s="165"/>
      <c r="C29" s="27"/>
      <c r="D29" s="43" t="s">
        <v>69</v>
      </c>
      <c r="E29" s="141">
        <f t="shared" si="10"/>
        <v>0</v>
      </c>
      <c r="F29" s="143">
        <f t="shared" si="0"/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43">
        <f t="shared" si="6"/>
        <v>0</v>
      </c>
      <c r="S29" s="134">
        <v>0</v>
      </c>
      <c r="T29" s="134">
        <v>0</v>
      </c>
      <c r="U29" s="134">
        <v>0</v>
      </c>
      <c r="V29" s="134">
        <v>0</v>
      </c>
      <c r="W29" s="137"/>
      <c r="X29" s="161">
        <v>0</v>
      </c>
      <c r="Y29" s="143">
        <f t="shared" si="5"/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22" t="s">
        <v>69</v>
      </c>
      <c r="AM29" s="12"/>
      <c r="AN29" s="165"/>
      <c r="AP29" s="44">
        <f t="shared" si="1"/>
        <v>0</v>
      </c>
      <c r="AQ29" s="44">
        <f t="shared" si="2"/>
        <v>0</v>
      </c>
      <c r="AR29" s="44">
        <f t="shared" si="3"/>
        <v>0</v>
      </c>
      <c r="AS29" s="44">
        <f t="shared" si="4"/>
        <v>0</v>
      </c>
    </row>
    <row r="30" spans="2:45" s="36" customFormat="1" ht="14.1" customHeight="1" x14ac:dyDescent="0.15">
      <c r="B30" s="165"/>
      <c r="C30" s="27"/>
      <c r="D30" s="43" t="s">
        <v>49</v>
      </c>
      <c r="E30" s="141">
        <f t="shared" si="10"/>
        <v>0</v>
      </c>
      <c r="F30" s="143">
        <f t="shared" si="0"/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43">
        <f t="shared" si="6"/>
        <v>0</v>
      </c>
      <c r="S30" s="134">
        <v>0</v>
      </c>
      <c r="T30" s="134">
        <v>0</v>
      </c>
      <c r="U30" s="134">
        <v>0</v>
      </c>
      <c r="V30" s="134">
        <v>0</v>
      </c>
      <c r="W30" s="137"/>
      <c r="X30" s="161">
        <v>0</v>
      </c>
      <c r="Y30" s="143">
        <f t="shared" si="5"/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22" t="s">
        <v>7</v>
      </c>
      <c r="AM30" s="12"/>
      <c r="AN30" s="165"/>
      <c r="AP30" s="44">
        <f t="shared" si="1"/>
        <v>0</v>
      </c>
      <c r="AQ30" s="44">
        <f t="shared" si="2"/>
        <v>0</v>
      </c>
      <c r="AR30" s="44">
        <f t="shared" si="3"/>
        <v>0</v>
      </c>
      <c r="AS30" s="44">
        <f t="shared" si="4"/>
        <v>0</v>
      </c>
    </row>
    <row r="31" spans="2:45" s="36" customFormat="1" ht="14.1" customHeight="1" x14ac:dyDescent="0.15">
      <c r="B31" s="167" t="s">
        <v>88</v>
      </c>
      <c r="C31" s="26"/>
      <c r="D31" s="43" t="s">
        <v>68</v>
      </c>
      <c r="E31" s="141">
        <f t="shared" si="10"/>
        <v>0</v>
      </c>
      <c r="F31" s="143">
        <f t="shared" si="0"/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43">
        <f t="shared" si="6"/>
        <v>0</v>
      </c>
      <c r="S31" s="134">
        <v>0</v>
      </c>
      <c r="T31" s="134">
        <v>0</v>
      </c>
      <c r="U31" s="134">
        <v>0</v>
      </c>
      <c r="V31" s="134">
        <v>0</v>
      </c>
      <c r="W31" s="137"/>
      <c r="X31" s="161">
        <v>0</v>
      </c>
      <c r="Y31" s="143">
        <f t="shared" si="5"/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22" t="s">
        <v>68</v>
      </c>
      <c r="AM31" s="12"/>
      <c r="AN31" s="167" t="str">
        <f t="shared" ref="AN31:AN69" si="14">B31</f>
        <v>拳銃等
密輸入資
金等提供</v>
      </c>
      <c r="AP31" s="44">
        <f t="shared" si="1"/>
        <v>0</v>
      </c>
      <c r="AQ31" s="44">
        <f t="shared" si="2"/>
        <v>0</v>
      </c>
      <c r="AR31" s="44">
        <f t="shared" si="3"/>
        <v>0</v>
      </c>
      <c r="AS31" s="44">
        <f t="shared" si="4"/>
        <v>0</v>
      </c>
    </row>
    <row r="32" spans="2:45" s="36" customFormat="1" ht="14.1" customHeight="1" x14ac:dyDescent="0.15">
      <c r="B32" s="167"/>
      <c r="C32" s="26"/>
      <c r="D32" s="43" t="s">
        <v>69</v>
      </c>
      <c r="E32" s="141">
        <f t="shared" si="10"/>
        <v>0</v>
      </c>
      <c r="F32" s="143">
        <f t="shared" si="0"/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43">
        <f t="shared" si="6"/>
        <v>0</v>
      </c>
      <c r="S32" s="134">
        <v>0</v>
      </c>
      <c r="T32" s="134">
        <v>0</v>
      </c>
      <c r="U32" s="134">
        <v>0</v>
      </c>
      <c r="V32" s="134">
        <v>0</v>
      </c>
      <c r="W32" s="137"/>
      <c r="X32" s="161">
        <v>0</v>
      </c>
      <c r="Y32" s="143">
        <f t="shared" si="5"/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22" t="s">
        <v>69</v>
      </c>
      <c r="AM32" s="12"/>
      <c r="AN32" s="167"/>
      <c r="AP32" s="44">
        <f t="shared" si="1"/>
        <v>0</v>
      </c>
      <c r="AQ32" s="44">
        <f t="shared" si="2"/>
        <v>0</v>
      </c>
      <c r="AR32" s="44">
        <f t="shared" si="3"/>
        <v>0</v>
      </c>
      <c r="AS32" s="44">
        <f t="shared" si="4"/>
        <v>0</v>
      </c>
    </row>
    <row r="33" spans="2:45" s="36" customFormat="1" ht="14.1" customHeight="1" x14ac:dyDescent="0.15">
      <c r="B33" s="167"/>
      <c r="C33" s="26"/>
      <c r="D33" s="43" t="s">
        <v>49</v>
      </c>
      <c r="E33" s="141">
        <f t="shared" si="10"/>
        <v>0</v>
      </c>
      <c r="F33" s="143">
        <f t="shared" si="0"/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43">
        <f t="shared" si="6"/>
        <v>0</v>
      </c>
      <c r="S33" s="134">
        <v>0</v>
      </c>
      <c r="T33" s="134">
        <v>0</v>
      </c>
      <c r="U33" s="134">
        <v>0</v>
      </c>
      <c r="V33" s="134">
        <v>0</v>
      </c>
      <c r="W33" s="137"/>
      <c r="X33" s="161">
        <v>0</v>
      </c>
      <c r="Y33" s="143">
        <f t="shared" si="5"/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22" t="s">
        <v>7</v>
      </c>
      <c r="AM33" s="12"/>
      <c r="AN33" s="167"/>
      <c r="AP33" s="44">
        <f t="shared" si="1"/>
        <v>0</v>
      </c>
      <c r="AQ33" s="44">
        <f t="shared" si="2"/>
        <v>0</v>
      </c>
      <c r="AR33" s="44">
        <f t="shared" si="3"/>
        <v>0</v>
      </c>
      <c r="AS33" s="44">
        <f t="shared" si="4"/>
        <v>0</v>
      </c>
    </row>
    <row r="34" spans="2:45" s="36" customFormat="1" ht="14.1" customHeight="1" x14ac:dyDescent="0.15">
      <c r="B34" s="165" t="s">
        <v>89</v>
      </c>
      <c r="C34" s="27"/>
      <c r="D34" s="43" t="s">
        <v>68</v>
      </c>
      <c r="E34" s="141">
        <f t="shared" si="10"/>
        <v>1</v>
      </c>
      <c r="F34" s="143">
        <f t="shared" si="0"/>
        <v>1</v>
      </c>
      <c r="G34" s="134">
        <v>1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43">
        <f t="shared" si="6"/>
        <v>0</v>
      </c>
      <c r="S34" s="134">
        <v>0</v>
      </c>
      <c r="T34" s="134">
        <v>0</v>
      </c>
      <c r="U34" s="134">
        <v>0</v>
      </c>
      <c r="V34" s="134">
        <v>0</v>
      </c>
      <c r="W34" s="137"/>
      <c r="X34" s="161">
        <v>0</v>
      </c>
      <c r="Y34" s="143">
        <f t="shared" si="5"/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22" t="s">
        <v>68</v>
      </c>
      <c r="AM34" s="12"/>
      <c r="AN34" s="165" t="str">
        <f t="shared" ref="AN34:AN69" si="15">B34</f>
        <v>拳銃等としての
物品の輸入</v>
      </c>
      <c r="AP34" s="44">
        <f t="shared" si="1"/>
        <v>0</v>
      </c>
      <c r="AQ34" s="44">
        <f t="shared" si="2"/>
        <v>0</v>
      </c>
      <c r="AR34" s="44">
        <f t="shared" si="3"/>
        <v>0</v>
      </c>
      <c r="AS34" s="44">
        <f t="shared" si="4"/>
        <v>0</v>
      </c>
    </row>
    <row r="35" spans="2:45" s="36" customFormat="1" ht="14.1" customHeight="1" x14ac:dyDescent="0.15">
      <c r="B35" s="165"/>
      <c r="C35" s="27"/>
      <c r="D35" s="43" t="s">
        <v>69</v>
      </c>
      <c r="E35" s="141">
        <f t="shared" si="10"/>
        <v>1</v>
      </c>
      <c r="F35" s="143">
        <f t="shared" si="0"/>
        <v>1</v>
      </c>
      <c r="G35" s="134">
        <v>1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43">
        <f t="shared" si="6"/>
        <v>0</v>
      </c>
      <c r="S35" s="134">
        <v>0</v>
      </c>
      <c r="T35" s="134">
        <v>0</v>
      </c>
      <c r="U35" s="134">
        <v>0</v>
      </c>
      <c r="V35" s="134">
        <v>0</v>
      </c>
      <c r="W35" s="137"/>
      <c r="X35" s="161">
        <v>0</v>
      </c>
      <c r="Y35" s="143">
        <f t="shared" si="5"/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22" t="s">
        <v>69</v>
      </c>
      <c r="AM35" s="12"/>
      <c r="AN35" s="165"/>
      <c r="AP35" s="44">
        <f t="shared" si="1"/>
        <v>0</v>
      </c>
      <c r="AQ35" s="44">
        <f t="shared" si="2"/>
        <v>0</v>
      </c>
      <c r="AR35" s="44">
        <f t="shared" si="3"/>
        <v>0</v>
      </c>
      <c r="AS35" s="44">
        <f t="shared" si="4"/>
        <v>0</v>
      </c>
    </row>
    <row r="36" spans="2:45" s="36" customFormat="1" ht="14.1" customHeight="1" x14ac:dyDescent="0.15">
      <c r="B36" s="165"/>
      <c r="C36" s="27"/>
      <c r="D36" s="43" t="s">
        <v>49</v>
      </c>
      <c r="E36" s="141">
        <f t="shared" si="10"/>
        <v>0</v>
      </c>
      <c r="F36" s="143">
        <f t="shared" si="0"/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43">
        <f t="shared" si="6"/>
        <v>0</v>
      </c>
      <c r="S36" s="134">
        <v>0</v>
      </c>
      <c r="T36" s="134">
        <v>0</v>
      </c>
      <c r="U36" s="134">
        <v>0</v>
      </c>
      <c r="V36" s="134">
        <v>0</v>
      </c>
      <c r="W36" s="137"/>
      <c r="X36" s="161">
        <v>0</v>
      </c>
      <c r="Y36" s="143">
        <f t="shared" si="5"/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22" t="s">
        <v>7</v>
      </c>
      <c r="AM36" s="12"/>
      <c r="AN36" s="165"/>
      <c r="AP36" s="44">
        <f t="shared" si="1"/>
        <v>0</v>
      </c>
      <c r="AQ36" s="44">
        <f t="shared" si="2"/>
        <v>0</v>
      </c>
      <c r="AR36" s="44">
        <f t="shared" si="3"/>
        <v>0</v>
      </c>
      <c r="AS36" s="44">
        <f t="shared" si="4"/>
        <v>0</v>
      </c>
    </row>
    <row r="37" spans="2:45" s="36" customFormat="1" ht="14.1" customHeight="1" x14ac:dyDescent="0.15">
      <c r="B37" s="165" t="s">
        <v>90</v>
      </c>
      <c r="C37" s="27"/>
      <c r="D37" s="43" t="s">
        <v>68</v>
      </c>
      <c r="E37" s="141">
        <f t="shared" si="10"/>
        <v>0</v>
      </c>
      <c r="F37" s="143">
        <f t="shared" si="0"/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43">
        <f t="shared" si="6"/>
        <v>0</v>
      </c>
      <c r="S37" s="134">
        <v>0</v>
      </c>
      <c r="T37" s="134">
        <v>0</v>
      </c>
      <c r="U37" s="134">
        <v>0</v>
      </c>
      <c r="V37" s="134">
        <v>0</v>
      </c>
      <c r="W37" s="137"/>
      <c r="X37" s="161">
        <v>0</v>
      </c>
      <c r="Y37" s="143">
        <f t="shared" si="5"/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22" t="s">
        <v>68</v>
      </c>
      <c r="AM37" s="12"/>
      <c r="AN37" s="165" t="str">
        <f t="shared" ref="AN37:AN69" si="16">B37</f>
        <v>拳銃実包として
の物品の輸入</v>
      </c>
      <c r="AP37" s="44">
        <f t="shared" si="1"/>
        <v>0</v>
      </c>
      <c r="AQ37" s="44">
        <f t="shared" si="2"/>
        <v>0</v>
      </c>
      <c r="AR37" s="44">
        <f t="shared" si="3"/>
        <v>0</v>
      </c>
      <c r="AS37" s="44">
        <f t="shared" si="4"/>
        <v>0</v>
      </c>
    </row>
    <row r="38" spans="2:45" s="36" customFormat="1" ht="14.1" customHeight="1" x14ac:dyDescent="0.15">
      <c r="B38" s="165"/>
      <c r="C38" s="27"/>
      <c r="D38" s="43" t="s">
        <v>69</v>
      </c>
      <c r="E38" s="141">
        <f t="shared" si="10"/>
        <v>0</v>
      </c>
      <c r="F38" s="143">
        <f t="shared" si="0"/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43">
        <f t="shared" si="6"/>
        <v>0</v>
      </c>
      <c r="S38" s="134">
        <v>0</v>
      </c>
      <c r="T38" s="134">
        <v>0</v>
      </c>
      <c r="U38" s="134">
        <v>0</v>
      </c>
      <c r="V38" s="134">
        <v>0</v>
      </c>
      <c r="W38" s="137"/>
      <c r="X38" s="161">
        <v>0</v>
      </c>
      <c r="Y38" s="143">
        <f t="shared" si="5"/>
        <v>0</v>
      </c>
      <c r="Z38" s="134">
        <v>0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0</v>
      </c>
      <c r="AK38" s="134">
        <v>0</v>
      </c>
      <c r="AL38" s="22" t="s">
        <v>69</v>
      </c>
      <c r="AM38" s="12"/>
      <c r="AN38" s="165"/>
      <c r="AP38" s="44">
        <f t="shared" si="1"/>
        <v>0</v>
      </c>
      <c r="AQ38" s="44">
        <f t="shared" si="2"/>
        <v>0</v>
      </c>
      <c r="AR38" s="44">
        <f t="shared" si="3"/>
        <v>0</v>
      </c>
      <c r="AS38" s="44">
        <f t="shared" si="4"/>
        <v>0</v>
      </c>
    </row>
    <row r="39" spans="2:45" s="36" customFormat="1" ht="14.1" customHeight="1" x14ac:dyDescent="0.15">
      <c r="B39" s="165"/>
      <c r="C39" s="27"/>
      <c r="D39" s="43" t="s">
        <v>49</v>
      </c>
      <c r="E39" s="141">
        <f t="shared" si="10"/>
        <v>0</v>
      </c>
      <c r="F39" s="143">
        <f t="shared" si="0"/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43">
        <f t="shared" si="6"/>
        <v>0</v>
      </c>
      <c r="S39" s="134">
        <v>0</v>
      </c>
      <c r="T39" s="134">
        <v>0</v>
      </c>
      <c r="U39" s="134">
        <v>0</v>
      </c>
      <c r="V39" s="134">
        <v>0</v>
      </c>
      <c r="W39" s="137"/>
      <c r="X39" s="161">
        <v>0</v>
      </c>
      <c r="Y39" s="143">
        <f t="shared" si="5"/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22" t="s">
        <v>7</v>
      </c>
      <c r="AM39" s="12"/>
      <c r="AN39" s="165"/>
      <c r="AP39" s="44">
        <f t="shared" si="1"/>
        <v>0</v>
      </c>
      <c r="AQ39" s="44">
        <f t="shared" si="2"/>
        <v>0</v>
      </c>
      <c r="AR39" s="44">
        <f t="shared" si="3"/>
        <v>0</v>
      </c>
      <c r="AS39" s="44">
        <f t="shared" si="4"/>
        <v>0</v>
      </c>
    </row>
    <row r="40" spans="2:45" s="36" customFormat="1" ht="14.1" customHeight="1" x14ac:dyDescent="0.15">
      <c r="B40" s="165" t="s">
        <v>91</v>
      </c>
      <c r="C40" s="27"/>
      <c r="D40" s="43" t="s">
        <v>68</v>
      </c>
      <c r="E40" s="141">
        <f t="shared" si="10"/>
        <v>1</v>
      </c>
      <c r="F40" s="143">
        <f t="shared" si="0"/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43">
        <f t="shared" si="6"/>
        <v>1</v>
      </c>
      <c r="S40" s="134">
        <v>0</v>
      </c>
      <c r="T40" s="134">
        <v>1</v>
      </c>
      <c r="U40" s="134">
        <v>0</v>
      </c>
      <c r="V40" s="134">
        <v>0</v>
      </c>
      <c r="W40" s="137"/>
      <c r="X40" s="161">
        <v>0</v>
      </c>
      <c r="Y40" s="143">
        <f t="shared" si="5"/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22" t="s">
        <v>68</v>
      </c>
      <c r="AM40" s="12"/>
      <c r="AN40" s="165" t="str">
        <f t="shared" ref="AN40:AN69" si="17">B40</f>
        <v>拳銃部品として
の物品の輸入</v>
      </c>
      <c r="AP40" s="44">
        <f t="shared" si="1"/>
        <v>0</v>
      </c>
      <c r="AQ40" s="44">
        <f t="shared" si="2"/>
        <v>0</v>
      </c>
      <c r="AR40" s="44">
        <f t="shared" si="3"/>
        <v>0</v>
      </c>
      <c r="AS40" s="44">
        <f t="shared" si="4"/>
        <v>0</v>
      </c>
    </row>
    <row r="41" spans="2:45" s="36" customFormat="1" ht="14.1" customHeight="1" x14ac:dyDescent="0.15">
      <c r="B41" s="165"/>
      <c r="C41" s="27"/>
      <c r="D41" s="43" t="s">
        <v>69</v>
      </c>
      <c r="E41" s="141">
        <f t="shared" si="10"/>
        <v>0</v>
      </c>
      <c r="F41" s="143">
        <f t="shared" si="0"/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43">
        <f t="shared" si="6"/>
        <v>0</v>
      </c>
      <c r="S41" s="134">
        <v>0</v>
      </c>
      <c r="T41" s="134">
        <v>0</v>
      </c>
      <c r="U41" s="134">
        <v>0</v>
      </c>
      <c r="V41" s="134">
        <v>0</v>
      </c>
      <c r="W41" s="137"/>
      <c r="X41" s="161">
        <v>0</v>
      </c>
      <c r="Y41" s="143">
        <f t="shared" si="5"/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22" t="s">
        <v>69</v>
      </c>
      <c r="AM41" s="12"/>
      <c r="AN41" s="165"/>
      <c r="AP41" s="44">
        <f t="shared" si="1"/>
        <v>0</v>
      </c>
      <c r="AQ41" s="44">
        <f t="shared" si="2"/>
        <v>0</v>
      </c>
      <c r="AR41" s="44">
        <f t="shared" si="3"/>
        <v>0</v>
      </c>
      <c r="AS41" s="44">
        <f t="shared" si="4"/>
        <v>0</v>
      </c>
    </row>
    <row r="42" spans="2:45" s="36" customFormat="1" ht="14.1" customHeight="1" x14ac:dyDescent="0.15">
      <c r="B42" s="165"/>
      <c r="C42" s="27"/>
      <c r="D42" s="43" t="s">
        <v>49</v>
      </c>
      <c r="E42" s="141">
        <f t="shared" si="10"/>
        <v>0</v>
      </c>
      <c r="F42" s="143">
        <f t="shared" si="0"/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43">
        <f t="shared" si="6"/>
        <v>0</v>
      </c>
      <c r="S42" s="134">
        <v>0</v>
      </c>
      <c r="T42" s="134">
        <v>0</v>
      </c>
      <c r="U42" s="134">
        <v>0</v>
      </c>
      <c r="V42" s="134">
        <v>0</v>
      </c>
      <c r="W42" s="137"/>
      <c r="X42" s="161">
        <v>0</v>
      </c>
      <c r="Y42" s="143">
        <f t="shared" si="5"/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22" t="s">
        <v>7</v>
      </c>
      <c r="AM42" s="12"/>
      <c r="AN42" s="165"/>
      <c r="AP42" s="44">
        <f t="shared" si="1"/>
        <v>0</v>
      </c>
      <c r="AQ42" s="44">
        <f t="shared" si="2"/>
        <v>0</v>
      </c>
      <c r="AR42" s="44">
        <f t="shared" si="3"/>
        <v>0</v>
      </c>
      <c r="AS42" s="44">
        <f t="shared" si="4"/>
        <v>0</v>
      </c>
    </row>
    <row r="43" spans="2:45" s="36" customFormat="1" ht="14.1" customHeight="1" x14ac:dyDescent="0.15">
      <c r="B43" s="165" t="s">
        <v>92</v>
      </c>
      <c r="C43" s="27"/>
      <c r="D43" s="43" t="s">
        <v>68</v>
      </c>
      <c r="E43" s="141">
        <f t="shared" si="10"/>
        <v>7</v>
      </c>
      <c r="F43" s="143">
        <f t="shared" si="0"/>
        <v>7</v>
      </c>
      <c r="G43" s="134">
        <v>7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43">
        <f t="shared" si="6"/>
        <v>0</v>
      </c>
      <c r="S43" s="134">
        <v>0</v>
      </c>
      <c r="T43" s="134">
        <v>0</v>
      </c>
      <c r="U43" s="134">
        <v>0</v>
      </c>
      <c r="V43" s="134">
        <v>0</v>
      </c>
      <c r="W43" s="137"/>
      <c r="X43" s="161">
        <v>0</v>
      </c>
      <c r="Y43" s="143">
        <f t="shared" si="5"/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22" t="s">
        <v>68</v>
      </c>
      <c r="AM43" s="12"/>
      <c r="AN43" s="165" t="str">
        <f t="shared" ref="AN43:AN69" si="18">B43</f>
        <v>拳銃等の発射の
禁止違反</v>
      </c>
      <c r="AP43" s="44">
        <f t="shared" si="1"/>
        <v>0</v>
      </c>
      <c r="AQ43" s="44">
        <f t="shared" si="2"/>
        <v>0</v>
      </c>
      <c r="AR43" s="44">
        <f t="shared" si="3"/>
        <v>0</v>
      </c>
      <c r="AS43" s="44">
        <f t="shared" si="4"/>
        <v>0</v>
      </c>
    </row>
    <row r="44" spans="2:45" s="36" customFormat="1" ht="14.1" customHeight="1" x14ac:dyDescent="0.15">
      <c r="B44" s="165"/>
      <c r="C44" s="27"/>
      <c r="D44" s="43" t="s">
        <v>69</v>
      </c>
      <c r="E44" s="141">
        <f t="shared" si="10"/>
        <v>5</v>
      </c>
      <c r="F44" s="143">
        <f t="shared" si="0"/>
        <v>5</v>
      </c>
      <c r="G44" s="134">
        <v>5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43">
        <f t="shared" si="6"/>
        <v>0</v>
      </c>
      <c r="S44" s="134">
        <v>0</v>
      </c>
      <c r="T44" s="134">
        <v>0</v>
      </c>
      <c r="U44" s="134">
        <v>0</v>
      </c>
      <c r="V44" s="134">
        <v>0</v>
      </c>
      <c r="W44" s="137"/>
      <c r="X44" s="161">
        <v>0</v>
      </c>
      <c r="Y44" s="143">
        <f t="shared" si="5"/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22" t="s">
        <v>69</v>
      </c>
      <c r="AM44" s="12"/>
      <c r="AN44" s="165"/>
      <c r="AP44" s="44">
        <f t="shared" si="1"/>
        <v>0</v>
      </c>
      <c r="AQ44" s="44">
        <f t="shared" si="2"/>
        <v>0</v>
      </c>
      <c r="AR44" s="44">
        <f t="shared" si="3"/>
        <v>0</v>
      </c>
      <c r="AS44" s="44">
        <f t="shared" si="4"/>
        <v>0</v>
      </c>
    </row>
    <row r="45" spans="2:45" s="36" customFormat="1" ht="14.1" customHeight="1" x14ac:dyDescent="0.15">
      <c r="B45" s="165"/>
      <c r="C45" s="27"/>
      <c r="D45" s="43" t="s">
        <v>49</v>
      </c>
      <c r="E45" s="141">
        <f t="shared" si="10"/>
        <v>1</v>
      </c>
      <c r="F45" s="143">
        <f t="shared" si="0"/>
        <v>1</v>
      </c>
      <c r="G45" s="134">
        <v>1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4">
        <v>0</v>
      </c>
      <c r="R45" s="143">
        <f t="shared" ref="R45:R69" si="19">SUM(S45:V45)</f>
        <v>0</v>
      </c>
      <c r="S45" s="134">
        <v>0</v>
      </c>
      <c r="T45" s="134">
        <v>0</v>
      </c>
      <c r="U45" s="134">
        <v>0</v>
      </c>
      <c r="V45" s="134">
        <v>0</v>
      </c>
      <c r="W45" s="137"/>
      <c r="X45" s="161">
        <v>0</v>
      </c>
      <c r="Y45" s="143">
        <f t="shared" si="5"/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22" t="s">
        <v>7</v>
      </c>
      <c r="AM45" s="12"/>
      <c r="AN45" s="165"/>
      <c r="AP45" s="44">
        <f t="shared" si="1"/>
        <v>0</v>
      </c>
      <c r="AQ45" s="44">
        <f t="shared" si="2"/>
        <v>0</v>
      </c>
      <c r="AR45" s="44">
        <f t="shared" si="3"/>
        <v>0</v>
      </c>
      <c r="AS45" s="44">
        <f t="shared" si="4"/>
        <v>0</v>
      </c>
    </row>
    <row r="46" spans="2:45" s="36" customFormat="1" ht="14.1" customHeight="1" x14ac:dyDescent="0.15">
      <c r="B46" s="165" t="s">
        <v>93</v>
      </c>
      <c r="C46" s="27"/>
      <c r="D46" s="43" t="s">
        <v>68</v>
      </c>
      <c r="E46" s="141">
        <f t="shared" si="10"/>
        <v>0</v>
      </c>
      <c r="F46" s="143">
        <f t="shared" si="0"/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43">
        <f t="shared" si="6"/>
        <v>0</v>
      </c>
      <c r="S46" s="134">
        <v>0</v>
      </c>
      <c r="T46" s="134">
        <v>0</v>
      </c>
      <c r="U46" s="134">
        <v>0</v>
      </c>
      <c r="V46" s="134">
        <v>0</v>
      </c>
      <c r="W46" s="137"/>
      <c r="X46" s="161">
        <v>0</v>
      </c>
      <c r="Y46" s="143">
        <f t="shared" si="5"/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0</v>
      </c>
      <c r="AH46" s="134">
        <v>0</v>
      </c>
      <c r="AI46" s="134">
        <v>0</v>
      </c>
      <c r="AJ46" s="134">
        <v>0</v>
      </c>
      <c r="AK46" s="134">
        <v>0</v>
      </c>
      <c r="AL46" s="22" t="s">
        <v>68</v>
      </c>
      <c r="AM46" s="12"/>
      <c r="AN46" s="165" t="str">
        <f t="shared" ref="AN46:AN69" si="20">B46</f>
        <v>拳銃等の組織的発射の禁止違反</v>
      </c>
      <c r="AP46" s="44">
        <f t="shared" si="1"/>
        <v>0</v>
      </c>
      <c r="AQ46" s="44">
        <f t="shared" si="2"/>
        <v>0</v>
      </c>
      <c r="AR46" s="44">
        <f t="shared" si="3"/>
        <v>0</v>
      </c>
      <c r="AS46" s="44">
        <f t="shared" si="4"/>
        <v>0</v>
      </c>
    </row>
    <row r="47" spans="2:45" s="36" customFormat="1" ht="14.1" customHeight="1" x14ac:dyDescent="0.15">
      <c r="B47" s="165"/>
      <c r="C47" s="27"/>
      <c r="D47" s="43" t="s">
        <v>69</v>
      </c>
      <c r="E47" s="141">
        <f t="shared" si="10"/>
        <v>0</v>
      </c>
      <c r="F47" s="143">
        <f t="shared" si="0"/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43">
        <f t="shared" si="6"/>
        <v>0</v>
      </c>
      <c r="S47" s="134">
        <v>0</v>
      </c>
      <c r="T47" s="134">
        <v>0</v>
      </c>
      <c r="U47" s="134">
        <v>0</v>
      </c>
      <c r="V47" s="134">
        <v>0</v>
      </c>
      <c r="W47" s="137"/>
      <c r="X47" s="161">
        <v>0</v>
      </c>
      <c r="Y47" s="143">
        <f>SUM(Z47:AD47)</f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4">
        <v>0</v>
      </c>
      <c r="AL47" s="22" t="s">
        <v>69</v>
      </c>
      <c r="AM47" s="12"/>
      <c r="AN47" s="165"/>
      <c r="AP47" s="44">
        <f t="shared" si="1"/>
        <v>0</v>
      </c>
      <c r="AQ47" s="44">
        <f t="shared" si="2"/>
        <v>0</v>
      </c>
      <c r="AR47" s="44">
        <f t="shared" si="3"/>
        <v>0</v>
      </c>
      <c r="AS47" s="44">
        <f t="shared" si="4"/>
        <v>0</v>
      </c>
    </row>
    <row r="48" spans="2:45" s="36" customFormat="1" ht="14.1" customHeight="1" x14ac:dyDescent="0.15">
      <c r="B48" s="165"/>
      <c r="C48" s="27"/>
      <c r="D48" s="43" t="s">
        <v>49</v>
      </c>
      <c r="E48" s="141">
        <f t="shared" si="10"/>
        <v>0</v>
      </c>
      <c r="F48" s="143">
        <f t="shared" si="0"/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43">
        <f t="shared" si="19"/>
        <v>0</v>
      </c>
      <c r="S48" s="134">
        <v>0</v>
      </c>
      <c r="T48" s="134">
        <v>0</v>
      </c>
      <c r="U48" s="134">
        <v>0</v>
      </c>
      <c r="V48" s="134">
        <v>0</v>
      </c>
      <c r="W48" s="137"/>
      <c r="X48" s="161">
        <v>0</v>
      </c>
      <c r="Y48" s="143">
        <f t="shared" si="5"/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22" t="s">
        <v>7</v>
      </c>
      <c r="AM48" s="12"/>
      <c r="AN48" s="165"/>
      <c r="AP48" s="44">
        <f t="shared" si="1"/>
        <v>0</v>
      </c>
      <c r="AQ48" s="44">
        <f t="shared" si="2"/>
        <v>0</v>
      </c>
      <c r="AR48" s="44">
        <f t="shared" si="3"/>
        <v>0</v>
      </c>
      <c r="AS48" s="44">
        <f t="shared" si="4"/>
        <v>0</v>
      </c>
    </row>
    <row r="49" spans="2:45" s="36" customFormat="1" ht="14.1" customHeight="1" x14ac:dyDescent="0.15">
      <c r="B49" s="165" t="s">
        <v>94</v>
      </c>
      <c r="C49" s="27"/>
      <c r="D49" s="43" t="s">
        <v>68</v>
      </c>
      <c r="E49" s="141">
        <f t="shared" si="10"/>
        <v>65</v>
      </c>
      <c r="F49" s="143">
        <f t="shared" si="0"/>
        <v>65</v>
      </c>
      <c r="G49" s="134">
        <v>46</v>
      </c>
      <c r="H49" s="134">
        <v>16</v>
      </c>
      <c r="I49" s="134">
        <v>3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43">
        <f t="shared" si="19"/>
        <v>0</v>
      </c>
      <c r="S49" s="134">
        <v>0</v>
      </c>
      <c r="T49" s="134">
        <v>0</v>
      </c>
      <c r="U49" s="134">
        <v>0</v>
      </c>
      <c r="V49" s="134">
        <v>0</v>
      </c>
      <c r="W49" s="137"/>
      <c r="X49" s="161">
        <v>0</v>
      </c>
      <c r="Y49" s="143">
        <f t="shared" si="5"/>
        <v>0</v>
      </c>
      <c r="Z49" s="134">
        <v>0</v>
      </c>
      <c r="AA49" s="134">
        <v>0</v>
      </c>
      <c r="AB49" s="134">
        <v>0</v>
      </c>
      <c r="AC49" s="134">
        <v>0</v>
      </c>
      <c r="AD49" s="134">
        <v>0</v>
      </c>
      <c r="AE49" s="134">
        <v>0</v>
      </c>
      <c r="AF49" s="134">
        <v>0</v>
      </c>
      <c r="AG49" s="134">
        <v>0</v>
      </c>
      <c r="AH49" s="134">
        <v>0</v>
      </c>
      <c r="AI49" s="134">
        <v>0</v>
      </c>
      <c r="AJ49" s="134">
        <v>0</v>
      </c>
      <c r="AK49" s="134">
        <v>0</v>
      </c>
      <c r="AL49" s="22" t="s">
        <v>68</v>
      </c>
      <c r="AM49" s="12"/>
      <c r="AN49" s="165" t="str">
        <f t="shared" ref="AN49:AN69" si="21">B49</f>
        <v>拳銃等の不法所
持</v>
      </c>
      <c r="AP49" s="44"/>
      <c r="AQ49" s="44">
        <f t="shared" si="2"/>
        <v>0</v>
      </c>
      <c r="AR49" s="44">
        <f t="shared" si="3"/>
        <v>0</v>
      </c>
      <c r="AS49" s="44"/>
    </row>
    <row r="50" spans="2:45" s="36" customFormat="1" ht="14.1" customHeight="1" x14ac:dyDescent="0.15">
      <c r="B50" s="165"/>
      <c r="C50" s="27"/>
      <c r="D50" s="43" t="s">
        <v>69</v>
      </c>
      <c r="E50" s="141">
        <f t="shared" si="10"/>
        <v>60</v>
      </c>
      <c r="F50" s="143">
        <f t="shared" si="0"/>
        <v>60</v>
      </c>
      <c r="G50" s="134">
        <v>42</v>
      </c>
      <c r="H50" s="134">
        <v>16</v>
      </c>
      <c r="I50" s="134">
        <v>2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43">
        <f t="shared" si="19"/>
        <v>0</v>
      </c>
      <c r="S50" s="134">
        <v>0</v>
      </c>
      <c r="T50" s="134">
        <v>0</v>
      </c>
      <c r="U50" s="134">
        <v>0</v>
      </c>
      <c r="V50" s="134">
        <v>0</v>
      </c>
      <c r="W50" s="137"/>
      <c r="X50" s="161">
        <v>0</v>
      </c>
      <c r="Y50" s="143">
        <f t="shared" si="5"/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4">
        <v>0</v>
      </c>
      <c r="AL50" s="22" t="s">
        <v>69</v>
      </c>
      <c r="AM50" s="12"/>
      <c r="AN50" s="165"/>
      <c r="AP50" s="44"/>
      <c r="AQ50" s="44">
        <f t="shared" si="2"/>
        <v>0</v>
      </c>
      <c r="AR50" s="44">
        <f t="shared" si="3"/>
        <v>0</v>
      </c>
      <c r="AS50" s="44"/>
    </row>
    <row r="51" spans="2:45" s="36" customFormat="1" ht="14.1" customHeight="1" x14ac:dyDescent="0.15">
      <c r="B51" s="165"/>
      <c r="C51" s="27"/>
      <c r="D51" s="43" t="s">
        <v>49</v>
      </c>
      <c r="E51" s="141">
        <f t="shared" si="10"/>
        <v>230</v>
      </c>
      <c r="F51" s="143">
        <f t="shared" si="0"/>
        <v>230</v>
      </c>
      <c r="G51" s="134">
        <v>150</v>
      </c>
      <c r="H51" s="134">
        <v>61</v>
      </c>
      <c r="I51" s="134">
        <v>19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43">
        <f t="shared" si="19"/>
        <v>0</v>
      </c>
      <c r="S51" s="134">
        <v>0</v>
      </c>
      <c r="T51" s="134">
        <v>0</v>
      </c>
      <c r="U51" s="134">
        <v>0</v>
      </c>
      <c r="V51" s="134">
        <v>0</v>
      </c>
      <c r="W51" s="137"/>
      <c r="X51" s="161">
        <v>0</v>
      </c>
      <c r="Y51" s="143">
        <f t="shared" si="5"/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22" t="s">
        <v>7</v>
      </c>
      <c r="AM51" s="12"/>
      <c r="AN51" s="165"/>
      <c r="AP51" s="44"/>
      <c r="AQ51" s="44">
        <f t="shared" si="2"/>
        <v>0</v>
      </c>
      <c r="AR51" s="44">
        <f t="shared" si="3"/>
        <v>0</v>
      </c>
      <c r="AS51" s="44"/>
    </row>
    <row r="52" spans="2:45" s="36" customFormat="1" ht="14.1" customHeight="1" x14ac:dyDescent="0.15">
      <c r="B52" s="165" t="s">
        <v>95</v>
      </c>
      <c r="C52" s="27"/>
      <c r="D52" s="43" t="s">
        <v>68</v>
      </c>
      <c r="E52" s="141">
        <f t="shared" si="10"/>
        <v>0</v>
      </c>
      <c r="F52" s="143">
        <f t="shared" si="0"/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43">
        <f t="shared" si="19"/>
        <v>0</v>
      </c>
      <c r="S52" s="134">
        <v>0</v>
      </c>
      <c r="T52" s="134">
        <v>0</v>
      </c>
      <c r="U52" s="134">
        <v>0</v>
      </c>
      <c r="V52" s="134">
        <v>0</v>
      </c>
      <c r="W52" s="137"/>
      <c r="X52" s="161">
        <v>0</v>
      </c>
      <c r="Y52" s="143">
        <f t="shared" si="5"/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22" t="s">
        <v>68</v>
      </c>
      <c r="AM52" s="12"/>
      <c r="AN52" s="165" t="str">
        <f t="shared" ref="AN52:AN69" si="22">B52</f>
        <v>拳銃等の組織的不法所持</v>
      </c>
      <c r="AP52" s="44"/>
      <c r="AQ52" s="44">
        <f t="shared" si="2"/>
        <v>0</v>
      </c>
      <c r="AR52" s="44">
        <f t="shared" si="3"/>
        <v>0</v>
      </c>
      <c r="AS52" s="44"/>
    </row>
    <row r="53" spans="2:45" s="36" customFormat="1" ht="14.1" customHeight="1" x14ac:dyDescent="0.15">
      <c r="B53" s="165"/>
      <c r="C53" s="27"/>
      <c r="D53" s="43" t="s">
        <v>69</v>
      </c>
      <c r="E53" s="141">
        <f t="shared" si="10"/>
        <v>0</v>
      </c>
      <c r="F53" s="143">
        <f t="shared" si="0"/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43">
        <f t="shared" si="19"/>
        <v>0</v>
      </c>
      <c r="S53" s="134">
        <v>0</v>
      </c>
      <c r="T53" s="134">
        <v>0</v>
      </c>
      <c r="U53" s="134">
        <v>0</v>
      </c>
      <c r="V53" s="134">
        <v>0</v>
      </c>
      <c r="W53" s="137"/>
      <c r="X53" s="161">
        <v>0</v>
      </c>
      <c r="Y53" s="143">
        <f t="shared" si="5"/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22" t="s">
        <v>69</v>
      </c>
      <c r="AM53" s="12"/>
      <c r="AN53" s="165"/>
      <c r="AP53" s="44"/>
      <c r="AQ53" s="44">
        <f t="shared" si="2"/>
        <v>0</v>
      </c>
      <c r="AR53" s="44">
        <f t="shared" si="3"/>
        <v>0</v>
      </c>
      <c r="AS53" s="44"/>
    </row>
    <row r="54" spans="2:45" s="36" customFormat="1" ht="14.1" customHeight="1" x14ac:dyDescent="0.15">
      <c r="B54" s="165"/>
      <c r="C54" s="27"/>
      <c r="D54" s="43" t="s">
        <v>49</v>
      </c>
      <c r="E54" s="141">
        <f t="shared" si="10"/>
        <v>0</v>
      </c>
      <c r="F54" s="143">
        <f t="shared" si="0"/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43">
        <f t="shared" si="19"/>
        <v>0</v>
      </c>
      <c r="S54" s="134">
        <v>0</v>
      </c>
      <c r="T54" s="134">
        <v>0</v>
      </c>
      <c r="U54" s="134">
        <v>0</v>
      </c>
      <c r="V54" s="134">
        <v>0</v>
      </c>
      <c r="W54" s="137"/>
      <c r="X54" s="161">
        <v>0</v>
      </c>
      <c r="Y54" s="143">
        <f t="shared" si="5"/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4">
        <v>0</v>
      </c>
      <c r="AL54" s="22" t="s">
        <v>7</v>
      </c>
      <c r="AM54" s="12"/>
      <c r="AN54" s="165"/>
      <c r="AP54" s="44"/>
      <c r="AQ54" s="44">
        <f t="shared" si="2"/>
        <v>0</v>
      </c>
      <c r="AR54" s="44">
        <f t="shared" si="3"/>
        <v>0</v>
      </c>
      <c r="AS54" s="44"/>
    </row>
    <row r="55" spans="2:45" s="36" customFormat="1" ht="14.1" customHeight="1" x14ac:dyDescent="0.15">
      <c r="B55" s="164" t="s">
        <v>96</v>
      </c>
      <c r="C55" s="27"/>
      <c r="D55" s="43" t="s">
        <v>68</v>
      </c>
      <c r="E55" s="141">
        <f t="shared" si="10"/>
        <v>5</v>
      </c>
      <c r="F55" s="143">
        <f t="shared" si="0"/>
        <v>5</v>
      </c>
      <c r="G55" s="134">
        <v>5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43">
        <f t="shared" si="19"/>
        <v>0</v>
      </c>
      <c r="S55" s="134">
        <v>0</v>
      </c>
      <c r="T55" s="134">
        <v>0</v>
      </c>
      <c r="U55" s="134">
        <v>0</v>
      </c>
      <c r="V55" s="134">
        <v>0</v>
      </c>
      <c r="W55" s="137"/>
      <c r="X55" s="161">
        <v>0</v>
      </c>
      <c r="Y55" s="143">
        <f t="shared" si="5"/>
        <v>0</v>
      </c>
      <c r="Z55" s="134">
        <v>0</v>
      </c>
      <c r="AA55" s="134">
        <v>0</v>
      </c>
      <c r="AB55" s="134">
        <v>0</v>
      </c>
      <c r="AC55" s="134">
        <v>0</v>
      </c>
      <c r="AD55" s="134">
        <v>0</v>
      </c>
      <c r="AE55" s="134">
        <v>0</v>
      </c>
      <c r="AF55" s="134">
        <v>0</v>
      </c>
      <c r="AG55" s="134">
        <v>0</v>
      </c>
      <c r="AH55" s="134">
        <v>0</v>
      </c>
      <c r="AI55" s="134">
        <v>0</v>
      </c>
      <c r="AJ55" s="134">
        <v>0</v>
      </c>
      <c r="AK55" s="134">
        <v>0</v>
      </c>
      <c r="AL55" s="22" t="s">
        <v>68</v>
      </c>
      <c r="AM55" s="12"/>
      <c r="AN55" s="164" t="str">
        <f t="shared" ref="AN55:AN69" si="23">B55</f>
        <v>複数拳銃等の
不法所持</v>
      </c>
      <c r="AP55" s="44">
        <f t="shared" si="1"/>
        <v>0</v>
      </c>
      <c r="AQ55" s="44">
        <f t="shared" si="2"/>
        <v>0</v>
      </c>
      <c r="AR55" s="44">
        <f t="shared" si="3"/>
        <v>0</v>
      </c>
      <c r="AS55" s="44">
        <f t="shared" si="4"/>
        <v>0</v>
      </c>
    </row>
    <row r="56" spans="2:45" s="36" customFormat="1" ht="14.1" customHeight="1" x14ac:dyDescent="0.15">
      <c r="B56" s="164"/>
      <c r="C56" s="27"/>
      <c r="D56" s="43" t="s">
        <v>69</v>
      </c>
      <c r="E56" s="141">
        <f t="shared" si="10"/>
        <v>5</v>
      </c>
      <c r="F56" s="143">
        <f t="shared" si="0"/>
        <v>5</v>
      </c>
      <c r="G56" s="134">
        <v>5</v>
      </c>
      <c r="H56" s="134">
        <v>0</v>
      </c>
      <c r="I56" s="134">
        <v>0</v>
      </c>
      <c r="J56" s="134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43">
        <f t="shared" si="19"/>
        <v>0</v>
      </c>
      <c r="S56" s="134">
        <v>0</v>
      </c>
      <c r="T56" s="134">
        <v>0</v>
      </c>
      <c r="U56" s="134">
        <v>0</v>
      </c>
      <c r="V56" s="134">
        <v>0</v>
      </c>
      <c r="W56" s="137"/>
      <c r="X56" s="161">
        <v>0</v>
      </c>
      <c r="Y56" s="143">
        <f t="shared" si="5"/>
        <v>0</v>
      </c>
      <c r="Z56" s="134">
        <v>0</v>
      </c>
      <c r="AA56" s="134">
        <v>0</v>
      </c>
      <c r="AB56" s="134">
        <v>0</v>
      </c>
      <c r="AC56" s="134">
        <v>0</v>
      </c>
      <c r="AD56" s="134">
        <v>0</v>
      </c>
      <c r="AE56" s="134">
        <v>0</v>
      </c>
      <c r="AF56" s="134">
        <v>0</v>
      </c>
      <c r="AG56" s="134">
        <v>0</v>
      </c>
      <c r="AH56" s="134">
        <v>0</v>
      </c>
      <c r="AI56" s="134">
        <v>0</v>
      </c>
      <c r="AJ56" s="134">
        <v>0</v>
      </c>
      <c r="AK56" s="134">
        <v>0</v>
      </c>
      <c r="AL56" s="22" t="s">
        <v>69</v>
      </c>
      <c r="AM56" s="12"/>
      <c r="AN56" s="164"/>
      <c r="AP56" s="44">
        <f t="shared" si="1"/>
        <v>0</v>
      </c>
      <c r="AQ56" s="44">
        <f t="shared" si="2"/>
        <v>0</v>
      </c>
      <c r="AR56" s="44">
        <f t="shared" si="3"/>
        <v>0</v>
      </c>
      <c r="AS56" s="44">
        <f t="shared" si="4"/>
        <v>0</v>
      </c>
    </row>
    <row r="57" spans="2:45" s="36" customFormat="1" ht="14.1" customHeight="1" x14ac:dyDescent="0.15">
      <c r="B57" s="164"/>
      <c r="C57" s="27"/>
      <c r="D57" s="43" t="s">
        <v>49</v>
      </c>
      <c r="E57" s="141">
        <f t="shared" si="10"/>
        <v>0</v>
      </c>
      <c r="F57" s="143">
        <f t="shared" si="0"/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34">
        <v>0</v>
      </c>
      <c r="O57" s="134">
        <v>0</v>
      </c>
      <c r="P57" s="134">
        <v>0</v>
      </c>
      <c r="Q57" s="134">
        <v>0</v>
      </c>
      <c r="R57" s="143">
        <f t="shared" si="19"/>
        <v>0</v>
      </c>
      <c r="S57" s="134">
        <v>0</v>
      </c>
      <c r="T57" s="134">
        <v>0</v>
      </c>
      <c r="U57" s="134">
        <v>0</v>
      </c>
      <c r="V57" s="134">
        <v>0</v>
      </c>
      <c r="W57" s="137"/>
      <c r="X57" s="161">
        <v>0</v>
      </c>
      <c r="Y57" s="143">
        <f t="shared" si="5"/>
        <v>0</v>
      </c>
      <c r="Z57" s="134">
        <v>0</v>
      </c>
      <c r="AA57" s="134">
        <v>0</v>
      </c>
      <c r="AB57" s="134">
        <v>0</v>
      </c>
      <c r="AC57" s="134">
        <v>0</v>
      </c>
      <c r="AD57" s="134">
        <v>0</v>
      </c>
      <c r="AE57" s="134">
        <v>0</v>
      </c>
      <c r="AF57" s="134">
        <v>0</v>
      </c>
      <c r="AG57" s="134">
        <v>0</v>
      </c>
      <c r="AH57" s="134">
        <v>0</v>
      </c>
      <c r="AI57" s="134">
        <v>0</v>
      </c>
      <c r="AJ57" s="134">
        <v>0</v>
      </c>
      <c r="AK57" s="134">
        <v>0</v>
      </c>
      <c r="AL57" s="22" t="s">
        <v>7</v>
      </c>
      <c r="AM57" s="12"/>
      <c r="AN57" s="164"/>
      <c r="AP57" s="44">
        <f t="shared" si="1"/>
        <v>0</v>
      </c>
      <c r="AQ57" s="44">
        <f t="shared" si="2"/>
        <v>0</v>
      </c>
      <c r="AR57" s="44">
        <f t="shared" si="3"/>
        <v>0</v>
      </c>
      <c r="AS57" s="44">
        <f t="shared" si="4"/>
        <v>0</v>
      </c>
    </row>
    <row r="58" spans="2:45" s="36" customFormat="1" ht="14.1" customHeight="1" x14ac:dyDescent="0.15">
      <c r="B58" s="167" t="s">
        <v>97</v>
      </c>
      <c r="C58" s="12"/>
      <c r="D58" s="43" t="s">
        <v>68</v>
      </c>
      <c r="E58" s="141">
        <f t="shared" si="10"/>
        <v>0</v>
      </c>
      <c r="F58" s="143">
        <f t="shared" si="0"/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34">
        <v>0</v>
      </c>
      <c r="O58" s="134">
        <v>0</v>
      </c>
      <c r="P58" s="134">
        <v>0</v>
      </c>
      <c r="Q58" s="134">
        <v>0</v>
      </c>
      <c r="R58" s="143">
        <f t="shared" si="19"/>
        <v>0</v>
      </c>
      <c r="S58" s="134">
        <v>0</v>
      </c>
      <c r="T58" s="134">
        <v>0</v>
      </c>
      <c r="U58" s="134">
        <v>0</v>
      </c>
      <c r="V58" s="134">
        <v>0</v>
      </c>
      <c r="W58" s="137"/>
      <c r="X58" s="161">
        <v>0</v>
      </c>
      <c r="Y58" s="143">
        <f t="shared" si="5"/>
        <v>0</v>
      </c>
      <c r="Z58" s="134">
        <v>0</v>
      </c>
      <c r="AA58" s="134">
        <v>0</v>
      </c>
      <c r="AB58" s="134">
        <v>0</v>
      </c>
      <c r="AC58" s="134">
        <v>0</v>
      </c>
      <c r="AD58" s="134">
        <v>0</v>
      </c>
      <c r="AE58" s="134">
        <v>0</v>
      </c>
      <c r="AF58" s="134">
        <v>0</v>
      </c>
      <c r="AG58" s="134">
        <v>0</v>
      </c>
      <c r="AH58" s="134">
        <v>0</v>
      </c>
      <c r="AI58" s="134">
        <v>0</v>
      </c>
      <c r="AJ58" s="134">
        <v>0</v>
      </c>
      <c r="AK58" s="134">
        <v>0</v>
      </c>
      <c r="AL58" s="22" t="s">
        <v>68</v>
      </c>
      <c r="AM58" s="12"/>
      <c r="AN58" s="167" t="str">
        <f t="shared" ref="AN58:AN69" si="24">B58</f>
        <v>複数拳銃等の組織的不法所持</v>
      </c>
      <c r="AP58" s="44">
        <f t="shared" si="1"/>
        <v>0</v>
      </c>
      <c r="AQ58" s="44">
        <f t="shared" si="2"/>
        <v>0</v>
      </c>
      <c r="AR58" s="44">
        <f t="shared" si="3"/>
        <v>0</v>
      </c>
      <c r="AS58" s="44">
        <f t="shared" si="4"/>
        <v>0</v>
      </c>
    </row>
    <row r="59" spans="2:45" s="36" customFormat="1" ht="14.1" customHeight="1" x14ac:dyDescent="0.15">
      <c r="B59" s="167"/>
      <c r="C59" s="12"/>
      <c r="D59" s="43" t="s">
        <v>69</v>
      </c>
      <c r="E59" s="141">
        <f t="shared" si="10"/>
        <v>0</v>
      </c>
      <c r="F59" s="143">
        <f t="shared" si="0"/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34">
        <v>0</v>
      </c>
      <c r="O59" s="134">
        <v>0</v>
      </c>
      <c r="P59" s="134">
        <v>0</v>
      </c>
      <c r="Q59" s="134">
        <v>0</v>
      </c>
      <c r="R59" s="143">
        <f t="shared" si="19"/>
        <v>0</v>
      </c>
      <c r="S59" s="134">
        <v>0</v>
      </c>
      <c r="T59" s="134">
        <v>0</v>
      </c>
      <c r="U59" s="134">
        <v>0</v>
      </c>
      <c r="V59" s="134">
        <v>0</v>
      </c>
      <c r="W59" s="137"/>
      <c r="X59" s="161">
        <v>0</v>
      </c>
      <c r="Y59" s="143">
        <f t="shared" si="5"/>
        <v>0</v>
      </c>
      <c r="Z59" s="134">
        <v>0</v>
      </c>
      <c r="AA59" s="134">
        <v>0</v>
      </c>
      <c r="AB59" s="134">
        <v>0</v>
      </c>
      <c r="AC59" s="134">
        <v>0</v>
      </c>
      <c r="AD59" s="134">
        <v>0</v>
      </c>
      <c r="AE59" s="134">
        <v>0</v>
      </c>
      <c r="AF59" s="134">
        <v>0</v>
      </c>
      <c r="AG59" s="134">
        <v>0</v>
      </c>
      <c r="AH59" s="134">
        <v>0</v>
      </c>
      <c r="AI59" s="134">
        <v>0</v>
      </c>
      <c r="AJ59" s="134">
        <v>0</v>
      </c>
      <c r="AK59" s="134">
        <v>0</v>
      </c>
      <c r="AL59" s="22" t="s">
        <v>69</v>
      </c>
      <c r="AM59" s="12"/>
      <c r="AN59" s="167"/>
      <c r="AP59" s="44">
        <f t="shared" si="1"/>
        <v>0</v>
      </c>
      <c r="AQ59" s="44">
        <f t="shared" si="2"/>
        <v>0</v>
      </c>
      <c r="AR59" s="44">
        <f t="shared" si="3"/>
        <v>0</v>
      </c>
      <c r="AS59" s="44">
        <f t="shared" si="4"/>
        <v>0</v>
      </c>
    </row>
    <row r="60" spans="2:45" s="36" customFormat="1" ht="14.1" customHeight="1" x14ac:dyDescent="0.15">
      <c r="B60" s="167"/>
      <c r="C60" s="12"/>
      <c r="D60" s="43" t="s">
        <v>49</v>
      </c>
      <c r="E60" s="141">
        <f t="shared" si="10"/>
        <v>0</v>
      </c>
      <c r="F60" s="143">
        <f t="shared" si="0"/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0</v>
      </c>
      <c r="R60" s="143">
        <f t="shared" si="19"/>
        <v>0</v>
      </c>
      <c r="S60" s="134">
        <v>0</v>
      </c>
      <c r="T60" s="134">
        <v>0</v>
      </c>
      <c r="U60" s="134">
        <v>0</v>
      </c>
      <c r="V60" s="134">
        <v>0</v>
      </c>
      <c r="W60" s="137"/>
      <c r="X60" s="161">
        <v>0</v>
      </c>
      <c r="Y60" s="143">
        <f t="shared" si="5"/>
        <v>0</v>
      </c>
      <c r="Z60" s="134">
        <v>0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4">
        <v>0</v>
      </c>
      <c r="AH60" s="134">
        <v>0</v>
      </c>
      <c r="AI60" s="134">
        <v>0</v>
      </c>
      <c r="AJ60" s="134">
        <v>0</v>
      </c>
      <c r="AK60" s="134">
        <v>0</v>
      </c>
      <c r="AL60" s="22" t="s">
        <v>7</v>
      </c>
      <c r="AM60" s="12"/>
      <c r="AN60" s="167"/>
      <c r="AP60" s="44">
        <f t="shared" si="1"/>
        <v>0</v>
      </c>
      <c r="AQ60" s="44">
        <f t="shared" si="2"/>
        <v>0</v>
      </c>
      <c r="AR60" s="44">
        <f t="shared" si="3"/>
        <v>0</v>
      </c>
      <c r="AS60" s="44">
        <f t="shared" si="4"/>
        <v>0</v>
      </c>
    </row>
    <row r="61" spans="2:45" s="36" customFormat="1" ht="14.1" customHeight="1" x14ac:dyDescent="0.15">
      <c r="B61" s="166" t="s">
        <v>4</v>
      </c>
      <c r="C61" s="26"/>
      <c r="D61" s="43" t="s">
        <v>68</v>
      </c>
      <c r="E61" s="141">
        <f t="shared" si="10"/>
        <v>20</v>
      </c>
      <c r="F61" s="143">
        <f t="shared" si="0"/>
        <v>20</v>
      </c>
      <c r="G61" s="134">
        <v>0</v>
      </c>
      <c r="H61" s="134">
        <v>0</v>
      </c>
      <c r="I61" s="134">
        <v>0</v>
      </c>
      <c r="J61" s="134">
        <v>3</v>
      </c>
      <c r="K61" s="134">
        <v>17</v>
      </c>
      <c r="L61" s="134">
        <v>0</v>
      </c>
      <c r="M61" s="134">
        <v>0</v>
      </c>
      <c r="N61" s="134">
        <v>0</v>
      </c>
      <c r="O61" s="134">
        <v>0</v>
      </c>
      <c r="P61" s="134">
        <v>0</v>
      </c>
      <c r="Q61" s="134">
        <v>0</v>
      </c>
      <c r="R61" s="143">
        <f t="shared" si="19"/>
        <v>0</v>
      </c>
      <c r="S61" s="134">
        <v>0</v>
      </c>
      <c r="T61" s="134">
        <v>0</v>
      </c>
      <c r="U61" s="134">
        <v>0</v>
      </c>
      <c r="V61" s="134">
        <v>0</v>
      </c>
      <c r="W61" s="137"/>
      <c r="X61" s="161">
        <v>0</v>
      </c>
      <c r="Y61" s="143">
        <f t="shared" si="5"/>
        <v>0</v>
      </c>
      <c r="Z61" s="134">
        <v>0</v>
      </c>
      <c r="AA61" s="134">
        <v>0</v>
      </c>
      <c r="AB61" s="134">
        <v>0</v>
      </c>
      <c r="AC61" s="134">
        <v>0</v>
      </c>
      <c r="AD61" s="134">
        <v>0</v>
      </c>
      <c r="AE61" s="134">
        <v>0</v>
      </c>
      <c r="AF61" s="134">
        <v>0</v>
      </c>
      <c r="AG61" s="134">
        <v>0</v>
      </c>
      <c r="AH61" s="134">
        <v>0</v>
      </c>
      <c r="AI61" s="134">
        <v>0</v>
      </c>
      <c r="AJ61" s="134">
        <v>0</v>
      </c>
      <c r="AK61" s="134">
        <v>0</v>
      </c>
      <c r="AL61" s="22" t="s">
        <v>68</v>
      </c>
      <c r="AM61" s="12"/>
      <c r="AN61" s="166" t="str">
        <f t="shared" ref="AN61:AN69" si="25">B61</f>
        <v>猟銃の不法所持</v>
      </c>
      <c r="AP61" s="44">
        <f t="shared" si="1"/>
        <v>0</v>
      </c>
      <c r="AQ61" s="44">
        <f t="shared" si="2"/>
        <v>0</v>
      </c>
      <c r="AR61" s="44">
        <f t="shared" si="3"/>
        <v>0</v>
      </c>
      <c r="AS61" s="44">
        <f t="shared" si="4"/>
        <v>0</v>
      </c>
    </row>
    <row r="62" spans="2:45" s="36" customFormat="1" ht="14.1" customHeight="1" x14ac:dyDescent="0.15">
      <c r="B62" s="166"/>
      <c r="C62" s="26"/>
      <c r="D62" s="43" t="s">
        <v>69</v>
      </c>
      <c r="E62" s="141">
        <f t="shared" si="10"/>
        <v>21</v>
      </c>
      <c r="F62" s="143">
        <f t="shared" si="0"/>
        <v>21</v>
      </c>
      <c r="G62" s="134">
        <v>0</v>
      </c>
      <c r="H62" s="134">
        <v>0</v>
      </c>
      <c r="I62" s="134">
        <v>0</v>
      </c>
      <c r="J62" s="134">
        <v>1</v>
      </c>
      <c r="K62" s="134">
        <v>20</v>
      </c>
      <c r="L62" s="134">
        <v>0</v>
      </c>
      <c r="M62" s="134">
        <v>0</v>
      </c>
      <c r="N62" s="134">
        <v>0</v>
      </c>
      <c r="O62" s="134">
        <v>0</v>
      </c>
      <c r="P62" s="134">
        <v>0</v>
      </c>
      <c r="Q62" s="134">
        <v>0</v>
      </c>
      <c r="R62" s="143">
        <f t="shared" si="19"/>
        <v>0</v>
      </c>
      <c r="S62" s="134">
        <v>0</v>
      </c>
      <c r="T62" s="134">
        <v>0</v>
      </c>
      <c r="U62" s="134">
        <v>0</v>
      </c>
      <c r="V62" s="134">
        <v>0</v>
      </c>
      <c r="W62" s="137"/>
      <c r="X62" s="161">
        <v>0</v>
      </c>
      <c r="Y62" s="143">
        <f t="shared" si="5"/>
        <v>0</v>
      </c>
      <c r="Z62" s="134">
        <v>0</v>
      </c>
      <c r="AA62" s="134">
        <v>0</v>
      </c>
      <c r="AB62" s="134">
        <v>0</v>
      </c>
      <c r="AC62" s="134">
        <v>0</v>
      </c>
      <c r="AD62" s="134">
        <v>0</v>
      </c>
      <c r="AE62" s="134">
        <v>0</v>
      </c>
      <c r="AF62" s="134">
        <v>0</v>
      </c>
      <c r="AG62" s="134">
        <v>0</v>
      </c>
      <c r="AH62" s="134">
        <v>0</v>
      </c>
      <c r="AI62" s="134">
        <v>0</v>
      </c>
      <c r="AJ62" s="134">
        <v>0</v>
      </c>
      <c r="AK62" s="134">
        <v>0</v>
      </c>
      <c r="AL62" s="22" t="s">
        <v>69</v>
      </c>
      <c r="AM62" s="12"/>
      <c r="AN62" s="166"/>
      <c r="AP62" s="44">
        <f t="shared" si="1"/>
        <v>0</v>
      </c>
      <c r="AQ62" s="44">
        <f t="shared" si="2"/>
        <v>0</v>
      </c>
      <c r="AR62" s="44">
        <f t="shared" si="3"/>
        <v>0</v>
      </c>
      <c r="AS62" s="44">
        <f t="shared" si="4"/>
        <v>0</v>
      </c>
    </row>
    <row r="63" spans="2:45" s="36" customFormat="1" ht="14.1" customHeight="1" x14ac:dyDescent="0.15">
      <c r="B63" s="166"/>
      <c r="C63" s="26"/>
      <c r="D63" s="43" t="s">
        <v>49</v>
      </c>
      <c r="E63" s="141">
        <f t="shared" si="10"/>
        <v>35</v>
      </c>
      <c r="F63" s="143">
        <f t="shared" si="0"/>
        <v>35</v>
      </c>
      <c r="G63" s="134">
        <v>0</v>
      </c>
      <c r="H63" s="134">
        <v>0</v>
      </c>
      <c r="I63" s="134">
        <v>0</v>
      </c>
      <c r="J63" s="134">
        <v>7</v>
      </c>
      <c r="K63" s="134">
        <v>28</v>
      </c>
      <c r="L63" s="134">
        <v>0</v>
      </c>
      <c r="M63" s="134">
        <v>0</v>
      </c>
      <c r="N63" s="134">
        <v>0</v>
      </c>
      <c r="O63" s="134">
        <v>0</v>
      </c>
      <c r="P63" s="134">
        <v>0</v>
      </c>
      <c r="Q63" s="134">
        <v>0</v>
      </c>
      <c r="R63" s="143">
        <f t="shared" si="19"/>
        <v>0</v>
      </c>
      <c r="S63" s="134">
        <v>0</v>
      </c>
      <c r="T63" s="134">
        <v>0</v>
      </c>
      <c r="U63" s="134">
        <v>0</v>
      </c>
      <c r="V63" s="134">
        <v>0</v>
      </c>
      <c r="W63" s="137"/>
      <c r="X63" s="161">
        <v>0</v>
      </c>
      <c r="Y63" s="143">
        <f t="shared" si="5"/>
        <v>0</v>
      </c>
      <c r="Z63" s="134">
        <v>0</v>
      </c>
      <c r="AA63" s="134">
        <v>0</v>
      </c>
      <c r="AB63" s="134">
        <v>0</v>
      </c>
      <c r="AC63" s="134">
        <v>0</v>
      </c>
      <c r="AD63" s="134">
        <v>0</v>
      </c>
      <c r="AE63" s="134">
        <v>0</v>
      </c>
      <c r="AF63" s="134">
        <v>0</v>
      </c>
      <c r="AG63" s="134">
        <v>0</v>
      </c>
      <c r="AH63" s="134">
        <v>0</v>
      </c>
      <c r="AI63" s="134">
        <v>0</v>
      </c>
      <c r="AJ63" s="134">
        <v>0</v>
      </c>
      <c r="AK63" s="134">
        <v>0</v>
      </c>
      <c r="AL63" s="22" t="s">
        <v>7</v>
      </c>
      <c r="AM63" s="12"/>
      <c r="AN63" s="166"/>
      <c r="AP63" s="44">
        <f t="shared" si="1"/>
        <v>0</v>
      </c>
      <c r="AQ63" s="44">
        <f t="shared" si="2"/>
        <v>0</v>
      </c>
      <c r="AR63" s="44">
        <f t="shared" si="3"/>
        <v>0</v>
      </c>
      <c r="AS63" s="44">
        <f t="shared" si="4"/>
        <v>0</v>
      </c>
    </row>
    <row r="64" spans="2:45" s="36" customFormat="1" ht="14.1" customHeight="1" x14ac:dyDescent="0.15">
      <c r="B64" s="167" t="s">
        <v>98</v>
      </c>
      <c r="C64" s="26"/>
      <c r="D64" s="43" t="s">
        <v>68</v>
      </c>
      <c r="E64" s="141">
        <f t="shared" si="10"/>
        <v>18</v>
      </c>
      <c r="F64" s="143">
        <f t="shared" si="0"/>
        <v>18</v>
      </c>
      <c r="G64" s="134">
        <v>17</v>
      </c>
      <c r="H64" s="134">
        <v>1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  <c r="R64" s="143">
        <f t="shared" si="19"/>
        <v>0</v>
      </c>
      <c r="S64" s="134">
        <v>0</v>
      </c>
      <c r="T64" s="134">
        <v>0</v>
      </c>
      <c r="U64" s="134">
        <v>0</v>
      </c>
      <c r="V64" s="134">
        <v>0</v>
      </c>
      <c r="W64" s="137"/>
      <c r="X64" s="161">
        <v>0</v>
      </c>
      <c r="Y64" s="143">
        <f t="shared" si="5"/>
        <v>0</v>
      </c>
      <c r="Z64" s="134">
        <v>0</v>
      </c>
      <c r="AA64" s="134">
        <v>0</v>
      </c>
      <c r="AB64" s="134">
        <v>0</v>
      </c>
      <c r="AC64" s="134">
        <v>0</v>
      </c>
      <c r="AD64" s="134">
        <v>0</v>
      </c>
      <c r="AE64" s="134">
        <v>0</v>
      </c>
      <c r="AF64" s="134">
        <v>0</v>
      </c>
      <c r="AG64" s="134">
        <v>0</v>
      </c>
      <c r="AH64" s="134">
        <v>0</v>
      </c>
      <c r="AI64" s="134">
        <v>0</v>
      </c>
      <c r="AJ64" s="134">
        <v>0</v>
      </c>
      <c r="AK64" s="134">
        <v>0</v>
      </c>
      <c r="AL64" s="22" t="s">
        <v>68</v>
      </c>
      <c r="AM64" s="12"/>
      <c r="AN64" s="167" t="str">
        <f t="shared" ref="AN64:AN69" si="26">B64</f>
        <v>拳銃等の加重所
持</v>
      </c>
      <c r="AP64" s="44">
        <f t="shared" si="1"/>
        <v>0</v>
      </c>
      <c r="AQ64" s="44">
        <f t="shared" si="2"/>
        <v>0</v>
      </c>
      <c r="AR64" s="44">
        <f t="shared" si="3"/>
        <v>0</v>
      </c>
      <c r="AS64" s="44">
        <f t="shared" si="4"/>
        <v>0</v>
      </c>
    </row>
    <row r="65" spans="2:45" s="36" customFormat="1" ht="14.1" customHeight="1" x14ac:dyDescent="0.15">
      <c r="B65" s="167"/>
      <c r="C65" s="26"/>
      <c r="D65" s="43" t="s">
        <v>69</v>
      </c>
      <c r="E65" s="141">
        <f t="shared" si="10"/>
        <v>20</v>
      </c>
      <c r="F65" s="143">
        <f t="shared" si="0"/>
        <v>20</v>
      </c>
      <c r="G65" s="134">
        <v>19</v>
      </c>
      <c r="H65" s="134">
        <v>1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43">
        <f t="shared" si="19"/>
        <v>0</v>
      </c>
      <c r="S65" s="134">
        <v>0</v>
      </c>
      <c r="T65" s="134">
        <v>0</v>
      </c>
      <c r="U65" s="134">
        <v>0</v>
      </c>
      <c r="V65" s="134">
        <v>0</v>
      </c>
      <c r="W65" s="137"/>
      <c r="X65" s="161">
        <v>0</v>
      </c>
      <c r="Y65" s="143">
        <f t="shared" si="5"/>
        <v>0</v>
      </c>
      <c r="Z65" s="134">
        <v>0</v>
      </c>
      <c r="AA65" s="134">
        <v>0</v>
      </c>
      <c r="AB65" s="134">
        <v>0</v>
      </c>
      <c r="AC65" s="134">
        <v>0</v>
      </c>
      <c r="AD65" s="134">
        <v>0</v>
      </c>
      <c r="AE65" s="134">
        <v>0</v>
      </c>
      <c r="AF65" s="134">
        <v>0</v>
      </c>
      <c r="AG65" s="134">
        <v>0</v>
      </c>
      <c r="AH65" s="134">
        <v>0</v>
      </c>
      <c r="AI65" s="134">
        <v>0</v>
      </c>
      <c r="AJ65" s="134">
        <v>0</v>
      </c>
      <c r="AK65" s="134">
        <v>0</v>
      </c>
      <c r="AL65" s="22" t="s">
        <v>69</v>
      </c>
      <c r="AM65" s="12"/>
      <c r="AN65" s="167"/>
      <c r="AP65" s="44">
        <f t="shared" si="1"/>
        <v>0</v>
      </c>
      <c r="AQ65" s="44">
        <f t="shared" si="2"/>
        <v>0</v>
      </c>
      <c r="AR65" s="44">
        <f t="shared" si="3"/>
        <v>0</v>
      </c>
      <c r="AS65" s="44">
        <f t="shared" si="4"/>
        <v>0</v>
      </c>
    </row>
    <row r="66" spans="2:45" s="36" customFormat="1" ht="14.1" customHeight="1" x14ac:dyDescent="0.15">
      <c r="B66" s="167"/>
      <c r="C66" s="26"/>
      <c r="D66" s="43" t="s">
        <v>49</v>
      </c>
      <c r="E66" s="141">
        <f t="shared" si="10"/>
        <v>298</v>
      </c>
      <c r="F66" s="143">
        <f t="shared" si="0"/>
        <v>154</v>
      </c>
      <c r="G66" s="134">
        <v>82</v>
      </c>
      <c r="H66" s="134">
        <v>2</v>
      </c>
      <c r="I66" s="134">
        <v>70</v>
      </c>
      <c r="J66" s="134">
        <v>0</v>
      </c>
      <c r="K66" s="134">
        <v>0</v>
      </c>
      <c r="L66" s="134">
        <v>0</v>
      </c>
      <c r="M66" s="134">
        <v>0</v>
      </c>
      <c r="N66" s="134">
        <v>0</v>
      </c>
      <c r="O66" s="134">
        <v>0</v>
      </c>
      <c r="P66" s="134">
        <v>0</v>
      </c>
      <c r="Q66" s="134">
        <v>0</v>
      </c>
      <c r="R66" s="143">
        <f t="shared" si="19"/>
        <v>0</v>
      </c>
      <c r="S66" s="134">
        <v>0</v>
      </c>
      <c r="T66" s="134">
        <v>0</v>
      </c>
      <c r="U66" s="134">
        <v>0</v>
      </c>
      <c r="V66" s="134">
        <v>0</v>
      </c>
      <c r="W66" s="137"/>
      <c r="X66" s="161">
        <v>144</v>
      </c>
      <c r="Y66" s="143">
        <f t="shared" si="5"/>
        <v>0</v>
      </c>
      <c r="Z66" s="134">
        <v>0</v>
      </c>
      <c r="AA66" s="134">
        <v>0</v>
      </c>
      <c r="AB66" s="134">
        <v>0</v>
      </c>
      <c r="AC66" s="134">
        <v>0</v>
      </c>
      <c r="AD66" s="134">
        <v>0</v>
      </c>
      <c r="AE66" s="134">
        <v>0</v>
      </c>
      <c r="AF66" s="134">
        <v>0</v>
      </c>
      <c r="AG66" s="134">
        <v>0</v>
      </c>
      <c r="AH66" s="134">
        <v>0</v>
      </c>
      <c r="AI66" s="134">
        <v>0</v>
      </c>
      <c r="AJ66" s="134">
        <v>0</v>
      </c>
      <c r="AK66" s="134">
        <v>0</v>
      </c>
      <c r="AL66" s="22" t="s">
        <v>7</v>
      </c>
      <c r="AM66" s="12"/>
      <c r="AN66" s="167"/>
      <c r="AP66" s="44">
        <f t="shared" si="1"/>
        <v>0</v>
      </c>
      <c r="AQ66" s="44">
        <f t="shared" si="2"/>
        <v>0</v>
      </c>
      <c r="AR66" s="44">
        <f t="shared" si="3"/>
        <v>0</v>
      </c>
      <c r="AS66" s="44">
        <f t="shared" si="4"/>
        <v>0</v>
      </c>
    </row>
    <row r="67" spans="2:45" s="36" customFormat="1" ht="14.1" customHeight="1" x14ac:dyDescent="0.15">
      <c r="B67" s="167" t="s">
        <v>99</v>
      </c>
      <c r="C67" s="12"/>
      <c r="D67" s="126" t="s">
        <v>68</v>
      </c>
      <c r="E67" s="141">
        <f t="shared" si="10"/>
        <v>1</v>
      </c>
      <c r="F67" s="143">
        <f t="shared" si="0"/>
        <v>1</v>
      </c>
      <c r="G67" s="134">
        <v>1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43">
        <f t="shared" si="19"/>
        <v>0</v>
      </c>
      <c r="S67" s="134">
        <v>0</v>
      </c>
      <c r="T67" s="134">
        <v>0</v>
      </c>
      <c r="U67" s="134">
        <v>0</v>
      </c>
      <c r="V67" s="134">
        <v>0</v>
      </c>
      <c r="W67" s="137"/>
      <c r="X67" s="161">
        <v>0</v>
      </c>
      <c r="Y67" s="143">
        <f t="shared" si="5"/>
        <v>0</v>
      </c>
      <c r="Z67" s="134">
        <v>0</v>
      </c>
      <c r="AA67" s="134">
        <v>0</v>
      </c>
      <c r="AB67" s="134">
        <v>0</v>
      </c>
      <c r="AC67" s="134">
        <v>0</v>
      </c>
      <c r="AD67" s="134">
        <v>0</v>
      </c>
      <c r="AE67" s="134">
        <v>0</v>
      </c>
      <c r="AF67" s="134">
        <v>0</v>
      </c>
      <c r="AG67" s="134">
        <v>0</v>
      </c>
      <c r="AH67" s="134">
        <v>0</v>
      </c>
      <c r="AI67" s="134">
        <v>0</v>
      </c>
      <c r="AJ67" s="134">
        <v>0</v>
      </c>
      <c r="AK67" s="134">
        <v>0</v>
      </c>
      <c r="AL67" s="22" t="s">
        <v>68</v>
      </c>
      <c r="AM67" s="12"/>
      <c r="AN67" s="167" t="str">
        <f t="shared" ref="AN67:AN69" si="27">B67</f>
        <v>拳銃等の組織的加重所持</v>
      </c>
      <c r="AP67" s="44">
        <f t="shared" si="1"/>
        <v>0</v>
      </c>
      <c r="AQ67" s="44">
        <f t="shared" si="2"/>
        <v>0</v>
      </c>
      <c r="AR67" s="44">
        <f t="shared" si="3"/>
        <v>0</v>
      </c>
      <c r="AS67" s="44">
        <f t="shared" si="4"/>
        <v>0</v>
      </c>
    </row>
    <row r="68" spans="2:45" s="36" customFormat="1" ht="14.1" customHeight="1" x14ac:dyDescent="0.15">
      <c r="B68" s="167"/>
      <c r="C68" s="12"/>
      <c r="D68" s="126" t="s">
        <v>69</v>
      </c>
      <c r="E68" s="141">
        <f t="shared" si="10"/>
        <v>1</v>
      </c>
      <c r="F68" s="143">
        <f t="shared" si="0"/>
        <v>1</v>
      </c>
      <c r="G68" s="134">
        <v>1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0</v>
      </c>
      <c r="R68" s="143">
        <f t="shared" si="19"/>
        <v>0</v>
      </c>
      <c r="S68" s="134">
        <v>0</v>
      </c>
      <c r="T68" s="134">
        <v>0</v>
      </c>
      <c r="U68" s="134">
        <v>0</v>
      </c>
      <c r="V68" s="134">
        <v>0</v>
      </c>
      <c r="W68" s="137"/>
      <c r="X68" s="161">
        <v>0</v>
      </c>
      <c r="Y68" s="143">
        <f t="shared" si="5"/>
        <v>0</v>
      </c>
      <c r="Z68" s="134">
        <v>0</v>
      </c>
      <c r="AA68" s="134">
        <v>0</v>
      </c>
      <c r="AB68" s="134">
        <v>0</v>
      </c>
      <c r="AC68" s="134">
        <v>0</v>
      </c>
      <c r="AD68" s="134">
        <v>0</v>
      </c>
      <c r="AE68" s="134">
        <v>0</v>
      </c>
      <c r="AF68" s="134">
        <v>0</v>
      </c>
      <c r="AG68" s="134">
        <v>0</v>
      </c>
      <c r="AH68" s="134">
        <v>0</v>
      </c>
      <c r="AI68" s="134">
        <v>0</v>
      </c>
      <c r="AJ68" s="134">
        <v>0</v>
      </c>
      <c r="AK68" s="134">
        <v>0</v>
      </c>
      <c r="AL68" s="22" t="s">
        <v>69</v>
      </c>
      <c r="AM68" s="12"/>
      <c r="AN68" s="167"/>
      <c r="AP68" s="44">
        <f t="shared" si="1"/>
        <v>0</v>
      </c>
      <c r="AQ68" s="44">
        <f t="shared" si="2"/>
        <v>0</v>
      </c>
      <c r="AR68" s="44">
        <f t="shared" si="3"/>
        <v>0</v>
      </c>
      <c r="AS68" s="44">
        <f t="shared" si="4"/>
        <v>0</v>
      </c>
    </row>
    <row r="69" spans="2:45" s="10" customFormat="1" ht="15" customHeight="1" thickBot="1" x14ac:dyDescent="0.2">
      <c r="B69" s="192"/>
      <c r="C69" s="37"/>
      <c r="D69" s="50" t="s">
        <v>49</v>
      </c>
      <c r="E69" s="145">
        <f t="shared" si="10"/>
        <v>19</v>
      </c>
      <c r="F69" s="149">
        <f t="shared" si="0"/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6">
        <v>0</v>
      </c>
      <c r="Q69" s="136">
        <v>0</v>
      </c>
      <c r="R69" s="149">
        <f t="shared" si="19"/>
        <v>0</v>
      </c>
      <c r="S69" s="135">
        <v>0</v>
      </c>
      <c r="T69" s="135">
        <v>0</v>
      </c>
      <c r="U69" s="135">
        <v>0</v>
      </c>
      <c r="V69" s="135">
        <v>0</v>
      </c>
      <c r="W69" s="162"/>
      <c r="X69" s="163">
        <v>19</v>
      </c>
      <c r="Y69" s="149">
        <f t="shared" si="5"/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6">
        <v>0</v>
      </c>
      <c r="AL69" s="23" t="s">
        <v>7</v>
      </c>
      <c r="AM69" s="24"/>
      <c r="AN69" s="192"/>
      <c r="AP69" s="44">
        <f t="shared" si="1"/>
        <v>0</v>
      </c>
      <c r="AQ69" s="44">
        <f t="shared" si="2"/>
        <v>0</v>
      </c>
      <c r="AR69" s="44">
        <f t="shared" si="3"/>
        <v>0</v>
      </c>
      <c r="AS69" s="44">
        <f t="shared" si="4"/>
        <v>0</v>
      </c>
    </row>
    <row r="70" spans="2:45" x14ac:dyDescent="0.15">
      <c r="B70" s="203" t="s">
        <v>6</v>
      </c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51"/>
      <c r="AM70" s="51"/>
      <c r="AN70" s="29"/>
    </row>
    <row r="71" spans="2:45" x14ac:dyDescent="0.15">
      <c r="B71" s="29"/>
      <c r="C71" s="29"/>
      <c r="D71" s="29"/>
      <c r="E71" s="30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31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2:45" x14ac:dyDescent="0.15">
      <c r="B72" s="29"/>
      <c r="C72" s="29"/>
      <c r="D72" s="1" t="s">
        <v>51</v>
      </c>
      <c r="E72" s="30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31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29"/>
      <c r="AM72" s="29"/>
      <c r="AN72" s="29"/>
    </row>
    <row r="73" spans="2:45" x14ac:dyDescent="0.15">
      <c r="B73" s="29"/>
      <c r="C73" s="29"/>
      <c r="D73" s="2" t="s">
        <v>68</v>
      </c>
      <c r="E73" s="53">
        <f>E13+E16+E19+E22+E25+E28+E31+E34+E37+E40+E43+E46+E49+E52+E55+E58+E61+E64+E67</f>
        <v>120</v>
      </c>
      <c r="F73" s="53">
        <f>F13+F16+F19+F22+F25+F28+F31+F34+F37+F40+F43+F46+F49+F52+F55+F58+F61+F64+F67</f>
        <v>118</v>
      </c>
      <c r="G73" s="53">
        <f t="shared" ref="G73:V73" si="28">G13+G16+G19+G22+G25+G28+G31+G34+G37+G40+G43+G46+G49+G52+G55+G58+G61+G64+G67</f>
        <v>78</v>
      </c>
      <c r="H73" s="53">
        <f t="shared" si="28"/>
        <v>17</v>
      </c>
      <c r="I73" s="53">
        <f t="shared" si="28"/>
        <v>3</v>
      </c>
      <c r="J73" s="53">
        <f t="shared" si="28"/>
        <v>3</v>
      </c>
      <c r="K73" s="53">
        <f t="shared" si="28"/>
        <v>17</v>
      </c>
      <c r="L73" s="53">
        <f t="shared" si="28"/>
        <v>0</v>
      </c>
      <c r="M73" s="53">
        <f t="shared" si="28"/>
        <v>0</v>
      </c>
      <c r="N73" s="53">
        <f t="shared" si="28"/>
        <v>0</v>
      </c>
      <c r="O73" s="53">
        <f t="shared" si="28"/>
        <v>0</v>
      </c>
      <c r="P73" s="53">
        <f t="shared" si="28"/>
        <v>0</v>
      </c>
      <c r="Q73" s="53">
        <f t="shared" ref="Q73" si="29">Q13+Q16+Q19+Q22+Q25+Q28+Q31+Q34+Q37+Q40+Q43+Q46+Q49+Q52+Q55+Q58+Q61+Q64+Q67</f>
        <v>0</v>
      </c>
      <c r="R73" s="53">
        <f t="shared" si="28"/>
        <v>1</v>
      </c>
      <c r="S73" s="53">
        <f t="shared" si="28"/>
        <v>0</v>
      </c>
      <c r="T73" s="53">
        <f t="shared" si="28"/>
        <v>1</v>
      </c>
      <c r="U73" s="53">
        <f t="shared" si="28"/>
        <v>0</v>
      </c>
      <c r="V73" s="53">
        <f t="shared" si="28"/>
        <v>0</v>
      </c>
      <c r="W73" s="31"/>
      <c r="X73" s="53">
        <f t="shared" ref="X73:AK73" si="30">X13+X16+X19+X22+X25+X28+X31+X34+X37+X40+X43+X46+X49+X52+X55+X58+X61+X64+X67</f>
        <v>1</v>
      </c>
      <c r="Y73" s="53">
        <f t="shared" si="30"/>
        <v>0</v>
      </c>
      <c r="Z73" s="53">
        <f t="shared" si="30"/>
        <v>0</v>
      </c>
      <c r="AA73" s="53">
        <f t="shared" si="30"/>
        <v>0</v>
      </c>
      <c r="AB73" s="53">
        <f t="shared" si="30"/>
        <v>0</v>
      </c>
      <c r="AC73" s="53">
        <f t="shared" si="30"/>
        <v>0</v>
      </c>
      <c r="AD73" s="53">
        <f t="shared" si="30"/>
        <v>0</v>
      </c>
      <c r="AE73" s="53">
        <f t="shared" si="30"/>
        <v>0</v>
      </c>
      <c r="AF73" s="53">
        <f t="shared" si="30"/>
        <v>0</v>
      </c>
      <c r="AG73" s="53">
        <f t="shared" si="30"/>
        <v>0</v>
      </c>
      <c r="AH73" s="53">
        <f t="shared" si="30"/>
        <v>0</v>
      </c>
      <c r="AI73" s="53">
        <f t="shared" si="30"/>
        <v>0</v>
      </c>
      <c r="AJ73" s="53">
        <f t="shared" si="30"/>
        <v>0</v>
      </c>
      <c r="AK73" s="53">
        <f t="shared" si="30"/>
        <v>0</v>
      </c>
      <c r="AL73" s="29"/>
      <c r="AM73" s="29"/>
      <c r="AN73" s="29"/>
    </row>
    <row r="74" spans="2:45" x14ac:dyDescent="0.15">
      <c r="B74" s="29"/>
      <c r="C74" s="29"/>
      <c r="D74" s="2" t="s">
        <v>69</v>
      </c>
      <c r="E74" s="53">
        <f>E14+E17+E20+E23+E26+E29+E32+E35+E38+E41+E44+E47+E50+E53+E56+E59+E62+E65+E68</f>
        <v>115</v>
      </c>
      <c r="F74" s="53">
        <f>F14+F17+F20+F23+F26+F29+F32+F35+F38+F41+F44+F47+F50+F53+F56+F59+F62+F65+F68</f>
        <v>114</v>
      </c>
      <c r="G74" s="53">
        <f t="shared" ref="G74:V74" si="31">G14+G17+G20+G23+G26+G29+G32+G35+G38+G41+G44+G47+G50+G53+G56+G59+G62+G65+G68</f>
        <v>74</v>
      </c>
      <c r="H74" s="53">
        <f t="shared" si="31"/>
        <v>17</v>
      </c>
      <c r="I74" s="53">
        <f t="shared" si="31"/>
        <v>2</v>
      </c>
      <c r="J74" s="53">
        <f t="shared" si="31"/>
        <v>1</v>
      </c>
      <c r="K74" s="53">
        <f t="shared" si="31"/>
        <v>20</v>
      </c>
      <c r="L74" s="53">
        <f t="shared" si="31"/>
        <v>0</v>
      </c>
      <c r="M74" s="53">
        <f t="shared" si="31"/>
        <v>0</v>
      </c>
      <c r="N74" s="53">
        <f t="shared" si="31"/>
        <v>0</v>
      </c>
      <c r="O74" s="53">
        <f t="shared" si="31"/>
        <v>0</v>
      </c>
      <c r="P74" s="53">
        <f t="shared" si="31"/>
        <v>0</v>
      </c>
      <c r="Q74" s="53">
        <f t="shared" ref="Q74" si="32">Q14+Q17+Q20+Q23+Q26+Q29+Q32+Q35+Q38+Q41+Q44+Q47+Q50+Q53+Q56+Q59+Q62+Q65+Q68</f>
        <v>0</v>
      </c>
      <c r="R74" s="53">
        <f t="shared" si="31"/>
        <v>0</v>
      </c>
      <c r="S74" s="53">
        <f t="shared" si="31"/>
        <v>0</v>
      </c>
      <c r="T74" s="53">
        <f t="shared" si="31"/>
        <v>0</v>
      </c>
      <c r="U74" s="53">
        <f t="shared" si="31"/>
        <v>0</v>
      </c>
      <c r="V74" s="53">
        <f t="shared" si="31"/>
        <v>0</v>
      </c>
      <c r="W74" s="31"/>
      <c r="X74" s="53">
        <f t="shared" ref="X74:AK74" si="33">X14+X17+X20+X23+X26+X29+X32+X35+X38+X41+X44+X47+X50+X53+X56+X59+X62+X65+X68</f>
        <v>1</v>
      </c>
      <c r="Y74" s="53">
        <f t="shared" si="33"/>
        <v>0</v>
      </c>
      <c r="Z74" s="53">
        <f t="shared" si="33"/>
        <v>0</v>
      </c>
      <c r="AA74" s="53">
        <f t="shared" si="33"/>
        <v>0</v>
      </c>
      <c r="AB74" s="53">
        <f t="shared" si="33"/>
        <v>0</v>
      </c>
      <c r="AC74" s="53">
        <f t="shared" si="33"/>
        <v>0</v>
      </c>
      <c r="AD74" s="53">
        <f t="shared" si="33"/>
        <v>0</v>
      </c>
      <c r="AE74" s="53">
        <f t="shared" si="33"/>
        <v>0</v>
      </c>
      <c r="AF74" s="53">
        <f t="shared" si="33"/>
        <v>0</v>
      </c>
      <c r="AG74" s="53">
        <f t="shared" si="33"/>
        <v>0</v>
      </c>
      <c r="AH74" s="53">
        <f t="shared" si="33"/>
        <v>0</v>
      </c>
      <c r="AI74" s="53">
        <f t="shared" si="33"/>
        <v>0</v>
      </c>
      <c r="AJ74" s="53">
        <f t="shared" si="33"/>
        <v>0</v>
      </c>
      <c r="AK74" s="53">
        <f t="shared" si="33"/>
        <v>0</v>
      </c>
      <c r="AL74" s="29"/>
      <c r="AM74" s="29"/>
      <c r="AN74" s="29"/>
    </row>
    <row r="75" spans="2:45" x14ac:dyDescent="0.15">
      <c r="B75" s="29"/>
      <c r="C75" s="29"/>
      <c r="D75" s="2" t="s">
        <v>54</v>
      </c>
      <c r="E75" s="53">
        <f t="shared" ref="E75:Q75" si="34">E15+E18+E21+E24+E27+E30+E33+E36+E39+E42+E45+E48+E51+FF54+E57+E60+E63+E66+E69</f>
        <v>591</v>
      </c>
      <c r="F75" s="53">
        <f t="shared" si="34"/>
        <v>427</v>
      </c>
      <c r="G75" s="53">
        <f t="shared" si="34"/>
        <v>239</v>
      </c>
      <c r="H75" s="53">
        <f t="shared" si="34"/>
        <v>63</v>
      </c>
      <c r="I75" s="53">
        <f t="shared" si="34"/>
        <v>90</v>
      </c>
      <c r="J75" s="53">
        <f t="shared" si="34"/>
        <v>7</v>
      </c>
      <c r="K75" s="53">
        <f t="shared" si="34"/>
        <v>28</v>
      </c>
      <c r="L75" s="53">
        <f t="shared" si="34"/>
        <v>0</v>
      </c>
      <c r="M75" s="53">
        <f t="shared" si="34"/>
        <v>0</v>
      </c>
      <c r="N75" s="53">
        <f t="shared" si="34"/>
        <v>0</v>
      </c>
      <c r="O75" s="53">
        <f t="shared" si="34"/>
        <v>0</v>
      </c>
      <c r="P75" s="53">
        <f t="shared" si="34"/>
        <v>0</v>
      </c>
      <c r="Q75" s="53">
        <f t="shared" si="34"/>
        <v>0</v>
      </c>
      <c r="R75" s="53">
        <f t="shared" ref="R75:V75" si="35">R15+R18+R21+R24+R27+R30+R33+R36+R39+R42+R45+R48+R51+FR54+R57+R60+R63+R66+R69</f>
        <v>0</v>
      </c>
      <c r="S75" s="53">
        <f t="shared" si="35"/>
        <v>0</v>
      </c>
      <c r="T75" s="53">
        <f t="shared" si="35"/>
        <v>0</v>
      </c>
      <c r="U75" s="53">
        <f t="shared" si="35"/>
        <v>0</v>
      </c>
      <c r="V75" s="53">
        <f t="shared" si="35"/>
        <v>0</v>
      </c>
      <c r="W75" s="31"/>
      <c r="X75" s="53">
        <f t="shared" ref="X75:AK75" si="36">X15+X18+X21+X24+X27+X30+X33+X36+X39+X42+X45+X48+X51+FX54+X57+X60+X63+X66+X69</f>
        <v>164</v>
      </c>
      <c r="Y75" s="53">
        <f t="shared" si="36"/>
        <v>0</v>
      </c>
      <c r="Z75" s="53">
        <f t="shared" si="36"/>
        <v>0</v>
      </c>
      <c r="AA75" s="53">
        <f t="shared" si="36"/>
        <v>0</v>
      </c>
      <c r="AB75" s="53">
        <f t="shared" si="36"/>
        <v>0</v>
      </c>
      <c r="AC75" s="53">
        <f t="shared" si="36"/>
        <v>0</v>
      </c>
      <c r="AD75" s="53">
        <f t="shared" si="36"/>
        <v>0</v>
      </c>
      <c r="AE75" s="53">
        <f t="shared" si="36"/>
        <v>0</v>
      </c>
      <c r="AF75" s="53">
        <f t="shared" si="36"/>
        <v>0</v>
      </c>
      <c r="AG75" s="53">
        <f t="shared" si="36"/>
        <v>0</v>
      </c>
      <c r="AH75" s="53">
        <f t="shared" si="36"/>
        <v>0</v>
      </c>
      <c r="AI75" s="53">
        <f t="shared" si="36"/>
        <v>0</v>
      </c>
      <c r="AJ75" s="53">
        <f t="shared" si="36"/>
        <v>0</v>
      </c>
      <c r="AK75" s="53">
        <f t="shared" si="36"/>
        <v>0</v>
      </c>
      <c r="AL75" s="29"/>
      <c r="AM75" s="29"/>
      <c r="AN75" s="29"/>
    </row>
    <row r="76" spans="2:45" x14ac:dyDescent="0.15">
      <c r="B76" s="29"/>
      <c r="C76" s="29"/>
      <c r="D76" s="29"/>
      <c r="E76" s="30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31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</row>
    <row r="77" spans="2:45" x14ac:dyDescent="0.15">
      <c r="B77" s="29"/>
      <c r="C77" s="29"/>
      <c r="D77" s="29"/>
      <c r="E77" s="30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31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</row>
    <row r="78" spans="2:45" x14ac:dyDescent="0.15">
      <c r="B78" s="29"/>
      <c r="C78" s="29"/>
      <c r="D78" s="54" t="s">
        <v>68</v>
      </c>
      <c r="E78" s="55">
        <f>SUM(E73,'71-2'!E60,'71-3'!E59,'71-4'!E59)-E7</f>
        <v>0</v>
      </c>
      <c r="F78" s="55">
        <f>SUM(F73,'71-2'!F60,'71-3'!F59,'71-4'!F59)-F7</f>
        <v>0</v>
      </c>
      <c r="G78" s="55">
        <f>SUM(G73,'71-2'!G60,'71-3'!G59,'71-4'!G59)-G7</f>
        <v>0</v>
      </c>
      <c r="H78" s="55">
        <f>SUM(H73,'71-2'!H60,'71-3'!H59,'71-4'!H59)-H7</f>
        <v>0</v>
      </c>
      <c r="I78" s="55">
        <f>SUM(I73,'71-2'!I60,'71-3'!I59,'71-4'!I59)-I7</f>
        <v>0</v>
      </c>
      <c r="J78" s="55">
        <f>SUM(J73,'71-2'!J60,'71-3'!J59,'71-4'!J59)-J7</f>
        <v>0</v>
      </c>
      <c r="K78" s="55">
        <f>SUM(K73,'71-2'!K60,'71-3'!K59,'71-4'!K59)-K7</f>
        <v>0</v>
      </c>
      <c r="L78" s="55">
        <f>SUM(L73,'71-2'!L60,'71-3'!L59,'71-4'!L59)-L7</f>
        <v>0</v>
      </c>
      <c r="M78" s="55">
        <f>SUM(M73,'71-2'!M60,'71-3'!M59,'71-4'!M59)-M7</f>
        <v>0</v>
      </c>
      <c r="N78" s="55">
        <f>SUM(N73,'71-2'!N60,'71-3'!N59,'71-4'!N59)-N7</f>
        <v>0</v>
      </c>
      <c r="O78" s="55">
        <f>SUM(O73,'71-2'!O60,'71-3'!O59,'71-4'!O59)-O7</f>
        <v>0</v>
      </c>
      <c r="P78" s="55">
        <f>SUM(P73,'71-2'!P60,'71-3'!P59,'71-4'!P59)-P7</f>
        <v>0</v>
      </c>
      <c r="Q78" s="55">
        <f>SUM(Q73,'71-2'!Q60,'71-3'!Q59,'71-4'!Q59)-Q7</f>
        <v>0</v>
      </c>
      <c r="R78" s="55">
        <f>SUM(R73,'71-2'!R60,'71-3'!R59,'71-4'!R59)-R7</f>
        <v>0</v>
      </c>
      <c r="S78" s="55">
        <f>SUM(S73,'71-2'!S60,'71-3'!S59,'71-4'!S59)-S7</f>
        <v>0</v>
      </c>
      <c r="T78" s="55">
        <f>SUM(T73,'71-2'!T60,'71-3'!T59,'71-4'!T59)-T7</f>
        <v>0</v>
      </c>
      <c r="U78" s="55">
        <f>SUM(U73,'71-2'!U60,'71-3'!U59,'71-4'!U59)-U7</f>
        <v>0</v>
      </c>
      <c r="V78" s="55">
        <f>SUM(V73,'71-2'!V60,'71-3'!V59,'71-4'!V59)-V7</f>
        <v>0</v>
      </c>
      <c r="W78" s="31"/>
      <c r="X78" s="55">
        <f>SUM(X73,'71-2'!X60,'71-3'!X59,'71-4'!X59)-X7</f>
        <v>0</v>
      </c>
      <c r="Y78" s="55">
        <f>SUM(Y73,'71-2'!Y60,'71-3'!Y59,'71-4'!Y59)-Y7</f>
        <v>0</v>
      </c>
      <c r="Z78" s="55">
        <f>SUM(Z73,'71-2'!Z60,'71-3'!Z59,'71-4'!Z59)-Z7</f>
        <v>0</v>
      </c>
      <c r="AA78" s="55">
        <f>SUM(AA73,'71-2'!AA60,'71-3'!AA59,'71-4'!AA59)-AA7</f>
        <v>0</v>
      </c>
      <c r="AB78" s="55">
        <f>SUM(AB73,'71-2'!AB60,'71-3'!AB59,'71-4'!AB59)-AB7</f>
        <v>0</v>
      </c>
      <c r="AC78" s="55">
        <f>SUM(AC73,'71-2'!AC60,'71-3'!AC59,'71-4'!AC59)-AC7</f>
        <v>0</v>
      </c>
      <c r="AD78" s="55">
        <f>SUM(AD73,'71-2'!AD60,'71-3'!AD59,'71-4'!AD59)-AD7</f>
        <v>0</v>
      </c>
      <c r="AE78" s="55">
        <f>SUM(AE73,'71-2'!AE60,'71-3'!AE59,'71-4'!AE59)-AE7</f>
        <v>0</v>
      </c>
      <c r="AF78" s="55">
        <f>SUM(AF73,'71-2'!AF60,'71-3'!AF59,'71-4'!AF59)-AF7</f>
        <v>0</v>
      </c>
      <c r="AG78" s="55">
        <f>SUM(AG73,'71-2'!AG60,'71-3'!AG59,'71-4'!AG59)-AG7</f>
        <v>0</v>
      </c>
      <c r="AH78" s="55">
        <f>SUM(AH73,'71-2'!AH60,'71-3'!AH59,'71-4'!AH59)-AH7</f>
        <v>0</v>
      </c>
      <c r="AI78" s="55">
        <f>SUM(AI73,'71-2'!AI60,'71-3'!AI59,'71-4'!AI59)-AI7</f>
        <v>0</v>
      </c>
      <c r="AJ78" s="55">
        <f>SUM(AJ73,'71-2'!AJ60,'71-3'!AJ59,'71-4'!AJ59)-AJ7</f>
        <v>0</v>
      </c>
      <c r="AK78" s="55">
        <f>SUM(AK73,'71-2'!AK60,'71-3'!AK59,'71-4'!AK59)-AK7</f>
        <v>0</v>
      </c>
      <c r="AL78" s="29"/>
      <c r="AM78" s="29"/>
      <c r="AN78" s="29"/>
    </row>
    <row r="79" spans="2:45" x14ac:dyDescent="0.15">
      <c r="B79" s="29"/>
      <c r="C79" s="29"/>
      <c r="D79" s="54" t="s">
        <v>69</v>
      </c>
      <c r="E79" s="55">
        <f>SUM(E74,'71-2'!E61,'71-3'!E60,'71-4'!E60)-E8</f>
        <v>0</v>
      </c>
      <c r="F79" s="55">
        <f>SUM(F74,'71-2'!F61,'71-3'!F60,'71-4'!F60)-F8</f>
        <v>0</v>
      </c>
      <c r="G79" s="55">
        <f>SUM(G74,'71-2'!G61,'71-3'!G60,'71-4'!G60)-G8</f>
        <v>0</v>
      </c>
      <c r="H79" s="55">
        <f>SUM(H74,'71-2'!H61,'71-3'!H60,'71-4'!H60)-H8</f>
        <v>0</v>
      </c>
      <c r="I79" s="55">
        <f>SUM(I74,'71-2'!I61,'71-3'!I60,'71-4'!I60)-I8</f>
        <v>0</v>
      </c>
      <c r="J79" s="55">
        <f>SUM(J74,'71-2'!J61,'71-3'!J60,'71-4'!J60)-J8</f>
        <v>0</v>
      </c>
      <c r="K79" s="55">
        <f>SUM(K74,'71-2'!K61,'71-3'!K60,'71-4'!K60)-K8</f>
        <v>0</v>
      </c>
      <c r="L79" s="55">
        <f>SUM(L74,'71-2'!L61,'71-3'!L60,'71-4'!L60)-L8</f>
        <v>0</v>
      </c>
      <c r="M79" s="55">
        <f>SUM(M74,'71-2'!M61,'71-3'!M60,'71-4'!M60)-M8</f>
        <v>0</v>
      </c>
      <c r="N79" s="55">
        <f>SUM(N74,'71-2'!N61,'71-3'!N60,'71-4'!N60)-N8</f>
        <v>0</v>
      </c>
      <c r="O79" s="55">
        <f>SUM(O74,'71-2'!O61,'71-3'!O60,'71-4'!O60)-O8</f>
        <v>0</v>
      </c>
      <c r="P79" s="55">
        <f>SUM(P74,'71-2'!P61,'71-3'!P60,'71-4'!P60)-P8</f>
        <v>0</v>
      </c>
      <c r="Q79" s="55">
        <f>SUM(Q74,'71-2'!Q61,'71-3'!Q60,'71-4'!Q60)-Q8</f>
        <v>0</v>
      </c>
      <c r="R79" s="55">
        <f>SUM(R74,'71-2'!R61,'71-3'!R60,'71-4'!R60)-R8</f>
        <v>0</v>
      </c>
      <c r="S79" s="55">
        <f>SUM(S74,'71-2'!S61,'71-3'!S60,'71-4'!S60)-S8</f>
        <v>0</v>
      </c>
      <c r="T79" s="55">
        <f>SUM(T74,'71-2'!T61,'71-3'!T60,'71-4'!T60)-T8</f>
        <v>0</v>
      </c>
      <c r="U79" s="55">
        <f>SUM(U74,'71-2'!U61,'71-3'!U60,'71-4'!U60)-U8</f>
        <v>0</v>
      </c>
      <c r="V79" s="55">
        <f>SUM(V74,'71-2'!V61,'71-3'!V60,'71-4'!V60)-V8</f>
        <v>0</v>
      </c>
      <c r="W79" s="31"/>
      <c r="X79" s="55">
        <f>SUM(X74,'71-2'!X61,'71-3'!X60,'71-4'!X60)-X8</f>
        <v>0</v>
      </c>
      <c r="Y79" s="55">
        <f>SUM(Y74,'71-2'!Y61,'71-3'!Y60,'71-4'!Y60)-Y8</f>
        <v>0</v>
      </c>
      <c r="Z79" s="55">
        <f>SUM(Z74,'71-2'!Z61,'71-3'!Z60,'71-4'!Z60)-Z8</f>
        <v>0</v>
      </c>
      <c r="AA79" s="55">
        <f>SUM(AA74,'71-2'!AA61,'71-3'!AA60,'71-4'!AA60)-AA8</f>
        <v>0</v>
      </c>
      <c r="AB79" s="55">
        <f>SUM(AB74,'71-2'!AB61,'71-3'!AB60,'71-4'!AB60)-AB8</f>
        <v>0</v>
      </c>
      <c r="AC79" s="55">
        <f>SUM(AC74,'71-2'!AC61,'71-3'!AC60,'71-4'!AC60)-AC8</f>
        <v>0</v>
      </c>
      <c r="AD79" s="55">
        <f>SUM(AD74,'71-2'!AD61,'71-3'!AD60,'71-4'!AD60)-AD8</f>
        <v>0</v>
      </c>
      <c r="AE79" s="55">
        <f>SUM(AE74,'71-2'!AE61,'71-3'!AE60,'71-4'!AE60)-AE8</f>
        <v>0</v>
      </c>
      <c r="AF79" s="55">
        <f>SUM(AF74,'71-2'!AF61,'71-3'!AF60,'71-4'!AF60)-AF8</f>
        <v>0</v>
      </c>
      <c r="AG79" s="55">
        <f>SUM(AG74,'71-2'!AG61,'71-3'!AG60,'71-4'!AG60)-AG8</f>
        <v>0</v>
      </c>
      <c r="AH79" s="55">
        <f>SUM(AH74,'71-2'!AH61,'71-3'!AH60,'71-4'!AH60)-AH8</f>
        <v>0</v>
      </c>
      <c r="AI79" s="55">
        <f>SUM(AI74,'71-2'!AI61,'71-3'!AI60,'71-4'!AI60)-AI8</f>
        <v>0</v>
      </c>
      <c r="AJ79" s="55">
        <f>SUM(AJ74,'71-2'!AJ61,'71-3'!AJ60,'71-4'!AJ60)-AJ8</f>
        <v>0</v>
      </c>
      <c r="AK79" s="55">
        <f>SUM(AK74,'71-2'!AK61,'71-3'!AK60,'71-4'!AK60)-AK8</f>
        <v>0</v>
      </c>
      <c r="AL79" s="29"/>
      <c r="AM79" s="29"/>
      <c r="AN79" s="29"/>
    </row>
    <row r="80" spans="2:45" x14ac:dyDescent="0.15">
      <c r="D80" s="56" t="s">
        <v>54</v>
      </c>
      <c r="E80" s="55">
        <f>SUM(E75,'71-2'!E62,'71-3'!E61,'71-4'!E61)-E9</f>
        <v>0</v>
      </c>
      <c r="F80" s="55">
        <f>SUM(F75,'71-2'!F62,'71-3'!F61,'71-4'!F61)-F9</f>
        <v>0</v>
      </c>
      <c r="G80" s="55">
        <f>SUM(G75,'71-2'!G62,'71-3'!G61,'71-4'!G61)-G9</f>
        <v>0</v>
      </c>
      <c r="H80" s="55">
        <f>SUM(H75,'71-2'!H62,'71-3'!H61,'71-4'!H61)-H9</f>
        <v>0</v>
      </c>
      <c r="I80" s="55">
        <f>SUM(I75,'71-2'!I62,'71-3'!I61,'71-4'!I61)-I9</f>
        <v>0</v>
      </c>
      <c r="J80" s="55">
        <f>SUM(J75,'71-2'!J62,'71-3'!J61,'71-4'!J61)-J9</f>
        <v>0</v>
      </c>
      <c r="K80" s="55">
        <f>SUM(K75,'71-2'!K62,'71-3'!K61,'71-4'!K61)-K9</f>
        <v>0</v>
      </c>
      <c r="L80" s="55">
        <f>SUM(L75,'71-2'!L62,'71-3'!L61,'71-4'!L61)-L9</f>
        <v>0</v>
      </c>
      <c r="M80" s="55">
        <f>SUM(M75,'71-2'!M62,'71-3'!M61,'71-4'!M61)-M9</f>
        <v>0</v>
      </c>
      <c r="N80" s="55">
        <f>SUM(N75,'71-2'!N62,'71-3'!N61,'71-4'!N61)-N9</f>
        <v>0</v>
      </c>
      <c r="O80" s="55">
        <f>SUM(O75,'71-2'!O62,'71-3'!O61,'71-4'!O61)-O9</f>
        <v>0</v>
      </c>
      <c r="P80" s="55">
        <f>SUM(P75,'71-2'!P62,'71-3'!P61,'71-4'!P61)-P9</f>
        <v>0</v>
      </c>
      <c r="Q80" s="55">
        <f>SUM(Q75,'71-2'!Q62,'71-3'!Q61,'71-4'!Q61)-Q9</f>
        <v>0</v>
      </c>
      <c r="R80" s="55">
        <f>SUM(R75,'71-2'!R62,'71-3'!R61,'71-4'!R61)-R9</f>
        <v>0</v>
      </c>
      <c r="S80" s="55">
        <f>SUM(S75,'71-2'!S62,'71-3'!S61,'71-4'!S61)-S9</f>
        <v>0</v>
      </c>
      <c r="T80" s="55">
        <f>SUM(T75,'71-2'!T62,'71-3'!T61,'71-4'!T61)-T9</f>
        <v>0</v>
      </c>
      <c r="U80" s="55">
        <f>SUM(U75,'71-2'!U62,'71-3'!U61,'71-4'!U61)-U9</f>
        <v>0</v>
      </c>
      <c r="V80" s="55">
        <f>SUM(V75,'71-2'!V62,'71-3'!V61,'71-4'!V61)-V9</f>
        <v>0</v>
      </c>
      <c r="X80" s="55">
        <f>SUM(X75,'71-2'!X62,'71-3'!X61,'71-4'!X61)-X9</f>
        <v>0</v>
      </c>
      <c r="Y80" s="55">
        <f>SUM(Y75,'71-2'!Y62,'71-3'!Y61,'71-4'!Y61)-Y9</f>
        <v>0</v>
      </c>
      <c r="Z80" s="55">
        <f>SUM(Z75,'71-2'!Z62,'71-3'!Z61,'71-4'!Z61)-Z9</f>
        <v>0</v>
      </c>
      <c r="AA80" s="55">
        <f>SUM(AA75,'71-2'!AA62,'71-3'!AA61,'71-4'!AA61)-AA9</f>
        <v>0</v>
      </c>
      <c r="AB80" s="55">
        <f>SUM(AB75,'71-2'!AB62,'71-3'!AB61,'71-4'!AB61)-AB9</f>
        <v>0</v>
      </c>
      <c r="AC80" s="55">
        <f>SUM(AC75,'71-2'!AC62,'71-3'!AC61,'71-4'!AC61)-AC9</f>
        <v>0</v>
      </c>
      <c r="AD80" s="55">
        <f>SUM(AD75,'71-2'!AD62,'71-3'!AD61,'71-4'!AD61)-AD9</f>
        <v>0</v>
      </c>
      <c r="AE80" s="55">
        <f>SUM(AE75,'71-2'!AE62,'71-3'!AE61,'71-4'!AE61)-AE9</f>
        <v>0</v>
      </c>
      <c r="AF80" s="55">
        <f>SUM(AF75,'71-2'!AF62,'71-3'!AF61,'71-4'!AF61)-AF9</f>
        <v>0</v>
      </c>
      <c r="AG80" s="55">
        <f>SUM(AG75,'71-2'!AG62,'71-3'!AG61,'71-4'!AG61)-AG9</f>
        <v>0</v>
      </c>
      <c r="AH80" s="55">
        <f>SUM(AH75,'71-2'!AH62,'71-3'!AH61,'71-4'!AH61)-AH9</f>
        <v>0</v>
      </c>
      <c r="AI80" s="55">
        <f>SUM(AI75,'71-2'!AI62,'71-3'!AI61,'71-4'!AI61)-AI9</f>
        <v>0</v>
      </c>
      <c r="AJ80" s="55">
        <f>SUM(AJ75,'71-2'!AJ62,'71-3'!AJ61,'71-4'!AJ61)-AJ9</f>
        <v>0</v>
      </c>
      <c r="AK80" s="55">
        <f>SUM(AK75,'71-2'!AK62,'71-3'!AK61,'71-4'!AK61)-AK9</f>
        <v>0</v>
      </c>
    </row>
    <row r="81" spans="5:5" x14ac:dyDescent="0.15">
      <c r="E81" s="55"/>
    </row>
    <row r="251" spans="2:40" x14ac:dyDescent="0.15">
      <c r="B251" s="29"/>
      <c r="C251" s="29"/>
      <c r="D251" s="51"/>
      <c r="E251" s="58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51"/>
      <c r="AM251" s="51"/>
      <c r="AN251" s="29"/>
    </row>
    <row r="252" spans="2:40" x14ac:dyDescent="0.15">
      <c r="B252" s="29"/>
      <c r="C252" s="29"/>
      <c r="D252" s="51"/>
      <c r="E252" s="58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51"/>
      <c r="AM252" s="51"/>
      <c r="AN252" s="29"/>
    </row>
    <row r="253" spans="2:40" x14ac:dyDescent="0.15">
      <c r="B253" s="29"/>
      <c r="C253" s="29"/>
      <c r="D253" s="51"/>
      <c r="E253" s="58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51"/>
      <c r="AM253" s="51"/>
      <c r="AN253" s="29"/>
    </row>
    <row r="254" spans="2:40" x14ac:dyDescent="0.15">
      <c r="B254" s="29"/>
      <c r="C254" s="29"/>
      <c r="D254" s="51"/>
      <c r="E254" s="58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51"/>
      <c r="AM254" s="51"/>
      <c r="AN254" s="29"/>
    </row>
    <row r="255" spans="2:40" x14ac:dyDescent="0.15">
      <c r="B255" s="29"/>
      <c r="C255" s="29"/>
      <c r="D255" s="51"/>
      <c r="E255" s="58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51"/>
      <c r="AM255" s="51"/>
      <c r="AN255" s="29"/>
    </row>
    <row r="256" spans="2:40" x14ac:dyDescent="0.15">
      <c r="B256" s="29"/>
      <c r="C256" s="29"/>
      <c r="D256" s="51"/>
      <c r="E256" s="58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51"/>
      <c r="AM256" s="51"/>
      <c r="AN256" s="29"/>
    </row>
    <row r="257" spans="2:40" x14ac:dyDescent="0.15">
      <c r="B257" s="29"/>
      <c r="C257" s="29"/>
      <c r="D257" s="51"/>
      <c r="E257" s="58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51"/>
      <c r="AM257" s="51"/>
      <c r="AN257" s="29"/>
    </row>
    <row r="258" spans="2:40" x14ac:dyDescent="0.15">
      <c r="B258" s="29"/>
      <c r="C258" s="29"/>
      <c r="D258" s="51"/>
      <c r="E258" s="58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51"/>
      <c r="AM258" s="51"/>
      <c r="AN258" s="29"/>
    </row>
    <row r="259" spans="2:40" x14ac:dyDescent="0.15">
      <c r="B259" s="29"/>
      <c r="C259" s="29"/>
      <c r="D259" s="51"/>
      <c r="E259" s="58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51"/>
      <c r="AM259" s="51"/>
      <c r="AN259" s="29"/>
    </row>
    <row r="260" spans="2:40" x14ac:dyDescent="0.15">
      <c r="B260" s="29"/>
      <c r="C260" s="29"/>
      <c r="D260" s="51"/>
      <c r="E260" s="58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51"/>
      <c r="AM260" s="51"/>
      <c r="AN260" s="29"/>
    </row>
    <row r="261" spans="2:40" x14ac:dyDescent="0.15">
      <c r="B261" s="29"/>
      <c r="C261" s="29"/>
      <c r="D261" s="51"/>
      <c r="E261" s="58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51"/>
      <c r="AM261" s="51"/>
      <c r="AN261" s="29"/>
    </row>
    <row r="262" spans="2:40" x14ac:dyDescent="0.15">
      <c r="B262" s="29"/>
      <c r="C262" s="29"/>
      <c r="D262" s="51"/>
      <c r="E262" s="58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51"/>
      <c r="AM262" s="51"/>
      <c r="AN262" s="29"/>
    </row>
    <row r="263" spans="2:40" x14ac:dyDescent="0.15">
      <c r="B263" s="29"/>
      <c r="C263" s="29"/>
      <c r="D263" s="51"/>
      <c r="E263" s="58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51"/>
      <c r="AM263" s="51"/>
      <c r="AN263" s="29"/>
    </row>
    <row r="264" spans="2:40" x14ac:dyDescent="0.15">
      <c r="B264" s="29"/>
      <c r="C264" s="29"/>
      <c r="D264" s="51"/>
      <c r="E264" s="58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51"/>
      <c r="AM264" s="51"/>
      <c r="AN264" s="29"/>
    </row>
    <row r="265" spans="2:40" x14ac:dyDescent="0.15">
      <c r="B265" s="29"/>
      <c r="C265" s="29"/>
      <c r="D265" s="51"/>
      <c r="E265" s="58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51"/>
      <c r="AM265" s="51"/>
      <c r="AN265" s="29"/>
    </row>
    <row r="266" spans="2:40" x14ac:dyDescent="0.15">
      <c r="B266" s="29"/>
      <c r="C266" s="29"/>
      <c r="D266" s="51"/>
      <c r="E266" s="58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51"/>
      <c r="AM266" s="51"/>
      <c r="AN266" s="29"/>
    </row>
    <row r="267" spans="2:40" x14ac:dyDescent="0.15">
      <c r="B267" s="29"/>
      <c r="C267" s="29"/>
      <c r="D267" s="51"/>
      <c r="E267" s="58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51"/>
      <c r="AM267" s="51"/>
      <c r="AN267" s="29"/>
    </row>
    <row r="268" spans="2:40" x14ac:dyDescent="0.15">
      <c r="B268" s="29"/>
      <c r="C268" s="29"/>
      <c r="D268" s="29"/>
      <c r="E268" s="30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31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</row>
    <row r="269" spans="2:40" x14ac:dyDescent="0.15">
      <c r="B269" s="29"/>
      <c r="C269" s="29"/>
      <c r="D269" s="29"/>
      <c r="E269" s="30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31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</row>
    <row r="270" spans="2:40" x14ac:dyDescent="0.15">
      <c r="B270" s="29"/>
      <c r="C270" s="29"/>
      <c r="D270" s="29"/>
      <c r="E270" s="30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31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</row>
    <row r="271" spans="2:40" x14ac:dyDescent="0.15">
      <c r="B271" s="29"/>
      <c r="C271" s="29"/>
      <c r="D271" s="29"/>
      <c r="E271" s="30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31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</row>
    <row r="272" spans="2:40" x14ac:dyDescent="0.15">
      <c r="B272" s="29"/>
      <c r="C272" s="29"/>
      <c r="D272" s="29"/>
      <c r="E272" s="30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31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</row>
    <row r="273" spans="2:40" x14ac:dyDescent="0.15">
      <c r="B273" s="29"/>
      <c r="C273" s="29"/>
      <c r="D273" s="29"/>
      <c r="E273" s="30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31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</row>
    <row r="274" spans="2:40" x14ac:dyDescent="0.15">
      <c r="B274" s="29"/>
      <c r="C274" s="29"/>
      <c r="D274" s="29"/>
      <c r="E274" s="30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31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</row>
    <row r="275" spans="2:40" x14ac:dyDescent="0.15">
      <c r="B275" s="29"/>
      <c r="C275" s="29"/>
      <c r="D275" s="29"/>
      <c r="E275" s="30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31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</row>
    <row r="276" spans="2:40" x14ac:dyDescent="0.15">
      <c r="B276" s="29"/>
      <c r="C276" s="29"/>
      <c r="D276" s="29"/>
      <c r="E276" s="30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31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</row>
    <row r="277" spans="2:40" x14ac:dyDescent="0.15">
      <c r="B277" s="29"/>
      <c r="C277" s="29"/>
      <c r="D277" s="29"/>
      <c r="E277" s="30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31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</row>
    <row r="278" spans="2:40" x14ac:dyDescent="0.15">
      <c r="B278" s="29"/>
      <c r="C278" s="29"/>
      <c r="D278" s="29"/>
      <c r="E278" s="30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31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</row>
    <row r="279" spans="2:40" x14ac:dyDescent="0.15">
      <c r="B279" s="29"/>
      <c r="C279" s="29"/>
      <c r="D279" s="29"/>
      <c r="E279" s="30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31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</row>
  </sheetData>
  <mergeCells count="77">
    <mergeCell ref="B70:V70"/>
    <mergeCell ref="B67:B69"/>
    <mergeCell ref="AF4:AF6"/>
    <mergeCell ref="AG4:AG6"/>
    <mergeCell ref="B37:B39"/>
    <mergeCell ref="B40:B42"/>
    <mergeCell ref="M5:M6"/>
    <mergeCell ref="B16:B18"/>
    <mergeCell ref="S5:S6"/>
    <mergeCell ref="Y4:AD4"/>
    <mergeCell ref="AB5:AB6"/>
    <mergeCell ref="Y5:Y6"/>
    <mergeCell ref="B25:B27"/>
    <mergeCell ref="B34:B36"/>
    <mergeCell ref="V5:V6"/>
    <mergeCell ref="Q5:Q6"/>
    <mergeCell ref="AN25:AN27"/>
    <mergeCell ref="B43:B45"/>
    <mergeCell ref="B46:B48"/>
    <mergeCell ref="B52:B54"/>
    <mergeCell ref="U5:U6"/>
    <mergeCell ref="R5:R6"/>
    <mergeCell ref="B19:B21"/>
    <mergeCell ref="B22:B24"/>
    <mergeCell ref="G5:H5"/>
    <mergeCell ref="B13:B15"/>
    <mergeCell ref="L5:L6"/>
    <mergeCell ref="F5:F6"/>
    <mergeCell ref="E4:E6"/>
    <mergeCell ref="R4:V4"/>
    <mergeCell ref="J5:J6"/>
    <mergeCell ref="B28:B30"/>
    <mergeCell ref="B31:B33"/>
    <mergeCell ref="AN67:AN69"/>
    <mergeCell ref="AN37:AN39"/>
    <mergeCell ref="AN40:AN42"/>
    <mergeCell ref="AN58:AN60"/>
    <mergeCell ref="AN43:AN45"/>
    <mergeCell ref="AN55:AN57"/>
    <mergeCell ref="AN52:AN54"/>
    <mergeCell ref="AN28:AN30"/>
    <mergeCell ref="AN31:AN33"/>
    <mergeCell ref="AN46:AN48"/>
    <mergeCell ref="AN34:AN36"/>
    <mergeCell ref="B64:B66"/>
    <mergeCell ref="AN64:AN66"/>
    <mergeCell ref="AN49:AN51"/>
    <mergeCell ref="AN16:AN18"/>
    <mergeCell ref="AN19:AN21"/>
    <mergeCell ref="AN22:AN24"/>
    <mergeCell ref="AN13:AN15"/>
    <mergeCell ref="AJ4:AJ6"/>
    <mergeCell ref="AK4:AK6"/>
    <mergeCell ref="AL4:AN6"/>
    <mergeCell ref="AE4:AE6"/>
    <mergeCell ref="AH4:AH6"/>
    <mergeCell ref="AI4:AI6"/>
    <mergeCell ref="E2:U2"/>
    <mergeCell ref="Y2:AJ2"/>
    <mergeCell ref="AD5:AD6"/>
    <mergeCell ref="Z5:Z6"/>
    <mergeCell ref="AA5:AA6"/>
    <mergeCell ref="AC5:AC6"/>
    <mergeCell ref="F4:Q4"/>
    <mergeCell ref="B4:D6"/>
    <mergeCell ref="X4:X6"/>
    <mergeCell ref="K5:K6"/>
    <mergeCell ref="I5:I6"/>
    <mergeCell ref="N5:N6"/>
    <mergeCell ref="O5:O6"/>
    <mergeCell ref="P5:P6"/>
    <mergeCell ref="T5:T6"/>
    <mergeCell ref="B55:B57"/>
    <mergeCell ref="B49:B51"/>
    <mergeCell ref="B61:B63"/>
    <mergeCell ref="AN61:AN63"/>
    <mergeCell ref="B58:B60"/>
  </mergeCells>
  <phoneticPr fontId="1"/>
  <printOptions horizontalCentered="1" gridLinesSet="0"/>
  <pageMargins left="0.35433070866141736" right="0.39370078740157483" top="0.59055118110236227" bottom="0.19685039370078741" header="0.31496062992125984" footer="0.19685039370078741"/>
  <pageSetup paperSize="9" scale="84" orientation="portrait" horizontalDpi="300" verticalDpi="300" r:id="rId1"/>
  <headerFooter alignWithMargins="0"/>
  <colBreaks count="1" manualBreakCount="1">
    <brk id="22" min="1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9"/>
  <sheetViews>
    <sheetView view="pageBreakPreview" topLeftCell="B1" zoomScaleNormal="100" zoomScaleSheetLayoutView="100" workbookViewId="0">
      <pane xSplit="2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B4" sqref="B4:D6"/>
    </sheetView>
  </sheetViews>
  <sheetFormatPr defaultColWidth="9.109375" defaultRowHeight="12" x14ac:dyDescent="0.15"/>
  <cols>
    <col min="1" max="1" width="0.109375" style="28" hidden="1" customWidth="1"/>
    <col min="2" max="2" width="17.6640625" style="28" customWidth="1"/>
    <col min="3" max="3" width="1.33203125" style="28" customWidth="1"/>
    <col min="4" max="4" width="9.6640625" style="59" customWidth="1"/>
    <col min="5" max="5" width="8.33203125" style="59" customWidth="1"/>
    <col min="6" max="6" width="8.33203125" style="28" customWidth="1"/>
    <col min="7" max="17" width="4.5546875" style="28" customWidth="1"/>
    <col min="18" max="22" width="3.88671875" style="28" customWidth="1"/>
    <col min="23" max="23" width="1.44140625" style="57" customWidth="1"/>
    <col min="24" max="24" width="7.33203125" style="28" customWidth="1"/>
    <col min="25" max="32" width="5.33203125" style="28" customWidth="1"/>
    <col min="33" max="33" width="6.5546875" style="28" customWidth="1"/>
    <col min="34" max="34" width="5.109375" style="28" customWidth="1"/>
    <col min="35" max="35" width="4.33203125" style="28" customWidth="1"/>
    <col min="36" max="36" width="4.109375" style="28" customWidth="1"/>
    <col min="37" max="37" width="4.44140625" style="28" customWidth="1"/>
    <col min="38" max="38" width="10.44140625" style="28" customWidth="1"/>
    <col min="39" max="39" width="1.6640625" style="28" customWidth="1"/>
    <col min="40" max="40" width="17" style="28" customWidth="1"/>
    <col min="41" max="16384" width="9.109375" style="28"/>
  </cols>
  <sheetData>
    <row r="1" spans="2:45" x14ac:dyDescent="0.15">
      <c r="B1" s="28" t="s">
        <v>62</v>
      </c>
      <c r="X1" s="28" t="s">
        <v>63</v>
      </c>
    </row>
    <row r="2" spans="2:45" s="32" customFormat="1" ht="14.4" x14ac:dyDescent="0.15">
      <c r="B2" s="33"/>
      <c r="C2" s="33"/>
      <c r="D2" s="34"/>
      <c r="E2" s="184" t="s">
        <v>56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34"/>
      <c r="W2" s="35"/>
      <c r="X2" s="33" t="s">
        <v>50</v>
      </c>
      <c r="Y2" s="184" t="s">
        <v>70</v>
      </c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34"/>
      <c r="AL2" s="34"/>
      <c r="AM2" s="34"/>
      <c r="AN2" s="34"/>
    </row>
    <row r="3" spans="2:45" s="36" customFormat="1" ht="12.6" thickBot="1" x14ac:dyDescent="0.2">
      <c r="B3" s="37"/>
      <c r="C3" s="37"/>
      <c r="D3" s="38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9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</row>
    <row r="4" spans="2:45" s="36" customFormat="1" ht="12" customHeight="1" x14ac:dyDescent="0.15">
      <c r="B4" s="168" t="s">
        <v>13</v>
      </c>
      <c r="C4" s="168"/>
      <c r="D4" s="169"/>
      <c r="E4" s="198" t="s">
        <v>24</v>
      </c>
      <c r="F4" s="193" t="s">
        <v>133</v>
      </c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  <c r="R4" s="201" t="s">
        <v>81</v>
      </c>
      <c r="S4" s="202"/>
      <c r="T4" s="202"/>
      <c r="U4" s="202"/>
      <c r="V4" s="202"/>
      <c r="W4" s="40"/>
      <c r="X4" s="174" t="s">
        <v>100</v>
      </c>
      <c r="Y4" s="201" t="s">
        <v>39</v>
      </c>
      <c r="Z4" s="202"/>
      <c r="AA4" s="202"/>
      <c r="AB4" s="202"/>
      <c r="AC4" s="202"/>
      <c r="AD4" s="206"/>
      <c r="AE4" s="181" t="s">
        <v>46</v>
      </c>
      <c r="AF4" s="181" t="s">
        <v>47</v>
      </c>
      <c r="AG4" s="183" t="s">
        <v>40</v>
      </c>
      <c r="AH4" s="183" t="s">
        <v>101</v>
      </c>
      <c r="AI4" s="183" t="s">
        <v>41</v>
      </c>
      <c r="AJ4" s="183" t="s">
        <v>42</v>
      </c>
      <c r="AK4" s="183" t="s">
        <v>43</v>
      </c>
      <c r="AL4" s="186" t="s">
        <v>11</v>
      </c>
      <c r="AM4" s="187"/>
      <c r="AN4" s="187"/>
    </row>
    <row r="5" spans="2:45" s="36" customFormat="1" ht="12" customHeight="1" x14ac:dyDescent="0.15">
      <c r="B5" s="170"/>
      <c r="C5" s="170"/>
      <c r="D5" s="171"/>
      <c r="E5" s="199"/>
      <c r="F5" s="182" t="s">
        <v>2</v>
      </c>
      <c r="G5" s="196" t="s">
        <v>78</v>
      </c>
      <c r="H5" s="197"/>
      <c r="I5" s="179" t="s">
        <v>26</v>
      </c>
      <c r="J5" s="177" t="s">
        <v>27</v>
      </c>
      <c r="K5" s="177" t="s">
        <v>28</v>
      </c>
      <c r="L5" s="177" t="s">
        <v>29</v>
      </c>
      <c r="M5" s="177" t="s">
        <v>59</v>
      </c>
      <c r="N5" s="177" t="s">
        <v>30</v>
      </c>
      <c r="O5" s="179" t="s">
        <v>44</v>
      </c>
      <c r="P5" s="177" t="s">
        <v>31</v>
      </c>
      <c r="Q5" s="177" t="s">
        <v>131</v>
      </c>
      <c r="R5" s="177" t="s">
        <v>32</v>
      </c>
      <c r="S5" s="204" t="s">
        <v>33</v>
      </c>
      <c r="T5" s="177" t="s">
        <v>34</v>
      </c>
      <c r="U5" s="177" t="s">
        <v>35</v>
      </c>
      <c r="V5" s="207" t="s">
        <v>36</v>
      </c>
      <c r="W5" s="40"/>
      <c r="X5" s="175"/>
      <c r="Y5" s="177" t="s">
        <v>32</v>
      </c>
      <c r="Z5" s="177" t="s">
        <v>0</v>
      </c>
      <c r="AA5" s="177" t="s">
        <v>1</v>
      </c>
      <c r="AB5" s="179" t="s">
        <v>45</v>
      </c>
      <c r="AC5" s="177" t="s">
        <v>37</v>
      </c>
      <c r="AD5" s="177" t="s">
        <v>38</v>
      </c>
      <c r="AE5" s="182"/>
      <c r="AF5" s="182"/>
      <c r="AG5" s="182"/>
      <c r="AH5" s="182"/>
      <c r="AI5" s="182"/>
      <c r="AJ5" s="182"/>
      <c r="AK5" s="182"/>
      <c r="AL5" s="188"/>
      <c r="AM5" s="189"/>
      <c r="AN5" s="189"/>
    </row>
    <row r="6" spans="2:45" s="36" customFormat="1" ht="61.5" customHeight="1" x14ac:dyDescent="0.15">
      <c r="B6" s="172"/>
      <c r="C6" s="172"/>
      <c r="D6" s="173"/>
      <c r="E6" s="200"/>
      <c r="F6" s="178"/>
      <c r="G6" s="140" t="s">
        <v>102</v>
      </c>
      <c r="H6" s="140" t="s">
        <v>103</v>
      </c>
      <c r="I6" s="180"/>
      <c r="J6" s="178"/>
      <c r="K6" s="178"/>
      <c r="L6" s="178"/>
      <c r="M6" s="178"/>
      <c r="N6" s="178"/>
      <c r="O6" s="178"/>
      <c r="P6" s="178"/>
      <c r="Q6" s="178"/>
      <c r="R6" s="178"/>
      <c r="S6" s="205"/>
      <c r="T6" s="178"/>
      <c r="U6" s="178"/>
      <c r="V6" s="208"/>
      <c r="W6" s="40"/>
      <c r="X6" s="176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90"/>
      <c r="AM6" s="191"/>
      <c r="AN6" s="191"/>
      <c r="AP6" s="41" t="s">
        <v>55</v>
      </c>
      <c r="AQ6" s="41" t="s">
        <v>25</v>
      </c>
      <c r="AR6" s="41" t="s">
        <v>81</v>
      </c>
      <c r="AS6" s="41" t="s">
        <v>39</v>
      </c>
    </row>
    <row r="7" spans="2:45" s="36" customFormat="1" hidden="1" x14ac:dyDescent="0.15">
      <c r="B7" s="26"/>
      <c r="C7" s="26"/>
      <c r="D7" s="26" t="s">
        <v>52</v>
      </c>
      <c r="E7" s="106">
        <f>SUM(E10,E13,E16,E19,E22,E28,E31,E34,E37,E40,E43,E46,E49,E52,E55)</f>
        <v>295</v>
      </c>
      <c r="F7" s="107">
        <f>SUM(G7:P7)</f>
        <v>19</v>
      </c>
      <c r="G7" s="107">
        <f t="shared" ref="G7:AK7" si="0">SUM(G10,G13,G16,G19,G22,G28,G31,G34,G37,G40,G43,G46,G49,G52,G55)</f>
        <v>3</v>
      </c>
      <c r="H7" s="107">
        <f t="shared" si="0"/>
        <v>0</v>
      </c>
      <c r="I7" s="107">
        <f t="shared" si="0"/>
        <v>0</v>
      </c>
      <c r="J7" s="107">
        <f t="shared" si="0"/>
        <v>0</v>
      </c>
      <c r="K7" s="107">
        <f t="shared" si="0"/>
        <v>0</v>
      </c>
      <c r="L7" s="107">
        <f t="shared" si="0"/>
        <v>12</v>
      </c>
      <c r="M7" s="107"/>
      <c r="N7" s="107">
        <f t="shared" si="0"/>
        <v>2</v>
      </c>
      <c r="O7" s="107">
        <f t="shared" si="0"/>
        <v>0</v>
      </c>
      <c r="P7" s="107">
        <f t="shared" si="0"/>
        <v>2</v>
      </c>
      <c r="Q7" s="107"/>
      <c r="R7" s="107">
        <f t="shared" si="0"/>
        <v>2</v>
      </c>
      <c r="S7" s="107">
        <f t="shared" si="0"/>
        <v>0</v>
      </c>
      <c r="T7" s="107">
        <f t="shared" si="0"/>
        <v>2</v>
      </c>
      <c r="U7" s="107">
        <f t="shared" si="0"/>
        <v>0</v>
      </c>
      <c r="V7" s="107">
        <f t="shared" si="0"/>
        <v>0</v>
      </c>
      <c r="W7" s="40"/>
      <c r="X7" s="108">
        <f t="shared" si="0"/>
        <v>24</v>
      </c>
      <c r="Y7" s="108">
        <f t="shared" si="0"/>
        <v>112</v>
      </c>
      <c r="Z7" s="108">
        <f t="shared" si="0"/>
        <v>67</v>
      </c>
      <c r="AA7" s="108">
        <f t="shared" si="0"/>
        <v>8</v>
      </c>
      <c r="AB7" s="108">
        <f t="shared" si="0"/>
        <v>2</v>
      </c>
      <c r="AC7" s="108">
        <f t="shared" si="0"/>
        <v>11</v>
      </c>
      <c r="AD7" s="108">
        <f t="shared" si="0"/>
        <v>24</v>
      </c>
      <c r="AE7" s="108">
        <f t="shared" si="0"/>
        <v>0</v>
      </c>
      <c r="AF7" s="108">
        <f t="shared" si="0"/>
        <v>0</v>
      </c>
      <c r="AG7" s="108">
        <f t="shared" si="0"/>
        <v>0</v>
      </c>
      <c r="AH7" s="108">
        <f t="shared" si="0"/>
        <v>83</v>
      </c>
      <c r="AI7" s="108">
        <f t="shared" si="0"/>
        <v>2</v>
      </c>
      <c r="AJ7" s="108">
        <f t="shared" si="0"/>
        <v>0</v>
      </c>
      <c r="AK7" s="109">
        <f t="shared" si="0"/>
        <v>0</v>
      </c>
      <c r="AL7" s="66"/>
      <c r="AM7" s="26"/>
      <c r="AN7" s="26"/>
      <c r="AP7" s="44">
        <f>SUM(F7,R7,X7,Y7,AE7:AK7)-E7</f>
        <v>-53</v>
      </c>
      <c r="AQ7" s="44">
        <f>SUM(G7:P7)-F7</f>
        <v>0</v>
      </c>
      <c r="AR7" s="44">
        <f>SUM(S7:V7)-R7</f>
        <v>0</v>
      </c>
      <c r="AS7" s="44">
        <f>SUM(Z7:AD7)-Y7</f>
        <v>0</v>
      </c>
    </row>
    <row r="8" spans="2:45" s="36" customFormat="1" hidden="1" x14ac:dyDescent="0.15">
      <c r="B8" s="26" t="s">
        <v>51</v>
      </c>
      <c r="C8" s="26"/>
      <c r="D8" s="26" t="s">
        <v>53</v>
      </c>
      <c r="E8" s="106">
        <f>SUM(E11,E14,E17,E20,E23,E29,E32,E35,E38,E41,E44,E47,E50,E53,E56)</f>
        <v>203</v>
      </c>
      <c r="F8" s="107">
        <f t="shared" ref="F8:L9" si="1">SUM(F11,F14,F17,F20,F23,F29,F32,F35,F38,F41,F44,F47,F50,F53,F56)</f>
        <v>45</v>
      </c>
      <c r="G8" s="107">
        <f t="shared" si="1"/>
        <v>4</v>
      </c>
      <c r="H8" s="107">
        <f t="shared" si="1"/>
        <v>0</v>
      </c>
      <c r="I8" s="107">
        <f t="shared" si="1"/>
        <v>0</v>
      </c>
      <c r="J8" s="107">
        <f t="shared" si="1"/>
        <v>0</v>
      </c>
      <c r="K8" s="107">
        <f t="shared" si="1"/>
        <v>0</v>
      </c>
      <c r="L8" s="107">
        <f t="shared" si="1"/>
        <v>10</v>
      </c>
      <c r="M8" s="107"/>
      <c r="N8" s="107">
        <f t="shared" ref="N8:R9" si="2">SUM(N11,N14,N17,N20,N23,N29,N32,N35,N38,N41,N44,N47,N50,N53,N56)</f>
        <v>2</v>
      </c>
      <c r="O8" s="107">
        <f t="shared" si="2"/>
        <v>0</v>
      </c>
      <c r="P8" s="107">
        <f t="shared" si="2"/>
        <v>2</v>
      </c>
      <c r="Q8" s="107"/>
      <c r="R8" s="107">
        <f t="shared" si="2"/>
        <v>2</v>
      </c>
      <c r="S8" s="107"/>
      <c r="T8" s="107"/>
      <c r="U8" s="107"/>
      <c r="V8" s="107"/>
      <c r="W8" s="40"/>
      <c r="X8" s="108">
        <f t="shared" ref="X8:AK8" si="3">SUM(X11,X14,X17,X20,X23,X29,X32,X35,X38,X41,X44,X47,X50,X53,X56)</f>
        <v>16</v>
      </c>
      <c r="Y8" s="108">
        <f t="shared" si="3"/>
        <v>100</v>
      </c>
      <c r="Z8" s="108">
        <f t="shared" si="3"/>
        <v>61</v>
      </c>
      <c r="AA8" s="108">
        <f t="shared" si="3"/>
        <v>8</v>
      </c>
      <c r="AB8" s="108">
        <f t="shared" si="3"/>
        <v>1</v>
      </c>
      <c r="AC8" s="108">
        <f t="shared" si="3"/>
        <v>8</v>
      </c>
      <c r="AD8" s="108">
        <f t="shared" si="3"/>
        <v>22</v>
      </c>
      <c r="AE8" s="108">
        <f t="shared" si="3"/>
        <v>0</v>
      </c>
      <c r="AF8" s="108">
        <f t="shared" si="3"/>
        <v>0</v>
      </c>
      <c r="AG8" s="108">
        <f t="shared" si="3"/>
        <v>0</v>
      </c>
      <c r="AH8" s="108">
        <f t="shared" si="3"/>
        <v>38</v>
      </c>
      <c r="AI8" s="108">
        <f t="shared" si="3"/>
        <v>2</v>
      </c>
      <c r="AJ8" s="108">
        <f t="shared" si="3"/>
        <v>0</v>
      </c>
      <c r="AK8" s="109">
        <f t="shared" si="3"/>
        <v>0</v>
      </c>
      <c r="AL8" s="66"/>
      <c r="AM8" s="26"/>
      <c r="AN8" s="26"/>
      <c r="AP8" s="44">
        <f t="shared" ref="AP8:AP57" si="4">SUM(F8,R8,X8,Y8,AE8:AK8)-E8</f>
        <v>0</v>
      </c>
      <c r="AQ8" s="44">
        <f t="shared" ref="AQ8:AQ57" si="5">SUM(G8:P8)-F8</f>
        <v>-27</v>
      </c>
      <c r="AR8" s="44">
        <f t="shared" ref="AR8:AR57" si="6">SUM(S8:V8)-R8</f>
        <v>-2</v>
      </c>
      <c r="AS8" s="44">
        <f t="shared" ref="AS8:AS57" si="7">SUM(Z8:AD8)-Y8</f>
        <v>0</v>
      </c>
    </row>
    <row r="9" spans="2:45" s="36" customFormat="1" hidden="1" x14ac:dyDescent="0.15">
      <c r="B9" s="110"/>
      <c r="C9" s="110"/>
      <c r="D9" s="110" t="s">
        <v>54</v>
      </c>
      <c r="E9" s="111">
        <f>SUM(E12,E15,E18,E21,E24,E30,E33,E36,E39,E42,E45,E48,E51,E54,E57)</f>
        <v>2257</v>
      </c>
      <c r="F9" s="112">
        <f t="shared" si="1"/>
        <v>79</v>
      </c>
      <c r="G9" s="112">
        <f t="shared" si="1"/>
        <v>4</v>
      </c>
      <c r="H9" s="112">
        <f t="shared" si="1"/>
        <v>0</v>
      </c>
      <c r="I9" s="112">
        <f t="shared" si="1"/>
        <v>0</v>
      </c>
      <c r="J9" s="112">
        <f t="shared" si="1"/>
        <v>0</v>
      </c>
      <c r="K9" s="112">
        <f t="shared" si="1"/>
        <v>0</v>
      </c>
      <c r="L9" s="112">
        <f t="shared" si="1"/>
        <v>10</v>
      </c>
      <c r="M9" s="112"/>
      <c r="N9" s="112">
        <f t="shared" si="2"/>
        <v>0</v>
      </c>
      <c r="O9" s="112">
        <f t="shared" si="2"/>
        <v>0</v>
      </c>
      <c r="P9" s="112">
        <f t="shared" si="2"/>
        <v>2</v>
      </c>
      <c r="Q9" s="112"/>
      <c r="R9" s="112">
        <f t="shared" si="2"/>
        <v>3</v>
      </c>
      <c r="S9" s="112"/>
      <c r="T9" s="112"/>
      <c r="U9" s="112"/>
      <c r="V9" s="112"/>
      <c r="W9" s="113"/>
      <c r="X9" s="114">
        <f>SUM(X12,X15,X18,X21,X24,X30,X33,X36,X39,X42,X45,X48,X51,X54,X57)</f>
        <v>1865</v>
      </c>
      <c r="Y9" s="114">
        <f t="shared" ref="Y9:AK9" si="8">SUM(Y12,Y15,Y18,Y21,Y24,Y30,Y33,Y36,Y39,Y42,Y45,Y48,Y51,Y54,Y57)</f>
        <v>143</v>
      </c>
      <c r="Z9" s="114">
        <f t="shared" si="8"/>
        <v>99</v>
      </c>
      <c r="AA9" s="114">
        <f t="shared" si="8"/>
        <v>11</v>
      </c>
      <c r="AB9" s="114">
        <f t="shared" si="8"/>
        <v>4</v>
      </c>
      <c r="AC9" s="114">
        <f t="shared" si="8"/>
        <v>8</v>
      </c>
      <c r="AD9" s="114">
        <f t="shared" si="8"/>
        <v>21</v>
      </c>
      <c r="AE9" s="114">
        <f t="shared" si="8"/>
        <v>0</v>
      </c>
      <c r="AF9" s="114">
        <f t="shared" si="8"/>
        <v>0</v>
      </c>
      <c r="AG9" s="114">
        <f t="shared" si="8"/>
        <v>0</v>
      </c>
      <c r="AH9" s="114">
        <f t="shared" si="8"/>
        <v>158</v>
      </c>
      <c r="AI9" s="114">
        <f t="shared" si="8"/>
        <v>9</v>
      </c>
      <c r="AJ9" s="114">
        <f t="shared" si="8"/>
        <v>0</v>
      </c>
      <c r="AK9" s="115">
        <f t="shared" si="8"/>
        <v>0</v>
      </c>
      <c r="AL9" s="116"/>
      <c r="AM9" s="110"/>
      <c r="AN9" s="110"/>
      <c r="AP9" s="44">
        <f t="shared" si="4"/>
        <v>0</v>
      </c>
      <c r="AQ9" s="44">
        <f t="shared" si="5"/>
        <v>-63</v>
      </c>
      <c r="AR9" s="44">
        <f t="shared" si="6"/>
        <v>-3</v>
      </c>
      <c r="AS9" s="44">
        <f t="shared" si="7"/>
        <v>0</v>
      </c>
    </row>
    <row r="10" spans="2:45" s="42" customFormat="1" ht="15" customHeight="1" x14ac:dyDescent="0.15">
      <c r="B10" s="209" t="s">
        <v>134</v>
      </c>
      <c r="C10" s="117"/>
      <c r="D10" s="75" t="s">
        <v>68</v>
      </c>
      <c r="E10" s="141">
        <f t="shared" ref="E10:E57" si="9">SUM(F10,R10,X10,Y10,AE10:AK10)</f>
        <v>128</v>
      </c>
      <c r="F10" s="141">
        <f>SUM(G10:Q10)</f>
        <v>16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12</v>
      </c>
      <c r="M10" s="134">
        <v>0</v>
      </c>
      <c r="N10" s="134">
        <v>2</v>
      </c>
      <c r="O10" s="134">
        <v>0</v>
      </c>
      <c r="P10" s="134">
        <v>2</v>
      </c>
      <c r="Q10" s="134">
        <v>0</v>
      </c>
      <c r="R10" s="142">
        <f>SUM(S10:V10)</f>
        <v>0</v>
      </c>
      <c r="S10" s="134">
        <v>0</v>
      </c>
      <c r="T10" s="134">
        <v>0</v>
      </c>
      <c r="U10" s="134">
        <v>0</v>
      </c>
      <c r="V10" s="134">
        <v>0</v>
      </c>
      <c r="W10" s="137"/>
      <c r="X10" s="161">
        <v>0</v>
      </c>
      <c r="Y10" s="143">
        <f>SUM(Z10:AD10)</f>
        <v>112</v>
      </c>
      <c r="Z10" s="134">
        <v>67</v>
      </c>
      <c r="AA10" s="134">
        <v>8</v>
      </c>
      <c r="AB10" s="134">
        <v>2</v>
      </c>
      <c r="AC10" s="134">
        <v>11</v>
      </c>
      <c r="AD10" s="134">
        <v>24</v>
      </c>
      <c r="AE10" s="134">
        <v>0</v>
      </c>
      <c r="AF10" s="134">
        <v>0</v>
      </c>
      <c r="AG10" s="134">
        <v>0</v>
      </c>
      <c r="AH10" s="134">
        <v>0</v>
      </c>
      <c r="AI10" s="134">
        <v>0</v>
      </c>
      <c r="AJ10" s="134">
        <v>0</v>
      </c>
      <c r="AK10" s="138">
        <v>0</v>
      </c>
      <c r="AL10" s="76" t="s">
        <v>68</v>
      </c>
      <c r="AM10" s="4"/>
      <c r="AN10" s="209" t="str">
        <f>B10</f>
        <v>拳銃等猟銃以外
の銃砲・クロスボウ・刀剣類の
不法所持</v>
      </c>
      <c r="AP10" s="44">
        <f t="shared" si="4"/>
        <v>0</v>
      </c>
      <c r="AQ10" s="44">
        <f t="shared" si="5"/>
        <v>0</v>
      </c>
      <c r="AR10" s="44">
        <f t="shared" si="6"/>
        <v>0</v>
      </c>
      <c r="AS10" s="44">
        <f t="shared" si="7"/>
        <v>0</v>
      </c>
    </row>
    <row r="11" spans="2:45" s="42" customFormat="1" ht="15" customHeight="1" x14ac:dyDescent="0.15">
      <c r="B11" s="166"/>
      <c r="C11" s="118"/>
      <c r="D11" s="75" t="s">
        <v>69</v>
      </c>
      <c r="E11" s="141">
        <f t="shared" si="9"/>
        <v>114</v>
      </c>
      <c r="F11" s="141">
        <f t="shared" ref="F11:F57" si="10">SUM(G11:Q11)</f>
        <v>14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10</v>
      </c>
      <c r="M11" s="134">
        <v>0</v>
      </c>
      <c r="N11" s="134">
        <v>2</v>
      </c>
      <c r="O11" s="134">
        <v>0</v>
      </c>
      <c r="P11" s="134">
        <v>2</v>
      </c>
      <c r="Q11" s="134">
        <v>0</v>
      </c>
      <c r="R11" s="142">
        <f t="shared" ref="R11:R57" si="11">SUM(S11:V11)</f>
        <v>0</v>
      </c>
      <c r="S11" s="134">
        <v>0</v>
      </c>
      <c r="T11" s="134">
        <v>0</v>
      </c>
      <c r="U11" s="134">
        <v>0</v>
      </c>
      <c r="V11" s="134">
        <v>0</v>
      </c>
      <c r="W11" s="137"/>
      <c r="X11" s="161">
        <v>0</v>
      </c>
      <c r="Y11" s="143">
        <f t="shared" ref="Y11:Y57" si="12">SUM(Z11:AD11)</f>
        <v>100</v>
      </c>
      <c r="Z11" s="134">
        <v>61</v>
      </c>
      <c r="AA11" s="134">
        <v>8</v>
      </c>
      <c r="AB11" s="134">
        <v>1</v>
      </c>
      <c r="AC11" s="134">
        <v>8</v>
      </c>
      <c r="AD11" s="134">
        <v>22</v>
      </c>
      <c r="AE11" s="134">
        <v>0</v>
      </c>
      <c r="AF11" s="134">
        <v>0</v>
      </c>
      <c r="AG11" s="134">
        <v>0</v>
      </c>
      <c r="AH11" s="134">
        <v>0</v>
      </c>
      <c r="AI11" s="134">
        <v>0</v>
      </c>
      <c r="AJ11" s="134">
        <v>0</v>
      </c>
      <c r="AK11" s="138">
        <v>0</v>
      </c>
      <c r="AL11" s="76" t="s">
        <v>69</v>
      </c>
      <c r="AM11" s="4"/>
      <c r="AN11" s="166"/>
      <c r="AP11" s="44">
        <f t="shared" si="4"/>
        <v>0</v>
      </c>
      <c r="AQ11" s="44">
        <f t="shared" si="5"/>
        <v>0</v>
      </c>
      <c r="AR11" s="44">
        <f t="shared" si="6"/>
        <v>0</v>
      </c>
      <c r="AS11" s="44">
        <f t="shared" si="7"/>
        <v>0</v>
      </c>
    </row>
    <row r="12" spans="2:45" s="42" customFormat="1" ht="15" customHeight="1" x14ac:dyDescent="0.15">
      <c r="B12" s="166"/>
      <c r="C12" s="117"/>
      <c r="D12" s="75" t="s">
        <v>3</v>
      </c>
      <c r="E12" s="141">
        <f t="shared" si="9"/>
        <v>155</v>
      </c>
      <c r="F12" s="141">
        <f t="shared" si="10"/>
        <v>12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10</v>
      </c>
      <c r="M12" s="134">
        <v>0</v>
      </c>
      <c r="N12" s="134">
        <v>0</v>
      </c>
      <c r="O12" s="134">
        <v>0</v>
      </c>
      <c r="P12" s="134">
        <v>2</v>
      </c>
      <c r="Q12" s="134">
        <v>0</v>
      </c>
      <c r="R12" s="142">
        <f t="shared" si="11"/>
        <v>0</v>
      </c>
      <c r="S12" s="134">
        <v>0</v>
      </c>
      <c r="T12" s="134">
        <v>0</v>
      </c>
      <c r="U12" s="134">
        <v>0</v>
      </c>
      <c r="V12" s="134">
        <v>0</v>
      </c>
      <c r="W12" s="137"/>
      <c r="X12" s="161">
        <v>0</v>
      </c>
      <c r="Y12" s="143">
        <f t="shared" si="12"/>
        <v>143</v>
      </c>
      <c r="Z12" s="134">
        <v>99</v>
      </c>
      <c r="AA12" s="134">
        <v>11</v>
      </c>
      <c r="AB12" s="134">
        <v>4</v>
      </c>
      <c r="AC12" s="134">
        <v>8</v>
      </c>
      <c r="AD12" s="134">
        <v>21</v>
      </c>
      <c r="AE12" s="134">
        <v>0</v>
      </c>
      <c r="AF12" s="134">
        <v>0</v>
      </c>
      <c r="AG12" s="134">
        <v>0</v>
      </c>
      <c r="AH12" s="134">
        <v>0</v>
      </c>
      <c r="AI12" s="134">
        <v>0</v>
      </c>
      <c r="AJ12" s="134">
        <v>0</v>
      </c>
      <c r="AK12" s="138">
        <v>0</v>
      </c>
      <c r="AL12" s="76" t="s">
        <v>3</v>
      </c>
      <c r="AM12" s="4"/>
      <c r="AN12" s="166"/>
      <c r="AP12" s="44">
        <f t="shared" si="4"/>
        <v>0</v>
      </c>
      <c r="AQ12" s="44">
        <f t="shared" si="5"/>
        <v>0</v>
      </c>
      <c r="AR12" s="44">
        <f t="shared" si="6"/>
        <v>0</v>
      </c>
      <c r="AS12" s="44">
        <f t="shared" si="7"/>
        <v>0</v>
      </c>
    </row>
    <row r="13" spans="2:45" s="36" customFormat="1" ht="15" customHeight="1" x14ac:dyDescent="0.15">
      <c r="B13" s="210" t="s">
        <v>104</v>
      </c>
      <c r="C13" s="12"/>
      <c r="D13" s="119" t="s">
        <v>68</v>
      </c>
      <c r="E13" s="141">
        <f t="shared" si="9"/>
        <v>2</v>
      </c>
      <c r="F13" s="141">
        <f t="shared" si="10"/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42">
        <f t="shared" si="11"/>
        <v>2</v>
      </c>
      <c r="S13" s="134">
        <v>0</v>
      </c>
      <c r="T13" s="134">
        <v>2</v>
      </c>
      <c r="U13" s="134">
        <v>0</v>
      </c>
      <c r="V13" s="134">
        <v>0</v>
      </c>
      <c r="W13" s="137"/>
      <c r="X13" s="161">
        <v>0</v>
      </c>
      <c r="Y13" s="143">
        <f t="shared" si="12"/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8">
        <v>0</v>
      </c>
      <c r="AL13" s="94" t="s">
        <v>68</v>
      </c>
      <c r="AM13" s="12"/>
      <c r="AN13" s="210" t="str">
        <f t="shared" ref="AN13:AN57" si="13">B13</f>
        <v>拳銃部品の
不法所持</v>
      </c>
      <c r="AP13" s="44">
        <f t="shared" si="4"/>
        <v>0</v>
      </c>
      <c r="AQ13" s="44">
        <f t="shared" si="5"/>
        <v>0</v>
      </c>
      <c r="AR13" s="44">
        <f t="shared" si="6"/>
        <v>0</v>
      </c>
      <c r="AS13" s="44">
        <f t="shared" si="7"/>
        <v>0</v>
      </c>
    </row>
    <row r="14" spans="2:45" s="36" customFormat="1" ht="15" customHeight="1" x14ac:dyDescent="0.15">
      <c r="B14" s="210"/>
      <c r="C14" s="120"/>
      <c r="D14" s="75" t="s">
        <v>69</v>
      </c>
      <c r="E14" s="141">
        <f t="shared" si="9"/>
        <v>2</v>
      </c>
      <c r="F14" s="141">
        <f t="shared" si="10"/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42">
        <f t="shared" si="11"/>
        <v>2</v>
      </c>
      <c r="S14" s="134">
        <v>0</v>
      </c>
      <c r="T14" s="134">
        <v>2</v>
      </c>
      <c r="U14" s="134">
        <v>0</v>
      </c>
      <c r="V14" s="134">
        <v>0</v>
      </c>
      <c r="W14" s="137"/>
      <c r="X14" s="161">
        <v>0</v>
      </c>
      <c r="Y14" s="143">
        <f t="shared" si="12"/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8">
        <v>0</v>
      </c>
      <c r="AL14" s="94" t="s">
        <v>69</v>
      </c>
      <c r="AM14" s="12"/>
      <c r="AN14" s="210"/>
      <c r="AP14" s="44">
        <f t="shared" si="4"/>
        <v>0</v>
      </c>
      <c r="AQ14" s="44">
        <f t="shared" si="5"/>
        <v>0</v>
      </c>
      <c r="AR14" s="44">
        <f t="shared" si="6"/>
        <v>0</v>
      </c>
      <c r="AS14" s="44">
        <f t="shared" si="7"/>
        <v>0</v>
      </c>
    </row>
    <row r="15" spans="2:45" s="36" customFormat="1" ht="15" customHeight="1" x14ac:dyDescent="0.15">
      <c r="B15" s="210"/>
      <c r="C15" s="39"/>
      <c r="D15" s="75" t="s">
        <v>3</v>
      </c>
      <c r="E15" s="141">
        <f t="shared" si="9"/>
        <v>3</v>
      </c>
      <c r="F15" s="141">
        <f t="shared" si="10"/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42">
        <f t="shared" si="11"/>
        <v>3</v>
      </c>
      <c r="S15" s="134">
        <v>1</v>
      </c>
      <c r="T15" s="134">
        <v>2</v>
      </c>
      <c r="U15" s="134">
        <v>0</v>
      </c>
      <c r="V15" s="134">
        <v>0</v>
      </c>
      <c r="W15" s="137"/>
      <c r="X15" s="161">
        <v>0</v>
      </c>
      <c r="Y15" s="143">
        <f t="shared" si="12"/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8">
        <v>0</v>
      </c>
      <c r="AL15" s="94" t="s">
        <v>3</v>
      </c>
      <c r="AM15" s="12"/>
      <c r="AN15" s="210"/>
      <c r="AP15" s="44">
        <f t="shared" si="4"/>
        <v>0</v>
      </c>
      <c r="AQ15" s="44">
        <f t="shared" si="5"/>
        <v>0</v>
      </c>
      <c r="AR15" s="44">
        <f t="shared" si="6"/>
        <v>0</v>
      </c>
      <c r="AS15" s="44">
        <f t="shared" si="7"/>
        <v>0</v>
      </c>
    </row>
    <row r="16" spans="2:45" s="36" customFormat="1" ht="15" customHeight="1" x14ac:dyDescent="0.15">
      <c r="B16" s="210" t="s">
        <v>105</v>
      </c>
      <c r="C16" s="12"/>
      <c r="D16" s="75" t="s">
        <v>68</v>
      </c>
      <c r="E16" s="141">
        <f t="shared" si="9"/>
        <v>23</v>
      </c>
      <c r="F16" s="141">
        <f t="shared" si="10"/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42">
        <f t="shared" si="11"/>
        <v>0</v>
      </c>
      <c r="S16" s="134">
        <v>0</v>
      </c>
      <c r="T16" s="134">
        <v>0</v>
      </c>
      <c r="U16" s="134">
        <v>0</v>
      </c>
      <c r="V16" s="134">
        <v>0</v>
      </c>
      <c r="W16" s="137"/>
      <c r="X16" s="161">
        <v>23</v>
      </c>
      <c r="Y16" s="143">
        <f t="shared" si="12"/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8">
        <v>0</v>
      </c>
      <c r="AL16" s="94" t="s">
        <v>68</v>
      </c>
      <c r="AM16" s="12"/>
      <c r="AN16" s="210" t="str">
        <f t="shared" ref="AN16:AN57" si="14">B16</f>
        <v>拳銃実包の
不法所持</v>
      </c>
      <c r="AP16" s="44">
        <f t="shared" si="4"/>
        <v>0</v>
      </c>
      <c r="AQ16" s="44">
        <f t="shared" si="5"/>
        <v>0</v>
      </c>
      <c r="AR16" s="44">
        <f t="shared" si="6"/>
        <v>0</v>
      </c>
      <c r="AS16" s="44">
        <f t="shared" si="7"/>
        <v>0</v>
      </c>
    </row>
    <row r="17" spans="2:45" s="36" customFormat="1" ht="15" customHeight="1" x14ac:dyDescent="0.15">
      <c r="B17" s="210"/>
      <c r="C17" s="120"/>
      <c r="D17" s="75" t="s">
        <v>69</v>
      </c>
      <c r="E17" s="141">
        <f t="shared" si="9"/>
        <v>15</v>
      </c>
      <c r="F17" s="141">
        <f t="shared" si="10"/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42">
        <f t="shared" si="11"/>
        <v>0</v>
      </c>
      <c r="S17" s="134">
        <v>0</v>
      </c>
      <c r="T17" s="134">
        <v>0</v>
      </c>
      <c r="U17" s="134">
        <v>0</v>
      </c>
      <c r="V17" s="134">
        <v>0</v>
      </c>
      <c r="W17" s="137"/>
      <c r="X17" s="161">
        <v>15</v>
      </c>
      <c r="Y17" s="143">
        <f t="shared" si="12"/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8">
        <v>0</v>
      </c>
      <c r="AL17" s="94" t="s">
        <v>69</v>
      </c>
      <c r="AM17" s="12"/>
      <c r="AN17" s="210"/>
      <c r="AP17" s="44">
        <f t="shared" si="4"/>
        <v>0</v>
      </c>
      <c r="AQ17" s="44">
        <f t="shared" si="5"/>
        <v>0</v>
      </c>
      <c r="AR17" s="44">
        <f t="shared" si="6"/>
        <v>0</v>
      </c>
      <c r="AS17" s="44">
        <f t="shared" si="7"/>
        <v>0</v>
      </c>
    </row>
    <row r="18" spans="2:45" s="36" customFormat="1" ht="15" customHeight="1" x14ac:dyDescent="0.15">
      <c r="B18" s="210"/>
      <c r="C18" s="39"/>
      <c r="D18" s="75" t="s">
        <v>3</v>
      </c>
      <c r="E18" s="141">
        <f t="shared" si="9"/>
        <v>1792</v>
      </c>
      <c r="F18" s="141">
        <f t="shared" si="10"/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42">
        <f t="shared" si="11"/>
        <v>0</v>
      </c>
      <c r="S18" s="134">
        <v>0</v>
      </c>
      <c r="T18" s="134">
        <v>0</v>
      </c>
      <c r="U18" s="134">
        <v>0</v>
      </c>
      <c r="V18" s="134">
        <v>0</v>
      </c>
      <c r="W18" s="137"/>
      <c r="X18" s="161">
        <v>1792</v>
      </c>
      <c r="Y18" s="143">
        <f t="shared" si="12"/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8">
        <v>0</v>
      </c>
      <c r="AL18" s="94" t="s">
        <v>3</v>
      </c>
      <c r="AM18" s="12"/>
      <c r="AN18" s="210"/>
      <c r="AP18" s="44">
        <f t="shared" si="4"/>
        <v>0</v>
      </c>
      <c r="AQ18" s="44">
        <f t="shared" si="5"/>
        <v>0</v>
      </c>
      <c r="AR18" s="44">
        <f t="shared" si="6"/>
        <v>0</v>
      </c>
      <c r="AS18" s="44">
        <f t="shared" si="7"/>
        <v>0</v>
      </c>
    </row>
    <row r="19" spans="2:45" s="36" customFormat="1" ht="15" customHeight="1" x14ac:dyDescent="0.15">
      <c r="B19" s="210" t="s">
        <v>106</v>
      </c>
      <c r="C19" s="120"/>
      <c r="D19" s="75" t="s">
        <v>68</v>
      </c>
      <c r="E19" s="141">
        <f t="shared" si="9"/>
        <v>0</v>
      </c>
      <c r="F19" s="141">
        <f t="shared" si="10"/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42">
        <f t="shared" si="11"/>
        <v>0</v>
      </c>
      <c r="S19" s="134">
        <v>0</v>
      </c>
      <c r="T19" s="134">
        <v>0</v>
      </c>
      <c r="U19" s="134">
        <v>0</v>
      </c>
      <c r="V19" s="134">
        <v>0</v>
      </c>
      <c r="W19" s="137"/>
      <c r="X19" s="161">
        <v>0</v>
      </c>
      <c r="Y19" s="143">
        <f t="shared" si="12"/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8">
        <v>0</v>
      </c>
      <c r="AL19" s="94" t="s">
        <v>68</v>
      </c>
      <c r="AM19" s="12"/>
      <c r="AN19" s="210" t="str">
        <f t="shared" ref="AN19:AN57" si="15">B19</f>
        <v>拳銃等としての
物品の不法所持</v>
      </c>
      <c r="AP19" s="44">
        <f t="shared" si="4"/>
        <v>0</v>
      </c>
      <c r="AQ19" s="44">
        <f t="shared" si="5"/>
        <v>0</v>
      </c>
      <c r="AR19" s="44">
        <f t="shared" si="6"/>
        <v>0</v>
      </c>
      <c r="AS19" s="44">
        <f t="shared" si="7"/>
        <v>0</v>
      </c>
    </row>
    <row r="20" spans="2:45" s="36" customFormat="1" ht="15" customHeight="1" x14ac:dyDescent="0.15">
      <c r="B20" s="210"/>
      <c r="C20" s="12"/>
      <c r="D20" s="75" t="s">
        <v>69</v>
      </c>
      <c r="E20" s="141">
        <f t="shared" si="9"/>
        <v>0</v>
      </c>
      <c r="F20" s="141">
        <f t="shared" si="10"/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42">
        <f t="shared" si="11"/>
        <v>0</v>
      </c>
      <c r="S20" s="134">
        <v>0</v>
      </c>
      <c r="T20" s="134">
        <v>0</v>
      </c>
      <c r="U20" s="134">
        <v>0</v>
      </c>
      <c r="V20" s="134">
        <v>0</v>
      </c>
      <c r="W20" s="137"/>
      <c r="X20" s="161">
        <v>0</v>
      </c>
      <c r="Y20" s="143">
        <f t="shared" si="12"/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8">
        <v>0</v>
      </c>
      <c r="AL20" s="94" t="s">
        <v>69</v>
      </c>
      <c r="AM20" s="12"/>
      <c r="AN20" s="210"/>
      <c r="AP20" s="44">
        <f t="shared" si="4"/>
        <v>0</v>
      </c>
      <c r="AQ20" s="44">
        <f t="shared" si="5"/>
        <v>0</v>
      </c>
      <c r="AR20" s="44">
        <f t="shared" si="6"/>
        <v>0</v>
      </c>
      <c r="AS20" s="44">
        <f t="shared" si="7"/>
        <v>0</v>
      </c>
    </row>
    <row r="21" spans="2:45" s="36" customFormat="1" ht="15" customHeight="1" x14ac:dyDescent="0.15">
      <c r="B21" s="210"/>
      <c r="C21" s="39"/>
      <c r="D21" s="75" t="s">
        <v>3</v>
      </c>
      <c r="E21" s="141">
        <f>SUM(F21,R21,X21,Y21,AE21:AK21)</f>
        <v>3</v>
      </c>
      <c r="F21" s="141">
        <f t="shared" si="10"/>
        <v>3</v>
      </c>
      <c r="G21" s="134">
        <v>3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42">
        <f t="shared" si="11"/>
        <v>0</v>
      </c>
      <c r="S21" s="134">
        <v>0</v>
      </c>
      <c r="T21" s="134">
        <v>0</v>
      </c>
      <c r="U21" s="134">
        <v>0</v>
      </c>
      <c r="V21" s="134">
        <v>0</v>
      </c>
      <c r="W21" s="137"/>
      <c r="X21" s="161">
        <v>0</v>
      </c>
      <c r="Y21" s="143">
        <f t="shared" si="12"/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8">
        <v>0</v>
      </c>
      <c r="AL21" s="94" t="s">
        <v>3</v>
      </c>
      <c r="AM21" s="12"/>
      <c r="AN21" s="210"/>
      <c r="AP21" s="44">
        <f t="shared" si="4"/>
        <v>0</v>
      </c>
      <c r="AQ21" s="44">
        <f t="shared" si="5"/>
        <v>0</v>
      </c>
      <c r="AR21" s="44">
        <f t="shared" si="6"/>
        <v>0</v>
      </c>
      <c r="AS21" s="44">
        <f t="shared" si="7"/>
        <v>0</v>
      </c>
    </row>
    <row r="22" spans="2:45" s="36" customFormat="1" ht="15" customHeight="1" x14ac:dyDescent="0.15">
      <c r="B22" s="210" t="s">
        <v>107</v>
      </c>
      <c r="C22" s="120"/>
      <c r="D22" s="75" t="s">
        <v>68</v>
      </c>
      <c r="E22" s="141">
        <f t="shared" si="9"/>
        <v>0</v>
      </c>
      <c r="F22" s="141">
        <f t="shared" si="10"/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42">
        <f t="shared" si="11"/>
        <v>0</v>
      </c>
      <c r="S22" s="134">
        <v>0</v>
      </c>
      <c r="T22" s="134">
        <v>0</v>
      </c>
      <c r="U22" s="134">
        <v>0</v>
      </c>
      <c r="V22" s="134">
        <v>0</v>
      </c>
      <c r="W22" s="137"/>
      <c r="X22" s="161">
        <v>0</v>
      </c>
      <c r="Y22" s="143">
        <f t="shared" si="12"/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8">
        <v>0</v>
      </c>
      <c r="AL22" s="94" t="s">
        <v>68</v>
      </c>
      <c r="AM22" s="12"/>
      <c r="AN22" s="211" t="str">
        <f t="shared" ref="AN22:AN57" si="16">B22</f>
        <v>拳銃実包として
の物品の不法所持</v>
      </c>
      <c r="AP22" s="44">
        <f t="shared" si="4"/>
        <v>0</v>
      </c>
      <c r="AQ22" s="44">
        <f t="shared" si="5"/>
        <v>0</v>
      </c>
      <c r="AR22" s="44">
        <f t="shared" si="6"/>
        <v>0</v>
      </c>
      <c r="AS22" s="44">
        <f t="shared" si="7"/>
        <v>0</v>
      </c>
    </row>
    <row r="23" spans="2:45" s="36" customFormat="1" ht="15" customHeight="1" x14ac:dyDescent="0.15">
      <c r="B23" s="211"/>
      <c r="C23" s="12"/>
      <c r="D23" s="75" t="s">
        <v>69</v>
      </c>
      <c r="E23" s="141">
        <f t="shared" si="9"/>
        <v>0</v>
      </c>
      <c r="F23" s="141">
        <f t="shared" si="10"/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42">
        <f t="shared" si="11"/>
        <v>0</v>
      </c>
      <c r="S23" s="134">
        <v>0</v>
      </c>
      <c r="T23" s="134">
        <v>0</v>
      </c>
      <c r="U23" s="134">
        <v>0</v>
      </c>
      <c r="V23" s="134">
        <v>0</v>
      </c>
      <c r="W23" s="137"/>
      <c r="X23" s="161">
        <v>0</v>
      </c>
      <c r="Y23" s="143">
        <f t="shared" si="12"/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8">
        <v>0</v>
      </c>
      <c r="AL23" s="94" t="s">
        <v>69</v>
      </c>
      <c r="AM23" s="12"/>
      <c r="AN23" s="211"/>
      <c r="AP23" s="44">
        <f t="shared" si="4"/>
        <v>0</v>
      </c>
      <c r="AQ23" s="44">
        <f t="shared" si="5"/>
        <v>0</v>
      </c>
      <c r="AR23" s="44">
        <f t="shared" si="6"/>
        <v>0</v>
      </c>
      <c r="AS23" s="44">
        <f t="shared" si="7"/>
        <v>0</v>
      </c>
    </row>
    <row r="24" spans="2:45" s="36" customFormat="1" ht="15" customHeight="1" x14ac:dyDescent="0.15">
      <c r="B24" s="211"/>
      <c r="C24" s="39"/>
      <c r="D24" s="75" t="s">
        <v>3</v>
      </c>
      <c r="E24" s="141">
        <f t="shared" si="9"/>
        <v>73</v>
      </c>
      <c r="F24" s="141">
        <f t="shared" si="10"/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42">
        <f t="shared" si="11"/>
        <v>0</v>
      </c>
      <c r="S24" s="134">
        <v>0</v>
      </c>
      <c r="T24" s="134">
        <v>0</v>
      </c>
      <c r="U24" s="134">
        <v>0</v>
      </c>
      <c r="V24" s="134">
        <v>0</v>
      </c>
      <c r="W24" s="137"/>
      <c r="X24" s="161">
        <v>73</v>
      </c>
      <c r="Y24" s="143">
        <f t="shared" si="12"/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8">
        <v>0</v>
      </c>
      <c r="AL24" s="94" t="s">
        <v>3</v>
      </c>
      <c r="AM24" s="12"/>
      <c r="AN24" s="211"/>
      <c r="AP24" s="44">
        <f t="shared" si="4"/>
        <v>0</v>
      </c>
      <c r="AQ24" s="44">
        <f t="shared" si="5"/>
        <v>0</v>
      </c>
      <c r="AR24" s="44">
        <f t="shared" si="6"/>
        <v>0</v>
      </c>
      <c r="AS24" s="44">
        <f t="shared" si="7"/>
        <v>0</v>
      </c>
    </row>
    <row r="25" spans="2:45" s="36" customFormat="1" ht="15" customHeight="1" x14ac:dyDescent="0.15">
      <c r="B25" s="210" t="s">
        <v>108</v>
      </c>
      <c r="C25" s="39"/>
      <c r="D25" s="75" t="s">
        <v>68</v>
      </c>
      <c r="E25" s="141">
        <f>F25+R25+X25+Y25+AE25+AF25+AG25+AH25+AI25+AJ25+AK25</f>
        <v>0</v>
      </c>
      <c r="F25" s="141">
        <f t="shared" si="10"/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42">
        <f>SUM(S25:V25)</f>
        <v>0</v>
      </c>
      <c r="S25" s="134">
        <v>0</v>
      </c>
      <c r="T25" s="134">
        <v>0</v>
      </c>
      <c r="U25" s="134">
        <v>0</v>
      </c>
      <c r="V25" s="134">
        <v>0</v>
      </c>
      <c r="W25" s="137"/>
      <c r="X25" s="161">
        <v>0</v>
      </c>
      <c r="Y25" s="143">
        <f>SUM(Z25:AD25)</f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8">
        <v>0</v>
      </c>
      <c r="AL25" s="94" t="s">
        <v>68</v>
      </c>
      <c r="AM25" s="12"/>
      <c r="AN25" s="211" t="str">
        <f t="shared" ref="AN25:AN57" si="17">B25</f>
        <v>拳銃部品として
の物品の不法所持</v>
      </c>
      <c r="AP25" s="44">
        <f t="shared" si="4"/>
        <v>0</v>
      </c>
      <c r="AQ25" s="44">
        <f t="shared" si="5"/>
        <v>0</v>
      </c>
      <c r="AR25" s="44">
        <f t="shared" si="6"/>
        <v>0</v>
      </c>
      <c r="AS25" s="44">
        <f t="shared" si="7"/>
        <v>0</v>
      </c>
    </row>
    <row r="26" spans="2:45" s="36" customFormat="1" ht="15" customHeight="1" x14ac:dyDescent="0.15">
      <c r="B26" s="211"/>
      <c r="C26" s="39"/>
      <c r="D26" s="75" t="s">
        <v>69</v>
      </c>
      <c r="E26" s="141">
        <f>F26+R26+X26+Y26+AE26+AF26+AG26+AH26+AI26+AJ26+AK26</f>
        <v>0</v>
      </c>
      <c r="F26" s="141">
        <f t="shared" si="10"/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42">
        <f>SUM(S26:V26)</f>
        <v>0</v>
      </c>
      <c r="S26" s="134">
        <v>0</v>
      </c>
      <c r="T26" s="134">
        <v>0</v>
      </c>
      <c r="U26" s="134">
        <v>0</v>
      </c>
      <c r="V26" s="134">
        <v>0</v>
      </c>
      <c r="W26" s="137"/>
      <c r="X26" s="161">
        <v>0</v>
      </c>
      <c r="Y26" s="143">
        <f>SUM(Z26:AD26)</f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8">
        <v>0</v>
      </c>
      <c r="AL26" s="94" t="s">
        <v>69</v>
      </c>
      <c r="AM26" s="12"/>
      <c r="AN26" s="211"/>
      <c r="AP26" s="44">
        <f t="shared" si="4"/>
        <v>0</v>
      </c>
      <c r="AQ26" s="44">
        <f t="shared" si="5"/>
        <v>0</v>
      </c>
      <c r="AR26" s="44">
        <f t="shared" si="6"/>
        <v>0</v>
      </c>
      <c r="AS26" s="44">
        <f t="shared" si="7"/>
        <v>0</v>
      </c>
    </row>
    <row r="27" spans="2:45" s="36" customFormat="1" ht="15" customHeight="1" x14ac:dyDescent="0.15">
      <c r="B27" s="211"/>
      <c r="C27" s="39"/>
      <c r="D27" s="75" t="s">
        <v>3</v>
      </c>
      <c r="E27" s="141">
        <f>F27+R27+X27+Y27+AE27+AF27+AG27+AH27+AI27+AJ27+AK27</f>
        <v>0</v>
      </c>
      <c r="F27" s="141">
        <f t="shared" si="10"/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42">
        <f>SUM(S27:V27)</f>
        <v>0</v>
      </c>
      <c r="S27" s="134">
        <v>0</v>
      </c>
      <c r="T27" s="134">
        <v>0</v>
      </c>
      <c r="U27" s="134">
        <v>0</v>
      </c>
      <c r="V27" s="134">
        <v>0</v>
      </c>
      <c r="W27" s="137"/>
      <c r="X27" s="161">
        <v>0</v>
      </c>
      <c r="Y27" s="143">
        <f>SUM(Z27:AD27)</f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8">
        <v>0</v>
      </c>
      <c r="AL27" s="94" t="s">
        <v>3</v>
      </c>
      <c r="AM27" s="12"/>
      <c r="AN27" s="211"/>
      <c r="AP27" s="44">
        <f t="shared" si="4"/>
        <v>0</v>
      </c>
      <c r="AQ27" s="44">
        <f t="shared" si="5"/>
        <v>0</v>
      </c>
      <c r="AR27" s="44">
        <f t="shared" si="6"/>
        <v>0</v>
      </c>
      <c r="AS27" s="44">
        <f t="shared" si="7"/>
        <v>0</v>
      </c>
    </row>
    <row r="28" spans="2:45" s="36" customFormat="1" ht="15" customHeight="1" x14ac:dyDescent="0.15">
      <c r="B28" s="213" t="s">
        <v>58</v>
      </c>
      <c r="C28" s="12"/>
      <c r="D28" s="75" t="s">
        <v>68</v>
      </c>
      <c r="E28" s="141">
        <f t="shared" si="9"/>
        <v>53</v>
      </c>
      <c r="F28" s="141">
        <f t="shared" si="10"/>
        <v>53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53</v>
      </c>
      <c r="N28" s="134">
        <v>0</v>
      </c>
      <c r="O28" s="134">
        <v>0</v>
      </c>
      <c r="P28" s="134">
        <v>0</v>
      </c>
      <c r="Q28" s="134">
        <v>0</v>
      </c>
      <c r="R28" s="142">
        <f t="shared" si="11"/>
        <v>0</v>
      </c>
      <c r="S28" s="134">
        <v>0</v>
      </c>
      <c r="T28" s="134">
        <v>0</v>
      </c>
      <c r="U28" s="134">
        <v>0</v>
      </c>
      <c r="V28" s="134">
        <v>0</v>
      </c>
      <c r="W28" s="137"/>
      <c r="X28" s="161">
        <v>0</v>
      </c>
      <c r="Y28" s="143">
        <f t="shared" si="12"/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8">
        <v>0</v>
      </c>
      <c r="AL28" s="94" t="s">
        <v>68</v>
      </c>
      <c r="AM28" s="12"/>
      <c r="AN28" s="213" t="str">
        <f t="shared" ref="AN28:AN57" si="18">B28</f>
        <v>準空気銃の不法所持</v>
      </c>
      <c r="AP28" s="44">
        <f t="shared" si="4"/>
        <v>0</v>
      </c>
      <c r="AQ28" s="44">
        <f t="shared" si="5"/>
        <v>0</v>
      </c>
      <c r="AR28" s="44">
        <f t="shared" si="6"/>
        <v>0</v>
      </c>
      <c r="AS28" s="44">
        <f t="shared" si="7"/>
        <v>0</v>
      </c>
    </row>
    <row r="29" spans="2:45" s="36" customFormat="1" ht="15" customHeight="1" x14ac:dyDescent="0.15">
      <c r="B29" s="213"/>
      <c r="C29" s="120"/>
      <c r="D29" s="75" t="s">
        <v>69</v>
      </c>
      <c r="E29" s="141">
        <f t="shared" si="9"/>
        <v>27</v>
      </c>
      <c r="F29" s="141">
        <f t="shared" si="10"/>
        <v>27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27</v>
      </c>
      <c r="N29" s="134">
        <v>0</v>
      </c>
      <c r="O29" s="134">
        <v>0</v>
      </c>
      <c r="P29" s="134">
        <v>0</v>
      </c>
      <c r="Q29" s="134">
        <v>0</v>
      </c>
      <c r="R29" s="142">
        <f t="shared" si="11"/>
        <v>0</v>
      </c>
      <c r="S29" s="134">
        <v>0</v>
      </c>
      <c r="T29" s="134">
        <v>0</v>
      </c>
      <c r="U29" s="134">
        <v>0</v>
      </c>
      <c r="V29" s="134">
        <v>0</v>
      </c>
      <c r="W29" s="137"/>
      <c r="X29" s="161">
        <v>0</v>
      </c>
      <c r="Y29" s="143">
        <f t="shared" si="12"/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8">
        <v>0</v>
      </c>
      <c r="AL29" s="94" t="s">
        <v>69</v>
      </c>
      <c r="AM29" s="12"/>
      <c r="AN29" s="213"/>
      <c r="AP29" s="44">
        <f t="shared" si="4"/>
        <v>0</v>
      </c>
      <c r="AQ29" s="44">
        <f t="shared" si="5"/>
        <v>0</v>
      </c>
      <c r="AR29" s="44">
        <f t="shared" si="6"/>
        <v>0</v>
      </c>
      <c r="AS29" s="44">
        <f t="shared" si="7"/>
        <v>0</v>
      </c>
    </row>
    <row r="30" spans="2:45" s="36" customFormat="1" ht="15" customHeight="1" x14ac:dyDescent="0.15">
      <c r="B30" s="213"/>
      <c r="C30" s="39"/>
      <c r="D30" s="75" t="s">
        <v>3</v>
      </c>
      <c r="E30" s="141">
        <f t="shared" si="9"/>
        <v>63</v>
      </c>
      <c r="F30" s="141">
        <f t="shared" si="10"/>
        <v>63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63</v>
      </c>
      <c r="N30" s="134">
        <v>0</v>
      </c>
      <c r="O30" s="134">
        <v>0</v>
      </c>
      <c r="P30" s="134">
        <v>0</v>
      </c>
      <c r="Q30" s="134">
        <v>0</v>
      </c>
      <c r="R30" s="142">
        <f t="shared" si="11"/>
        <v>0</v>
      </c>
      <c r="S30" s="134">
        <v>0</v>
      </c>
      <c r="T30" s="134">
        <v>0</v>
      </c>
      <c r="U30" s="134">
        <v>0</v>
      </c>
      <c r="V30" s="134">
        <v>0</v>
      </c>
      <c r="W30" s="137"/>
      <c r="X30" s="161">
        <v>0</v>
      </c>
      <c r="Y30" s="143">
        <f t="shared" si="12"/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8">
        <v>0</v>
      </c>
      <c r="AL30" s="94" t="s">
        <v>3</v>
      </c>
      <c r="AM30" s="12"/>
      <c r="AN30" s="213"/>
      <c r="AP30" s="44">
        <f t="shared" si="4"/>
        <v>0</v>
      </c>
      <c r="AQ30" s="44">
        <f t="shared" si="5"/>
        <v>0</v>
      </c>
      <c r="AR30" s="44">
        <f t="shared" si="6"/>
        <v>0</v>
      </c>
      <c r="AS30" s="44">
        <f t="shared" si="7"/>
        <v>0</v>
      </c>
    </row>
    <row r="31" spans="2:45" s="36" customFormat="1" ht="15" customHeight="1" x14ac:dyDescent="0.15">
      <c r="B31" s="210" t="s">
        <v>109</v>
      </c>
      <c r="C31" s="120"/>
      <c r="D31" s="75" t="s">
        <v>68</v>
      </c>
      <c r="E31" s="141">
        <f t="shared" si="9"/>
        <v>83</v>
      </c>
      <c r="F31" s="141">
        <f t="shared" si="10"/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42">
        <f t="shared" si="11"/>
        <v>0</v>
      </c>
      <c r="S31" s="134">
        <v>0</v>
      </c>
      <c r="T31" s="134">
        <v>0</v>
      </c>
      <c r="U31" s="134">
        <v>0</v>
      </c>
      <c r="V31" s="134">
        <v>0</v>
      </c>
      <c r="W31" s="137"/>
      <c r="X31" s="161">
        <v>0</v>
      </c>
      <c r="Y31" s="143">
        <f t="shared" si="12"/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83</v>
      </c>
      <c r="AI31" s="134">
        <v>0</v>
      </c>
      <c r="AJ31" s="134">
        <v>0</v>
      </c>
      <c r="AK31" s="138">
        <v>0</v>
      </c>
      <c r="AL31" s="94" t="s">
        <v>68</v>
      </c>
      <c r="AM31" s="12"/>
      <c r="AN31" s="210" t="str">
        <f t="shared" ref="AN31:AN57" si="19">B31</f>
        <v>模造拳銃の
不法所持</v>
      </c>
      <c r="AP31" s="44">
        <f t="shared" si="4"/>
        <v>0</v>
      </c>
      <c r="AQ31" s="44">
        <f t="shared" si="5"/>
        <v>0</v>
      </c>
      <c r="AR31" s="44">
        <f t="shared" si="6"/>
        <v>0</v>
      </c>
      <c r="AS31" s="44">
        <f t="shared" si="7"/>
        <v>0</v>
      </c>
    </row>
    <row r="32" spans="2:45" s="36" customFormat="1" ht="15" customHeight="1" x14ac:dyDescent="0.15">
      <c r="B32" s="210"/>
      <c r="C32" s="120"/>
      <c r="D32" s="75" t="s">
        <v>69</v>
      </c>
      <c r="E32" s="141">
        <f t="shared" si="9"/>
        <v>38</v>
      </c>
      <c r="F32" s="141">
        <f t="shared" si="10"/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42">
        <f t="shared" si="11"/>
        <v>0</v>
      </c>
      <c r="S32" s="134">
        <v>0</v>
      </c>
      <c r="T32" s="134">
        <v>0</v>
      </c>
      <c r="U32" s="134">
        <v>0</v>
      </c>
      <c r="V32" s="134">
        <v>0</v>
      </c>
      <c r="W32" s="137"/>
      <c r="X32" s="161">
        <v>0</v>
      </c>
      <c r="Y32" s="143">
        <f t="shared" si="12"/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38</v>
      </c>
      <c r="AI32" s="134">
        <v>0</v>
      </c>
      <c r="AJ32" s="134">
        <v>0</v>
      </c>
      <c r="AK32" s="138">
        <v>0</v>
      </c>
      <c r="AL32" s="94" t="s">
        <v>69</v>
      </c>
      <c r="AM32" s="12"/>
      <c r="AN32" s="210"/>
      <c r="AP32" s="44">
        <f t="shared" si="4"/>
        <v>0</v>
      </c>
      <c r="AQ32" s="44">
        <f t="shared" si="5"/>
        <v>0</v>
      </c>
      <c r="AR32" s="44">
        <f t="shared" si="6"/>
        <v>0</v>
      </c>
      <c r="AS32" s="44">
        <f t="shared" si="7"/>
        <v>0</v>
      </c>
    </row>
    <row r="33" spans="2:45" s="36" customFormat="1" ht="15" customHeight="1" x14ac:dyDescent="0.15">
      <c r="B33" s="210"/>
      <c r="C33" s="39"/>
      <c r="D33" s="75" t="s">
        <v>3</v>
      </c>
      <c r="E33" s="141">
        <f t="shared" si="9"/>
        <v>158</v>
      </c>
      <c r="F33" s="141">
        <f t="shared" si="10"/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42">
        <f t="shared" si="11"/>
        <v>0</v>
      </c>
      <c r="S33" s="134">
        <v>0</v>
      </c>
      <c r="T33" s="134">
        <v>0</v>
      </c>
      <c r="U33" s="134">
        <v>0</v>
      </c>
      <c r="V33" s="134">
        <v>0</v>
      </c>
      <c r="W33" s="137"/>
      <c r="X33" s="161">
        <v>0</v>
      </c>
      <c r="Y33" s="143">
        <f t="shared" si="12"/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158</v>
      </c>
      <c r="AI33" s="134">
        <v>0</v>
      </c>
      <c r="AJ33" s="134">
        <v>0</v>
      </c>
      <c r="AK33" s="138">
        <v>0</v>
      </c>
      <c r="AL33" s="94" t="s">
        <v>3</v>
      </c>
      <c r="AM33" s="12"/>
      <c r="AN33" s="210"/>
      <c r="AP33" s="44">
        <f t="shared" si="4"/>
        <v>0</v>
      </c>
      <c r="AQ33" s="44">
        <f t="shared" si="5"/>
        <v>0</v>
      </c>
      <c r="AR33" s="44">
        <f t="shared" si="6"/>
        <v>0</v>
      </c>
      <c r="AS33" s="44">
        <f t="shared" si="7"/>
        <v>0</v>
      </c>
    </row>
    <row r="34" spans="2:45" s="36" customFormat="1" ht="15" customHeight="1" x14ac:dyDescent="0.15">
      <c r="B34" s="210" t="s">
        <v>14</v>
      </c>
      <c r="C34" s="120"/>
      <c r="D34" s="75" t="s">
        <v>68</v>
      </c>
      <c r="E34" s="141">
        <f t="shared" si="9"/>
        <v>2</v>
      </c>
      <c r="F34" s="141">
        <f t="shared" si="10"/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42">
        <f t="shared" si="11"/>
        <v>0</v>
      </c>
      <c r="S34" s="134">
        <v>0</v>
      </c>
      <c r="T34" s="134">
        <v>0</v>
      </c>
      <c r="U34" s="134">
        <v>0</v>
      </c>
      <c r="V34" s="134">
        <v>0</v>
      </c>
      <c r="W34" s="137"/>
      <c r="X34" s="161">
        <v>0</v>
      </c>
      <c r="Y34" s="143">
        <f t="shared" si="12"/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2</v>
      </c>
      <c r="AJ34" s="134">
        <v>0</v>
      </c>
      <c r="AK34" s="138">
        <v>0</v>
      </c>
      <c r="AL34" s="94" t="s">
        <v>68</v>
      </c>
      <c r="AM34" s="12"/>
      <c r="AN34" s="211" t="str">
        <f t="shared" ref="AN34:AN57" si="20">B34</f>
        <v>模擬銃器の
不法所持</v>
      </c>
      <c r="AP34" s="44">
        <f t="shared" si="4"/>
        <v>0</v>
      </c>
      <c r="AQ34" s="44">
        <f t="shared" si="5"/>
        <v>0</v>
      </c>
      <c r="AR34" s="44">
        <f t="shared" si="6"/>
        <v>0</v>
      </c>
      <c r="AS34" s="44">
        <f t="shared" si="7"/>
        <v>0</v>
      </c>
    </row>
    <row r="35" spans="2:45" s="36" customFormat="1" ht="15" customHeight="1" x14ac:dyDescent="0.15">
      <c r="B35" s="211"/>
      <c r="C35" s="12"/>
      <c r="D35" s="75" t="s">
        <v>69</v>
      </c>
      <c r="E35" s="141">
        <f t="shared" si="9"/>
        <v>2</v>
      </c>
      <c r="F35" s="141">
        <f t="shared" si="10"/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42">
        <f t="shared" si="11"/>
        <v>0</v>
      </c>
      <c r="S35" s="134">
        <v>0</v>
      </c>
      <c r="T35" s="134">
        <v>0</v>
      </c>
      <c r="U35" s="134">
        <v>0</v>
      </c>
      <c r="V35" s="134">
        <v>0</v>
      </c>
      <c r="W35" s="137"/>
      <c r="X35" s="161">
        <v>0</v>
      </c>
      <c r="Y35" s="143">
        <f t="shared" si="12"/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2</v>
      </c>
      <c r="AJ35" s="134">
        <v>0</v>
      </c>
      <c r="AK35" s="138">
        <v>0</v>
      </c>
      <c r="AL35" s="94" t="s">
        <v>69</v>
      </c>
      <c r="AM35" s="12"/>
      <c r="AN35" s="211"/>
      <c r="AP35" s="44">
        <f t="shared" si="4"/>
        <v>0</v>
      </c>
      <c r="AQ35" s="44">
        <f t="shared" si="5"/>
        <v>0</v>
      </c>
      <c r="AR35" s="44">
        <f t="shared" si="6"/>
        <v>0</v>
      </c>
      <c r="AS35" s="44">
        <f t="shared" si="7"/>
        <v>0</v>
      </c>
    </row>
    <row r="36" spans="2:45" s="36" customFormat="1" ht="15" customHeight="1" x14ac:dyDescent="0.15">
      <c r="B36" s="211"/>
      <c r="C36" s="39"/>
      <c r="D36" s="75" t="s">
        <v>3</v>
      </c>
      <c r="E36" s="141">
        <f t="shared" si="9"/>
        <v>9</v>
      </c>
      <c r="F36" s="141">
        <f t="shared" si="10"/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42">
        <f t="shared" si="11"/>
        <v>0</v>
      </c>
      <c r="S36" s="134">
        <v>0</v>
      </c>
      <c r="T36" s="134">
        <v>0</v>
      </c>
      <c r="U36" s="134">
        <v>0</v>
      </c>
      <c r="V36" s="134">
        <v>0</v>
      </c>
      <c r="W36" s="137"/>
      <c r="X36" s="161">
        <v>0</v>
      </c>
      <c r="Y36" s="143">
        <f t="shared" si="12"/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9</v>
      </c>
      <c r="AJ36" s="134">
        <v>0</v>
      </c>
      <c r="AK36" s="138">
        <v>0</v>
      </c>
      <c r="AL36" s="94" t="s">
        <v>3</v>
      </c>
      <c r="AM36" s="12"/>
      <c r="AN36" s="211"/>
      <c r="AP36" s="44">
        <f t="shared" si="4"/>
        <v>0</v>
      </c>
      <c r="AQ36" s="44">
        <f t="shared" si="5"/>
        <v>0</v>
      </c>
      <c r="AR36" s="44">
        <f t="shared" si="6"/>
        <v>0</v>
      </c>
      <c r="AS36" s="44">
        <f t="shared" si="7"/>
        <v>0</v>
      </c>
    </row>
    <row r="37" spans="2:45" s="36" customFormat="1" ht="15" customHeight="1" x14ac:dyDescent="0.15">
      <c r="B37" s="210" t="s">
        <v>110</v>
      </c>
      <c r="C37" s="120"/>
      <c r="D37" s="75" t="s">
        <v>68</v>
      </c>
      <c r="E37" s="141">
        <f t="shared" si="9"/>
        <v>1</v>
      </c>
      <c r="F37" s="141">
        <f t="shared" si="10"/>
        <v>1</v>
      </c>
      <c r="G37" s="134">
        <v>1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42">
        <f t="shared" si="11"/>
        <v>0</v>
      </c>
      <c r="S37" s="134">
        <v>0</v>
      </c>
      <c r="T37" s="134">
        <v>0</v>
      </c>
      <c r="U37" s="134">
        <v>0</v>
      </c>
      <c r="V37" s="134">
        <v>0</v>
      </c>
      <c r="W37" s="137"/>
      <c r="X37" s="161">
        <v>0</v>
      </c>
      <c r="Y37" s="143">
        <f t="shared" si="12"/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8">
        <v>0</v>
      </c>
      <c r="AL37" s="94" t="s">
        <v>68</v>
      </c>
      <c r="AM37" s="12"/>
      <c r="AN37" s="211" t="str">
        <f t="shared" ref="AN37:AN57" si="21">B37</f>
        <v>拳銃等
単純譲渡等</v>
      </c>
      <c r="AP37" s="44">
        <f t="shared" si="4"/>
        <v>0</v>
      </c>
      <c r="AQ37" s="44">
        <f t="shared" si="5"/>
        <v>0</v>
      </c>
      <c r="AR37" s="44">
        <f t="shared" si="6"/>
        <v>0</v>
      </c>
      <c r="AS37" s="44">
        <f t="shared" si="7"/>
        <v>0</v>
      </c>
    </row>
    <row r="38" spans="2:45" s="36" customFormat="1" ht="15" customHeight="1" x14ac:dyDescent="0.15">
      <c r="B38" s="211"/>
      <c r="C38" s="120"/>
      <c r="D38" s="75" t="s">
        <v>69</v>
      </c>
      <c r="E38" s="141">
        <f t="shared" si="9"/>
        <v>1</v>
      </c>
      <c r="F38" s="141">
        <f t="shared" si="10"/>
        <v>1</v>
      </c>
      <c r="G38" s="134">
        <v>1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42">
        <f t="shared" si="11"/>
        <v>0</v>
      </c>
      <c r="S38" s="134">
        <v>0</v>
      </c>
      <c r="T38" s="134">
        <v>0</v>
      </c>
      <c r="U38" s="134">
        <v>0</v>
      </c>
      <c r="V38" s="134">
        <v>0</v>
      </c>
      <c r="W38" s="137"/>
      <c r="X38" s="161">
        <v>0</v>
      </c>
      <c r="Y38" s="143">
        <f t="shared" si="12"/>
        <v>0</v>
      </c>
      <c r="Z38" s="134">
        <v>0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0</v>
      </c>
      <c r="AK38" s="138">
        <v>0</v>
      </c>
      <c r="AL38" s="94" t="s">
        <v>69</v>
      </c>
      <c r="AM38" s="12"/>
      <c r="AN38" s="211"/>
      <c r="AP38" s="44">
        <f t="shared" si="4"/>
        <v>0</v>
      </c>
      <c r="AQ38" s="44">
        <f t="shared" si="5"/>
        <v>0</v>
      </c>
      <c r="AR38" s="44">
        <f t="shared" si="6"/>
        <v>0</v>
      </c>
      <c r="AS38" s="44">
        <f t="shared" si="7"/>
        <v>0</v>
      </c>
    </row>
    <row r="39" spans="2:45" s="36" customFormat="1" ht="15" customHeight="1" x14ac:dyDescent="0.15">
      <c r="B39" s="211"/>
      <c r="C39" s="39"/>
      <c r="D39" s="75" t="s">
        <v>3</v>
      </c>
      <c r="E39" s="141">
        <f t="shared" si="9"/>
        <v>0</v>
      </c>
      <c r="F39" s="141">
        <f t="shared" si="10"/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42">
        <f t="shared" si="11"/>
        <v>0</v>
      </c>
      <c r="S39" s="134">
        <v>0</v>
      </c>
      <c r="T39" s="134">
        <v>0</v>
      </c>
      <c r="U39" s="134">
        <v>0</v>
      </c>
      <c r="V39" s="134">
        <v>0</v>
      </c>
      <c r="W39" s="137"/>
      <c r="X39" s="161">
        <v>0</v>
      </c>
      <c r="Y39" s="143">
        <f t="shared" si="12"/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8">
        <v>0</v>
      </c>
      <c r="AL39" s="94" t="s">
        <v>3</v>
      </c>
      <c r="AM39" s="12"/>
      <c r="AN39" s="211"/>
      <c r="AP39" s="44">
        <f t="shared" si="4"/>
        <v>0</v>
      </c>
      <c r="AQ39" s="44">
        <f t="shared" si="5"/>
        <v>0</v>
      </c>
      <c r="AR39" s="44">
        <f t="shared" si="6"/>
        <v>0</v>
      </c>
      <c r="AS39" s="44">
        <f t="shared" si="7"/>
        <v>0</v>
      </c>
    </row>
    <row r="40" spans="2:45" s="36" customFormat="1" ht="15" customHeight="1" x14ac:dyDescent="0.15">
      <c r="B40" s="210" t="s">
        <v>111</v>
      </c>
      <c r="C40" s="120"/>
      <c r="D40" s="75" t="s">
        <v>68</v>
      </c>
      <c r="E40" s="141">
        <f t="shared" si="9"/>
        <v>2</v>
      </c>
      <c r="F40" s="141">
        <f t="shared" si="10"/>
        <v>2</v>
      </c>
      <c r="G40" s="134">
        <v>2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42">
        <f t="shared" si="11"/>
        <v>0</v>
      </c>
      <c r="S40" s="134">
        <v>0</v>
      </c>
      <c r="T40" s="134">
        <v>0</v>
      </c>
      <c r="U40" s="134">
        <v>0</v>
      </c>
      <c r="V40" s="134">
        <v>0</v>
      </c>
      <c r="W40" s="137"/>
      <c r="X40" s="161">
        <v>0</v>
      </c>
      <c r="Y40" s="143">
        <f t="shared" si="12"/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8">
        <v>0</v>
      </c>
      <c r="AL40" s="94" t="s">
        <v>68</v>
      </c>
      <c r="AM40" s="12"/>
      <c r="AN40" s="211" t="str">
        <f t="shared" ref="AN40:AN57" si="22">B40</f>
        <v>拳銃等
営利譲渡等</v>
      </c>
      <c r="AP40" s="44">
        <f t="shared" si="4"/>
        <v>0</v>
      </c>
      <c r="AQ40" s="44">
        <f t="shared" si="5"/>
        <v>0</v>
      </c>
      <c r="AR40" s="44">
        <f t="shared" si="6"/>
        <v>0</v>
      </c>
      <c r="AS40" s="44">
        <f t="shared" si="7"/>
        <v>0</v>
      </c>
    </row>
    <row r="41" spans="2:45" s="36" customFormat="1" ht="15" customHeight="1" x14ac:dyDescent="0.15">
      <c r="B41" s="211"/>
      <c r="C41" s="120"/>
      <c r="D41" s="75" t="s">
        <v>69</v>
      </c>
      <c r="E41" s="141">
        <f t="shared" si="9"/>
        <v>3</v>
      </c>
      <c r="F41" s="141">
        <f t="shared" si="10"/>
        <v>3</v>
      </c>
      <c r="G41" s="134">
        <v>3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42">
        <f t="shared" si="11"/>
        <v>0</v>
      </c>
      <c r="S41" s="134">
        <v>0</v>
      </c>
      <c r="T41" s="134">
        <v>0</v>
      </c>
      <c r="U41" s="134">
        <v>0</v>
      </c>
      <c r="V41" s="134">
        <v>0</v>
      </c>
      <c r="W41" s="137"/>
      <c r="X41" s="161">
        <v>0</v>
      </c>
      <c r="Y41" s="143">
        <f t="shared" si="12"/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8">
        <v>0</v>
      </c>
      <c r="AL41" s="94" t="s">
        <v>69</v>
      </c>
      <c r="AM41" s="12"/>
      <c r="AN41" s="211"/>
      <c r="AP41" s="44">
        <f t="shared" si="4"/>
        <v>0</v>
      </c>
      <c r="AQ41" s="44">
        <f t="shared" si="5"/>
        <v>0</v>
      </c>
      <c r="AR41" s="44">
        <f t="shared" si="6"/>
        <v>0</v>
      </c>
      <c r="AS41" s="44">
        <f t="shared" si="7"/>
        <v>0</v>
      </c>
    </row>
    <row r="42" spans="2:45" s="36" customFormat="1" ht="15" customHeight="1" x14ac:dyDescent="0.15">
      <c r="B42" s="211"/>
      <c r="C42" s="39"/>
      <c r="D42" s="75" t="s">
        <v>3</v>
      </c>
      <c r="E42" s="141">
        <f t="shared" si="9"/>
        <v>1</v>
      </c>
      <c r="F42" s="141">
        <f t="shared" si="10"/>
        <v>1</v>
      </c>
      <c r="G42" s="134">
        <v>1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42">
        <f t="shared" si="11"/>
        <v>0</v>
      </c>
      <c r="S42" s="134">
        <v>0</v>
      </c>
      <c r="T42" s="134">
        <v>0</v>
      </c>
      <c r="U42" s="134">
        <v>0</v>
      </c>
      <c r="V42" s="134">
        <v>0</v>
      </c>
      <c r="W42" s="137"/>
      <c r="X42" s="161">
        <v>0</v>
      </c>
      <c r="Y42" s="143">
        <f t="shared" si="12"/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8">
        <v>0</v>
      </c>
      <c r="AL42" s="94" t="s">
        <v>3</v>
      </c>
      <c r="AM42" s="12"/>
      <c r="AN42" s="211"/>
      <c r="AP42" s="44">
        <f t="shared" si="4"/>
        <v>0</v>
      </c>
      <c r="AQ42" s="44">
        <f t="shared" si="5"/>
        <v>0</v>
      </c>
      <c r="AR42" s="44">
        <f t="shared" si="6"/>
        <v>0</v>
      </c>
      <c r="AS42" s="44">
        <f t="shared" si="7"/>
        <v>0</v>
      </c>
    </row>
    <row r="43" spans="2:45" s="36" customFormat="1" ht="15" customHeight="1" x14ac:dyDescent="0.15">
      <c r="B43" s="210" t="s">
        <v>112</v>
      </c>
      <c r="C43" s="120"/>
      <c r="D43" s="75" t="s">
        <v>68</v>
      </c>
      <c r="E43" s="141">
        <f t="shared" si="9"/>
        <v>0</v>
      </c>
      <c r="F43" s="141">
        <f t="shared" si="10"/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42">
        <f t="shared" si="11"/>
        <v>0</v>
      </c>
      <c r="S43" s="134">
        <v>0</v>
      </c>
      <c r="T43" s="134">
        <v>0</v>
      </c>
      <c r="U43" s="134">
        <v>0</v>
      </c>
      <c r="V43" s="134">
        <v>0</v>
      </c>
      <c r="W43" s="137"/>
      <c r="X43" s="161">
        <v>0</v>
      </c>
      <c r="Y43" s="143">
        <f t="shared" si="12"/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8">
        <v>0</v>
      </c>
      <c r="AL43" s="94" t="s">
        <v>68</v>
      </c>
      <c r="AM43" s="12"/>
      <c r="AN43" s="211" t="str">
        <f t="shared" ref="AN43:AN57" si="23">B43</f>
        <v>拳銃部品
譲渡等</v>
      </c>
      <c r="AP43" s="44">
        <f t="shared" si="4"/>
        <v>0</v>
      </c>
      <c r="AQ43" s="44">
        <f t="shared" si="5"/>
        <v>0</v>
      </c>
      <c r="AR43" s="44">
        <f t="shared" si="6"/>
        <v>0</v>
      </c>
      <c r="AS43" s="44">
        <f t="shared" si="7"/>
        <v>0</v>
      </c>
    </row>
    <row r="44" spans="2:45" s="36" customFormat="1" ht="15" customHeight="1" x14ac:dyDescent="0.15">
      <c r="B44" s="211"/>
      <c r="C44" s="120"/>
      <c r="D44" s="75" t="s">
        <v>69</v>
      </c>
      <c r="E44" s="141">
        <f t="shared" si="9"/>
        <v>0</v>
      </c>
      <c r="F44" s="141">
        <f t="shared" si="10"/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42">
        <f t="shared" si="11"/>
        <v>0</v>
      </c>
      <c r="S44" s="134">
        <v>0</v>
      </c>
      <c r="T44" s="134">
        <v>0</v>
      </c>
      <c r="U44" s="134">
        <v>0</v>
      </c>
      <c r="V44" s="134">
        <v>0</v>
      </c>
      <c r="W44" s="137"/>
      <c r="X44" s="161">
        <v>0</v>
      </c>
      <c r="Y44" s="143">
        <f t="shared" si="12"/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8">
        <v>0</v>
      </c>
      <c r="AL44" s="94" t="s">
        <v>69</v>
      </c>
      <c r="AM44" s="12"/>
      <c r="AN44" s="211"/>
      <c r="AP44" s="44">
        <f t="shared" si="4"/>
        <v>0</v>
      </c>
      <c r="AQ44" s="44">
        <f t="shared" si="5"/>
        <v>0</v>
      </c>
      <c r="AR44" s="44">
        <f t="shared" si="6"/>
        <v>0</v>
      </c>
      <c r="AS44" s="44">
        <f t="shared" si="7"/>
        <v>0</v>
      </c>
    </row>
    <row r="45" spans="2:45" s="36" customFormat="1" ht="15" customHeight="1" x14ac:dyDescent="0.15">
      <c r="B45" s="211"/>
      <c r="C45" s="12"/>
      <c r="D45" s="75" t="s">
        <v>3</v>
      </c>
      <c r="E45" s="141">
        <f t="shared" si="9"/>
        <v>0</v>
      </c>
      <c r="F45" s="141">
        <f t="shared" si="10"/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4">
        <v>0</v>
      </c>
      <c r="R45" s="142">
        <f t="shared" si="11"/>
        <v>0</v>
      </c>
      <c r="S45" s="134">
        <v>0</v>
      </c>
      <c r="T45" s="134">
        <v>0</v>
      </c>
      <c r="U45" s="134">
        <v>0</v>
      </c>
      <c r="V45" s="134">
        <v>0</v>
      </c>
      <c r="W45" s="137"/>
      <c r="X45" s="161">
        <v>0</v>
      </c>
      <c r="Y45" s="143">
        <f t="shared" si="12"/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8">
        <v>0</v>
      </c>
      <c r="AL45" s="94" t="s">
        <v>3</v>
      </c>
      <c r="AM45" s="12"/>
      <c r="AN45" s="211"/>
      <c r="AP45" s="44">
        <f t="shared" si="4"/>
        <v>0</v>
      </c>
      <c r="AQ45" s="44">
        <f t="shared" si="5"/>
        <v>0</v>
      </c>
      <c r="AR45" s="44">
        <f t="shared" si="6"/>
        <v>0</v>
      </c>
      <c r="AS45" s="44">
        <f t="shared" si="7"/>
        <v>0</v>
      </c>
    </row>
    <row r="46" spans="2:45" s="36" customFormat="1" ht="15" customHeight="1" x14ac:dyDescent="0.15">
      <c r="B46" s="210" t="s">
        <v>113</v>
      </c>
      <c r="C46" s="120"/>
      <c r="D46" s="75" t="s">
        <v>68</v>
      </c>
      <c r="E46" s="141">
        <f t="shared" si="9"/>
        <v>1</v>
      </c>
      <c r="F46" s="141">
        <f t="shared" si="10"/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42">
        <f t="shared" si="11"/>
        <v>0</v>
      </c>
      <c r="S46" s="134">
        <v>0</v>
      </c>
      <c r="T46" s="134">
        <v>0</v>
      </c>
      <c r="U46" s="134">
        <v>0</v>
      </c>
      <c r="V46" s="134">
        <v>0</v>
      </c>
      <c r="W46" s="137"/>
      <c r="X46" s="161">
        <v>1</v>
      </c>
      <c r="Y46" s="143">
        <f t="shared" si="12"/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0</v>
      </c>
      <c r="AH46" s="134">
        <v>0</v>
      </c>
      <c r="AI46" s="134">
        <v>0</v>
      </c>
      <c r="AJ46" s="134">
        <v>0</v>
      </c>
      <c r="AK46" s="138">
        <v>0</v>
      </c>
      <c r="AL46" s="94" t="s">
        <v>68</v>
      </c>
      <c r="AM46" s="12"/>
      <c r="AN46" s="211" t="str">
        <f t="shared" ref="AN46:AN57" si="24">B46</f>
        <v>拳銃実包
単純譲渡</v>
      </c>
      <c r="AP46" s="44">
        <f t="shared" si="4"/>
        <v>0</v>
      </c>
      <c r="AQ46" s="44">
        <f t="shared" si="5"/>
        <v>0</v>
      </c>
      <c r="AR46" s="44">
        <f t="shared" si="6"/>
        <v>0</v>
      </c>
      <c r="AS46" s="44">
        <f t="shared" si="7"/>
        <v>0</v>
      </c>
    </row>
    <row r="47" spans="2:45" s="36" customFormat="1" ht="15" customHeight="1" x14ac:dyDescent="0.15">
      <c r="B47" s="211"/>
      <c r="C47" s="120"/>
      <c r="D47" s="75" t="s">
        <v>69</v>
      </c>
      <c r="E47" s="141">
        <f t="shared" si="9"/>
        <v>1</v>
      </c>
      <c r="F47" s="141">
        <f t="shared" si="10"/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42">
        <f t="shared" si="11"/>
        <v>0</v>
      </c>
      <c r="S47" s="134">
        <v>0</v>
      </c>
      <c r="T47" s="134">
        <v>0</v>
      </c>
      <c r="U47" s="134">
        <v>0</v>
      </c>
      <c r="V47" s="134">
        <v>0</v>
      </c>
      <c r="W47" s="137"/>
      <c r="X47" s="161">
        <v>1</v>
      </c>
      <c r="Y47" s="143">
        <f t="shared" si="12"/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8">
        <v>0</v>
      </c>
      <c r="AL47" s="94" t="s">
        <v>69</v>
      </c>
      <c r="AM47" s="12"/>
      <c r="AN47" s="211"/>
      <c r="AP47" s="44">
        <f t="shared" si="4"/>
        <v>0</v>
      </c>
      <c r="AQ47" s="44">
        <f t="shared" si="5"/>
        <v>0</v>
      </c>
      <c r="AR47" s="44">
        <f t="shared" si="6"/>
        <v>0</v>
      </c>
      <c r="AS47" s="44">
        <f t="shared" si="7"/>
        <v>0</v>
      </c>
    </row>
    <row r="48" spans="2:45" s="36" customFormat="1" ht="15" customHeight="1" x14ac:dyDescent="0.15">
      <c r="B48" s="211"/>
      <c r="C48" s="39"/>
      <c r="D48" s="75" t="s">
        <v>3</v>
      </c>
      <c r="E48" s="141">
        <f t="shared" si="9"/>
        <v>0</v>
      </c>
      <c r="F48" s="141">
        <f t="shared" si="10"/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42">
        <f t="shared" si="11"/>
        <v>0</v>
      </c>
      <c r="S48" s="134">
        <v>0</v>
      </c>
      <c r="T48" s="134">
        <v>0</v>
      </c>
      <c r="U48" s="134">
        <v>0</v>
      </c>
      <c r="V48" s="134">
        <v>0</v>
      </c>
      <c r="W48" s="137"/>
      <c r="X48" s="161">
        <v>0</v>
      </c>
      <c r="Y48" s="143">
        <f t="shared" si="12"/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8">
        <v>0</v>
      </c>
      <c r="AL48" s="94" t="s">
        <v>3</v>
      </c>
      <c r="AM48" s="12"/>
      <c r="AN48" s="211"/>
      <c r="AP48" s="44">
        <f t="shared" si="4"/>
        <v>0</v>
      </c>
      <c r="AQ48" s="44">
        <f t="shared" si="5"/>
        <v>0</v>
      </c>
      <c r="AR48" s="44">
        <f t="shared" si="6"/>
        <v>0</v>
      </c>
      <c r="AS48" s="44">
        <f t="shared" si="7"/>
        <v>0</v>
      </c>
    </row>
    <row r="49" spans="2:45" s="36" customFormat="1" ht="15" customHeight="1" x14ac:dyDescent="0.15">
      <c r="B49" s="210" t="s">
        <v>114</v>
      </c>
      <c r="C49" s="120"/>
      <c r="D49" s="75" t="s">
        <v>68</v>
      </c>
      <c r="E49" s="141">
        <f t="shared" si="9"/>
        <v>0</v>
      </c>
      <c r="F49" s="141">
        <f t="shared" si="10"/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42">
        <f t="shared" si="11"/>
        <v>0</v>
      </c>
      <c r="S49" s="134">
        <v>0</v>
      </c>
      <c r="T49" s="134">
        <v>0</v>
      </c>
      <c r="U49" s="134">
        <v>0</v>
      </c>
      <c r="V49" s="134">
        <v>0</v>
      </c>
      <c r="W49" s="137"/>
      <c r="X49" s="161">
        <v>0</v>
      </c>
      <c r="Y49" s="143">
        <f t="shared" si="12"/>
        <v>0</v>
      </c>
      <c r="Z49" s="134">
        <v>0</v>
      </c>
      <c r="AA49" s="134">
        <v>0</v>
      </c>
      <c r="AB49" s="134">
        <v>0</v>
      </c>
      <c r="AC49" s="134">
        <v>0</v>
      </c>
      <c r="AD49" s="134">
        <v>0</v>
      </c>
      <c r="AE49" s="134">
        <v>0</v>
      </c>
      <c r="AF49" s="134">
        <v>0</v>
      </c>
      <c r="AG49" s="134">
        <v>0</v>
      </c>
      <c r="AH49" s="134">
        <v>0</v>
      </c>
      <c r="AI49" s="134">
        <v>0</v>
      </c>
      <c r="AJ49" s="134">
        <v>0</v>
      </c>
      <c r="AK49" s="138">
        <v>0</v>
      </c>
      <c r="AL49" s="94" t="s">
        <v>68</v>
      </c>
      <c r="AM49" s="12"/>
      <c r="AN49" s="211" t="str">
        <f t="shared" ref="AN49:AN57" si="25">B49</f>
        <v>拳銃実包
営利譲渡</v>
      </c>
      <c r="AP49" s="44">
        <f t="shared" si="4"/>
        <v>0</v>
      </c>
      <c r="AQ49" s="44">
        <f t="shared" si="5"/>
        <v>0</v>
      </c>
      <c r="AR49" s="44">
        <f t="shared" si="6"/>
        <v>0</v>
      </c>
      <c r="AS49" s="44">
        <f t="shared" si="7"/>
        <v>0</v>
      </c>
    </row>
    <row r="50" spans="2:45" s="36" customFormat="1" ht="15" customHeight="1" x14ac:dyDescent="0.15">
      <c r="B50" s="211"/>
      <c r="C50" s="120"/>
      <c r="D50" s="75" t="s">
        <v>69</v>
      </c>
      <c r="E50" s="141">
        <f t="shared" si="9"/>
        <v>0</v>
      </c>
      <c r="F50" s="141">
        <f t="shared" si="10"/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42">
        <f t="shared" si="11"/>
        <v>0</v>
      </c>
      <c r="S50" s="134">
        <v>0</v>
      </c>
      <c r="T50" s="134">
        <v>0</v>
      </c>
      <c r="U50" s="134">
        <v>0</v>
      </c>
      <c r="V50" s="134">
        <v>0</v>
      </c>
      <c r="W50" s="137"/>
      <c r="X50" s="161">
        <v>0</v>
      </c>
      <c r="Y50" s="143">
        <f t="shared" si="12"/>
        <v>0</v>
      </c>
      <c r="Z50" s="134">
        <v>0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8">
        <v>0</v>
      </c>
      <c r="AL50" s="94" t="s">
        <v>69</v>
      </c>
      <c r="AM50" s="12"/>
      <c r="AN50" s="211"/>
      <c r="AP50" s="44">
        <f t="shared" si="4"/>
        <v>0</v>
      </c>
      <c r="AQ50" s="44">
        <f t="shared" si="5"/>
        <v>0</v>
      </c>
      <c r="AR50" s="44">
        <f t="shared" si="6"/>
        <v>0</v>
      </c>
      <c r="AS50" s="44">
        <f t="shared" si="7"/>
        <v>0</v>
      </c>
    </row>
    <row r="51" spans="2:45" s="36" customFormat="1" ht="15" customHeight="1" x14ac:dyDescent="0.15">
      <c r="B51" s="211"/>
      <c r="C51" s="39"/>
      <c r="D51" s="4" t="s">
        <v>3</v>
      </c>
      <c r="E51" s="141">
        <f t="shared" si="9"/>
        <v>0</v>
      </c>
      <c r="F51" s="141">
        <f t="shared" si="10"/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42">
        <f t="shared" si="11"/>
        <v>0</v>
      </c>
      <c r="S51" s="134">
        <v>0</v>
      </c>
      <c r="T51" s="134">
        <v>0</v>
      </c>
      <c r="U51" s="134">
        <v>0</v>
      </c>
      <c r="V51" s="134">
        <v>0</v>
      </c>
      <c r="W51" s="137"/>
      <c r="X51" s="161">
        <v>0</v>
      </c>
      <c r="Y51" s="143">
        <f t="shared" si="12"/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8">
        <v>0</v>
      </c>
      <c r="AL51" s="94" t="s">
        <v>3</v>
      </c>
      <c r="AM51" s="12"/>
      <c r="AN51" s="211"/>
      <c r="AP51" s="44">
        <f t="shared" si="4"/>
        <v>0</v>
      </c>
      <c r="AQ51" s="44">
        <f t="shared" si="5"/>
        <v>0</v>
      </c>
      <c r="AR51" s="44">
        <f t="shared" si="6"/>
        <v>0</v>
      </c>
      <c r="AS51" s="44">
        <f t="shared" si="7"/>
        <v>0</v>
      </c>
    </row>
    <row r="52" spans="2:45" s="36" customFormat="1" ht="15" customHeight="1" x14ac:dyDescent="0.15">
      <c r="B52" s="210" t="s">
        <v>115</v>
      </c>
      <c r="C52" s="120"/>
      <c r="D52" s="4" t="s">
        <v>68</v>
      </c>
      <c r="E52" s="141">
        <f t="shared" si="9"/>
        <v>0</v>
      </c>
      <c r="F52" s="141">
        <f t="shared" si="10"/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42">
        <f t="shared" si="11"/>
        <v>0</v>
      </c>
      <c r="S52" s="134">
        <v>0</v>
      </c>
      <c r="T52" s="134">
        <v>0</v>
      </c>
      <c r="U52" s="134">
        <v>0</v>
      </c>
      <c r="V52" s="134">
        <v>0</v>
      </c>
      <c r="W52" s="137"/>
      <c r="X52" s="161">
        <v>0</v>
      </c>
      <c r="Y52" s="143">
        <f t="shared" si="12"/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8">
        <v>0</v>
      </c>
      <c r="AL52" s="94" t="s">
        <v>68</v>
      </c>
      <c r="AM52" s="12"/>
      <c r="AN52" s="211" t="str">
        <f t="shared" ref="AN52:AN57" si="26">B52</f>
        <v>拳銃等
単純譲受等</v>
      </c>
      <c r="AP52" s="44">
        <f t="shared" si="4"/>
        <v>0</v>
      </c>
      <c r="AQ52" s="44">
        <f t="shared" si="5"/>
        <v>0</v>
      </c>
      <c r="AR52" s="44">
        <f t="shared" si="6"/>
        <v>0</v>
      </c>
      <c r="AS52" s="44">
        <f t="shared" si="7"/>
        <v>0</v>
      </c>
    </row>
    <row r="53" spans="2:45" s="36" customFormat="1" ht="15" customHeight="1" x14ac:dyDescent="0.15">
      <c r="B53" s="211"/>
      <c r="C53" s="120"/>
      <c r="D53" s="4" t="s">
        <v>69</v>
      </c>
      <c r="E53" s="141">
        <f t="shared" si="9"/>
        <v>0</v>
      </c>
      <c r="F53" s="141">
        <f t="shared" si="10"/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42">
        <f t="shared" si="11"/>
        <v>0</v>
      </c>
      <c r="S53" s="134">
        <v>0</v>
      </c>
      <c r="T53" s="134">
        <v>0</v>
      </c>
      <c r="U53" s="134">
        <v>0</v>
      </c>
      <c r="V53" s="134">
        <v>0</v>
      </c>
      <c r="W53" s="137"/>
      <c r="X53" s="161">
        <v>0</v>
      </c>
      <c r="Y53" s="143">
        <f t="shared" si="12"/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8">
        <v>0</v>
      </c>
      <c r="AL53" s="94" t="s">
        <v>69</v>
      </c>
      <c r="AM53" s="12"/>
      <c r="AN53" s="211"/>
      <c r="AP53" s="44">
        <f t="shared" si="4"/>
        <v>0</v>
      </c>
      <c r="AQ53" s="44">
        <f t="shared" si="5"/>
        <v>0</v>
      </c>
      <c r="AR53" s="44">
        <f t="shared" si="6"/>
        <v>0</v>
      </c>
      <c r="AS53" s="44">
        <f t="shared" si="7"/>
        <v>0</v>
      </c>
    </row>
    <row r="54" spans="2:45" s="36" customFormat="1" ht="15" customHeight="1" x14ac:dyDescent="0.15">
      <c r="B54" s="211"/>
      <c r="C54" s="39"/>
      <c r="D54" s="4" t="s">
        <v>3</v>
      </c>
      <c r="E54" s="141">
        <f t="shared" si="9"/>
        <v>0</v>
      </c>
      <c r="F54" s="141">
        <f t="shared" si="10"/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42">
        <f t="shared" si="11"/>
        <v>0</v>
      </c>
      <c r="S54" s="134">
        <v>0</v>
      </c>
      <c r="T54" s="134">
        <v>0</v>
      </c>
      <c r="U54" s="134">
        <v>0</v>
      </c>
      <c r="V54" s="134">
        <v>0</v>
      </c>
      <c r="W54" s="137"/>
      <c r="X54" s="161">
        <v>0</v>
      </c>
      <c r="Y54" s="143">
        <f t="shared" si="12"/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8">
        <v>0</v>
      </c>
      <c r="AL54" s="94" t="s">
        <v>3</v>
      </c>
      <c r="AM54" s="12"/>
      <c r="AN54" s="211"/>
      <c r="AP54" s="44">
        <f t="shared" si="4"/>
        <v>0</v>
      </c>
      <c r="AQ54" s="44">
        <f t="shared" si="5"/>
        <v>0</v>
      </c>
      <c r="AR54" s="44">
        <f t="shared" si="6"/>
        <v>0</v>
      </c>
      <c r="AS54" s="44">
        <f t="shared" si="7"/>
        <v>0</v>
      </c>
    </row>
    <row r="55" spans="2:45" s="36" customFormat="1" ht="15" customHeight="1" x14ac:dyDescent="0.15">
      <c r="B55" s="210" t="s">
        <v>116</v>
      </c>
      <c r="C55" s="120"/>
      <c r="D55" s="4" t="s">
        <v>68</v>
      </c>
      <c r="E55" s="141">
        <f t="shared" si="9"/>
        <v>0</v>
      </c>
      <c r="F55" s="141">
        <f t="shared" si="10"/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0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42">
        <f t="shared" si="11"/>
        <v>0</v>
      </c>
      <c r="S55" s="134">
        <v>0</v>
      </c>
      <c r="T55" s="134">
        <v>0</v>
      </c>
      <c r="U55" s="134">
        <v>0</v>
      </c>
      <c r="V55" s="134">
        <v>0</v>
      </c>
      <c r="W55" s="137"/>
      <c r="X55" s="161">
        <v>0</v>
      </c>
      <c r="Y55" s="143">
        <f t="shared" si="12"/>
        <v>0</v>
      </c>
      <c r="Z55" s="134">
        <v>0</v>
      </c>
      <c r="AA55" s="134">
        <v>0</v>
      </c>
      <c r="AB55" s="134">
        <v>0</v>
      </c>
      <c r="AC55" s="134">
        <v>0</v>
      </c>
      <c r="AD55" s="134">
        <v>0</v>
      </c>
      <c r="AE55" s="134">
        <v>0</v>
      </c>
      <c r="AF55" s="134">
        <v>0</v>
      </c>
      <c r="AG55" s="134">
        <v>0</v>
      </c>
      <c r="AH55" s="134">
        <v>0</v>
      </c>
      <c r="AI55" s="134">
        <v>0</v>
      </c>
      <c r="AJ55" s="134">
        <v>0</v>
      </c>
      <c r="AK55" s="138">
        <v>0</v>
      </c>
      <c r="AL55" s="94" t="s">
        <v>68</v>
      </c>
      <c r="AM55" s="12"/>
      <c r="AN55" s="211" t="str">
        <f t="shared" ref="AN55:AN57" si="27">B55</f>
        <v>拳銃等
営利譲受等</v>
      </c>
      <c r="AP55" s="44">
        <f t="shared" si="4"/>
        <v>0</v>
      </c>
      <c r="AQ55" s="44">
        <f t="shared" si="5"/>
        <v>0</v>
      </c>
      <c r="AR55" s="44">
        <f t="shared" si="6"/>
        <v>0</v>
      </c>
      <c r="AS55" s="44">
        <f t="shared" si="7"/>
        <v>0</v>
      </c>
    </row>
    <row r="56" spans="2:45" s="36" customFormat="1" ht="15" customHeight="1" x14ac:dyDescent="0.15">
      <c r="B56" s="211"/>
      <c r="C56" s="120"/>
      <c r="D56" s="4" t="s">
        <v>69</v>
      </c>
      <c r="E56" s="141">
        <f t="shared" si="9"/>
        <v>0</v>
      </c>
      <c r="F56" s="141">
        <f t="shared" si="10"/>
        <v>0</v>
      </c>
      <c r="G56" s="134">
        <v>0</v>
      </c>
      <c r="H56" s="134">
        <v>0</v>
      </c>
      <c r="I56" s="134">
        <v>0</v>
      </c>
      <c r="J56" s="138">
        <v>0</v>
      </c>
      <c r="K56" s="134">
        <v>0</v>
      </c>
      <c r="L56" s="134">
        <v>0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42">
        <f t="shared" si="11"/>
        <v>0</v>
      </c>
      <c r="S56" s="134">
        <v>0</v>
      </c>
      <c r="T56" s="134">
        <v>0</v>
      </c>
      <c r="U56" s="134">
        <v>0</v>
      </c>
      <c r="V56" s="134">
        <v>0</v>
      </c>
      <c r="W56" s="137"/>
      <c r="X56" s="161">
        <v>0</v>
      </c>
      <c r="Y56" s="143">
        <f t="shared" si="12"/>
        <v>0</v>
      </c>
      <c r="Z56" s="134">
        <v>0</v>
      </c>
      <c r="AA56" s="134">
        <v>0</v>
      </c>
      <c r="AB56" s="134">
        <v>0</v>
      </c>
      <c r="AC56" s="134">
        <v>0</v>
      </c>
      <c r="AD56" s="134">
        <v>0</v>
      </c>
      <c r="AE56" s="134">
        <v>0</v>
      </c>
      <c r="AF56" s="134">
        <v>0</v>
      </c>
      <c r="AG56" s="134">
        <v>0</v>
      </c>
      <c r="AH56" s="134">
        <v>0</v>
      </c>
      <c r="AI56" s="134">
        <v>0</v>
      </c>
      <c r="AJ56" s="134">
        <v>0</v>
      </c>
      <c r="AK56" s="138">
        <v>0</v>
      </c>
      <c r="AL56" s="94" t="s">
        <v>69</v>
      </c>
      <c r="AM56" s="12"/>
      <c r="AN56" s="211"/>
      <c r="AP56" s="44">
        <f t="shared" si="4"/>
        <v>0</v>
      </c>
      <c r="AQ56" s="44">
        <f t="shared" si="5"/>
        <v>0</v>
      </c>
      <c r="AR56" s="44">
        <f t="shared" si="6"/>
        <v>0</v>
      </c>
      <c r="AS56" s="44">
        <f t="shared" si="7"/>
        <v>0</v>
      </c>
    </row>
    <row r="57" spans="2:45" s="36" customFormat="1" ht="15" customHeight="1" thickBot="1" x14ac:dyDescent="0.2">
      <c r="B57" s="212"/>
      <c r="C57" s="37"/>
      <c r="D57" s="79" t="s">
        <v>3</v>
      </c>
      <c r="E57" s="144">
        <f t="shared" si="9"/>
        <v>0</v>
      </c>
      <c r="F57" s="145">
        <f t="shared" si="10"/>
        <v>0</v>
      </c>
      <c r="G57" s="135">
        <v>0</v>
      </c>
      <c r="H57" s="135">
        <v>0</v>
      </c>
      <c r="I57" s="135">
        <v>0</v>
      </c>
      <c r="J57" s="136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48">
        <f t="shared" si="11"/>
        <v>0</v>
      </c>
      <c r="S57" s="135">
        <v>0</v>
      </c>
      <c r="T57" s="135">
        <v>0</v>
      </c>
      <c r="U57" s="135">
        <v>0</v>
      </c>
      <c r="V57" s="135">
        <v>0</v>
      </c>
      <c r="W57" s="137"/>
      <c r="X57" s="163">
        <v>0</v>
      </c>
      <c r="Y57" s="149">
        <f t="shared" si="12"/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6">
        <v>0</v>
      </c>
      <c r="AL57" s="99" t="s">
        <v>3</v>
      </c>
      <c r="AM57" s="24"/>
      <c r="AN57" s="212"/>
      <c r="AP57" s="44">
        <f t="shared" si="4"/>
        <v>0</v>
      </c>
      <c r="AQ57" s="44">
        <f t="shared" si="5"/>
        <v>0</v>
      </c>
      <c r="AR57" s="44">
        <f t="shared" si="6"/>
        <v>0</v>
      </c>
      <c r="AS57" s="44">
        <f t="shared" si="7"/>
        <v>0</v>
      </c>
    </row>
    <row r="58" spans="2:45" ht="15" customHeight="1" x14ac:dyDescent="0.15">
      <c r="B58" s="100"/>
      <c r="C58" s="100"/>
      <c r="D58" s="121"/>
      <c r="E58" s="102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31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1"/>
      <c r="AM58" s="101"/>
      <c r="AN58" s="100"/>
      <c r="AP58" s="44"/>
      <c r="AQ58" s="44"/>
      <c r="AR58" s="44"/>
      <c r="AS58" s="44"/>
    </row>
    <row r="59" spans="2:45" ht="15" customHeight="1" x14ac:dyDescent="0.15">
      <c r="B59" s="31"/>
      <c r="C59" s="31"/>
      <c r="D59" s="122"/>
      <c r="E59" s="58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51"/>
      <c r="AM59" s="51"/>
      <c r="AN59" s="31"/>
      <c r="AP59" s="44"/>
      <c r="AQ59" s="44"/>
      <c r="AR59" s="44"/>
      <c r="AS59" s="44"/>
    </row>
    <row r="60" spans="2:45" ht="15" customHeight="1" x14ac:dyDescent="0.15">
      <c r="B60" s="29"/>
      <c r="C60" s="29"/>
      <c r="D60" s="123" t="s">
        <v>68</v>
      </c>
      <c r="E60" s="104">
        <f>E10+E13+E16+E19+E22+E28+E31+E34+E37+E40+E43+E46+E49+E52+E55+E25</f>
        <v>295</v>
      </c>
      <c r="F60" s="104">
        <f t="shared" ref="F60:V62" si="28">F10+F13+F16+F19+F22+F28+F31+F34+F37+F40+F43+F46+F49+F52+F55+F25</f>
        <v>72</v>
      </c>
      <c r="G60" s="104">
        <f t="shared" si="28"/>
        <v>3</v>
      </c>
      <c r="H60" s="104">
        <f t="shared" si="28"/>
        <v>0</v>
      </c>
      <c r="I60" s="104">
        <f t="shared" si="28"/>
        <v>0</v>
      </c>
      <c r="J60" s="104">
        <f t="shared" si="28"/>
        <v>0</v>
      </c>
      <c r="K60" s="104">
        <f t="shared" si="28"/>
        <v>0</v>
      </c>
      <c r="L60" s="104">
        <f t="shared" si="28"/>
        <v>12</v>
      </c>
      <c r="M60" s="104">
        <f t="shared" si="28"/>
        <v>53</v>
      </c>
      <c r="N60" s="104">
        <f t="shared" si="28"/>
        <v>2</v>
      </c>
      <c r="O60" s="104">
        <f t="shared" si="28"/>
        <v>0</v>
      </c>
      <c r="P60" s="104">
        <f t="shared" si="28"/>
        <v>2</v>
      </c>
      <c r="Q60" s="104">
        <f t="shared" ref="Q60" si="29">Q10+Q13+Q16+Q19+Q22+Q28+Q31+Q34+Q37+Q40+Q43+Q46+Q49+Q52+Q55+Q25</f>
        <v>0</v>
      </c>
      <c r="R60" s="104">
        <f t="shared" si="28"/>
        <v>2</v>
      </c>
      <c r="S60" s="104">
        <f t="shared" si="28"/>
        <v>0</v>
      </c>
      <c r="T60" s="104">
        <f t="shared" si="28"/>
        <v>2</v>
      </c>
      <c r="U60" s="104">
        <f t="shared" si="28"/>
        <v>0</v>
      </c>
      <c r="V60" s="104">
        <f t="shared" si="28"/>
        <v>0</v>
      </c>
      <c r="W60" s="31"/>
      <c r="X60" s="104">
        <f>X10+X13+X16+X19+X22+X28+X31+X34+X37+X40+X43+X46+X49+X52+X55+X25</f>
        <v>24</v>
      </c>
      <c r="Y60" s="104">
        <f t="shared" ref="Y60:AK60" si="30">Y10+Y13+Y16+Y19+Y22+Y28+Y31+Y34+Y37+Y40+Y43+Y46+Y49+Y52+Y55+Y25</f>
        <v>112</v>
      </c>
      <c r="Z60" s="104">
        <f t="shared" si="30"/>
        <v>67</v>
      </c>
      <c r="AA60" s="104">
        <f t="shared" si="30"/>
        <v>8</v>
      </c>
      <c r="AB60" s="104">
        <f t="shared" si="30"/>
        <v>2</v>
      </c>
      <c r="AC60" s="104">
        <f t="shared" si="30"/>
        <v>11</v>
      </c>
      <c r="AD60" s="104">
        <f t="shared" si="30"/>
        <v>24</v>
      </c>
      <c r="AE60" s="104">
        <f t="shared" si="30"/>
        <v>0</v>
      </c>
      <c r="AF60" s="104">
        <f t="shared" si="30"/>
        <v>0</v>
      </c>
      <c r="AG60" s="104">
        <f t="shared" si="30"/>
        <v>0</v>
      </c>
      <c r="AH60" s="104">
        <f t="shared" si="30"/>
        <v>83</v>
      </c>
      <c r="AI60" s="104">
        <f t="shared" si="30"/>
        <v>2</v>
      </c>
      <c r="AJ60" s="104">
        <f t="shared" si="30"/>
        <v>0</v>
      </c>
      <c r="AK60" s="104">
        <f t="shared" si="30"/>
        <v>0</v>
      </c>
      <c r="AL60" s="124"/>
      <c r="AM60" s="125"/>
      <c r="AN60" s="125"/>
      <c r="AP60" s="44"/>
      <c r="AQ60" s="44"/>
      <c r="AR60" s="44"/>
      <c r="AS60" s="44"/>
    </row>
    <row r="61" spans="2:45" x14ac:dyDescent="0.15">
      <c r="B61" s="29"/>
      <c r="C61" s="29"/>
      <c r="D61" s="123" t="s">
        <v>69</v>
      </c>
      <c r="E61" s="104">
        <f t="shared" ref="E61:U62" si="31">E11+E14+E17+E20+E23+E29+E32+E35+E38+E41+E44+E47+E50+E53+E56+E26</f>
        <v>203</v>
      </c>
      <c r="F61" s="104">
        <f t="shared" si="31"/>
        <v>45</v>
      </c>
      <c r="G61" s="104">
        <f t="shared" si="31"/>
        <v>4</v>
      </c>
      <c r="H61" s="104">
        <f t="shared" si="31"/>
        <v>0</v>
      </c>
      <c r="I61" s="104">
        <f t="shared" si="31"/>
        <v>0</v>
      </c>
      <c r="J61" s="104">
        <f t="shared" si="31"/>
        <v>0</v>
      </c>
      <c r="K61" s="104">
        <f t="shared" si="31"/>
        <v>0</v>
      </c>
      <c r="L61" s="104">
        <f t="shared" si="31"/>
        <v>10</v>
      </c>
      <c r="M61" s="104">
        <f t="shared" si="31"/>
        <v>27</v>
      </c>
      <c r="N61" s="104">
        <f t="shared" si="31"/>
        <v>2</v>
      </c>
      <c r="O61" s="104">
        <f t="shared" si="31"/>
        <v>0</v>
      </c>
      <c r="P61" s="104">
        <f t="shared" si="31"/>
        <v>2</v>
      </c>
      <c r="Q61" s="104">
        <f t="shared" ref="Q61" si="32">Q11+Q14+Q17+Q20+Q23+Q29+Q32+Q35+Q38+Q41+Q44+Q47+Q50+Q53+Q56+Q26</f>
        <v>0</v>
      </c>
      <c r="R61" s="104">
        <f t="shared" si="31"/>
        <v>2</v>
      </c>
      <c r="S61" s="104">
        <f t="shared" si="31"/>
        <v>0</v>
      </c>
      <c r="T61" s="104">
        <f t="shared" si="31"/>
        <v>2</v>
      </c>
      <c r="U61" s="104">
        <f t="shared" si="31"/>
        <v>0</v>
      </c>
      <c r="V61" s="104">
        <f t="shared" si="28"/>
        <v>0</v>
      </c>
      <c r="W61" s="31"/>
      <c r="X61" s="104">
        <f t="shared" ref="X61:AK61" si="33">X11+X14+X17+X20+X23+X29+X32+X35+X38+X41+X44+X47+X50+X53+X56+X26</f>
        <v>16</v>
      </c>
      <c r="Y61" s="104">
        <f t="shared" si="33"/>
        <v>100</v>
      </c>
      <c r="Z61" s="104">
        <f t="shared" si="33"/>
        <v>61</v>
      </c>
      <c r="AA61" s="104">
        <f t="shared" si="33"/>
        <v>8</v>
      </c>
      <c r="AB61" s="104">
        <f t="shared" si="33"/>
        <v>1</v>
      </c>
      <c r="AC61" s="104">
        <f t="shared" si="33"/>
        <v>8</v>
      </c>
      <c r="AD61" s="104">
        <f t="shared" si="33"/>
        <v>22</v>
      </c>
      <c r="AE61" s="104">
        <f t="shared" si="33"/>
        <v>0</v>
      </c>
      <c r="AF61" s="104">
        <f t="shared" si="33"/>
        <v>0</v>
      </c>
      <c r="AG61" s="104">
        <f t="shared" si="33"/>
        <v>0</v>
      </c>
      <c r="AH61" s="104">
        <f t="shared" si="33"/>
        <v>38</v>
      </c>
      <c r="AI61" s="104">
        <f t="shared" si="33"/>
        <v>2</v>
      </c>
      <c r="AJ61" s="104">
        <f t="shared" si="33"/>
        <v>0</v>
      </c>
      <c r="AK61" s="104">
        <f t="shared" si="33"/>
        <v>0</v>
      </c>
      <c r="AL61" s="124"/>
      <c r="AM61" s="125"/>
      <c r="AN61" s="125"/>
    </row>
    <row r="62" spans="2:45" x14ac:dyDescent="0.15">
      <c r="B62" s="29"/>
      <c r="C62" s="29"/>
      <c r="D62" s="123" t="s">
        <v>54</v>
      </c>
      <c r="E62" s="104">
        <f t="shared" si="31"/>
        <v>2257</v>
      </c>
      <c r="F62" s="104">
        <f t="shared" si="28"/>
        <v>79</v>
      </c>
      <c r="G62" s="104">
        <f t="shared" si="28"/>
        <v>4</v>
      </c>
      <c r="H62" s="104">
        <f t="shared" si="28"/>
        <v>0</v>
      </c>
      <c r="I62" s="104">
        <f t="shared" si="28"/>
        <v>0</v>
      </c>
      <c r="J62" s="104">
        <f t="shared" si="28"/>
        <v>0</v>
      </c>
      <c r="K62" s="104">
        <f t="shared" si="28"/>
        <v>0</v>
      </c>
      <c r="L62" s="104">
        <f t="shared" si="28"/>
        <v>10</v>
      </c>
      <c r="M62" s="104">
        <f t="shared" si="28"/>
        <v>63</v>
      </c>
      <c r="N62" s="104">
        <f t="shared" si="28"/>
        <v>0</v>
      </c>
      <c r="O62" s="104">
        <f t="shared" si="28"/>
        <v>0</v>
      </c>
      <c r="P62" s="104">
        <f t="shared" si="28"/>
        <v>2</v>
      </c>
      <c r="Q62" s="104">
        <f t="shared" ref="Q62" si="34">Q12+Q15+Q18+Q21+Q24+Q30+Q33+Q36+Q39+Q42+Q45+Q48+Q51+Q54+Q57+Q27</f>
        <v>0</v>
      </c>
      <c r="R62" s="104">
        <f t="shared" si="28"/>
        <v>3</v>
      </c>
      <c r="S62" s="104">
        <f t="shared" si="28"/>
        <v>1</v>
      </c>
      <c r="T62" s="104">
        <f t="shared" si="28"/>
        <v>2</v>
      </c>
      <c r="U62" s="104">
        <f t="shared" si="28"/>
        <v>0</v>
      </c>
      <c r="V62" s="104">
        <f t="shared" si="28"/>
        <v>0</v>
      </c>
      <c r="W62" s="31"/>
      <c r="X62" s="104">
        <f t="shared" ref="X62:AK62" si="35">X12+X15+X18+X21+X24+X30+X33+X36+X39+X42+X45+X48+X51+X54+X57+X27</f>
        <v>1865</v>
      </c>
      <c r="Y62" s="104">
        <f t="shared" si="35"/>
        <v>143</v>
      </c>
      <c r="Z62" s="104">
        <f t="shared" si="35"/>
        <v>99</v>
      </c>
      <c r="AA62" s="104">
        <f t="shared" si="35"/>
        <v>11</v>
      </c>
      <c r="AB62" s="104">
        <f t="shared" si="35"/>
        <v>4</v>
      </c>
      <c r="AC62" s="104">
        <f t="shared" si="35"/>
        <v>8</v>
      </c>
      <c r="AD62" s="104">
        <f t="shared" si="35"/>
        <v>21</v>
      </c>
      <c r="AE62" s="104">
        <f t="shared" si="35"/>
        <v>0</v>
      </c>
      <c r="AF62" s="104">
        <f t="shared" si="35"/>
        <v>0</v>
      </c>
      <c r="AG62" s="104">
        <f t="shared" si="35"/>
        <v>0</v>
      </c>
      <c r="AH62" s="104">
        <f t="shared" si="35"/>
        <v>158</v>
      </c>
      <c r="AI62" s="104">
        <f t="shared" si="35"/>
        <v>9</v>
      </c>
      <c r="AJ62" s="104">
        <f t="shared" si="35"/>
        <v>0</v>
      </c>
      <c r="AK62" s="104">
        <f t="shared" si="35"/>
        <v>0</v>
      </c>
      <c r="AL62" s="124"/>
      <c r="AM62" s="125"/>
      <c r="AN62" s="125"/>
    </row>
    <row r="63" spans="2:45" x14ac:dyDescent="0.15">
      <c r="B63" s="29"/>
      <c r="C63" s="29"/>
      <c r="D63" s="30"/>
      <c r="E63" s="30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31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2:45" x14ac:dyDescent="0.15">
      <c r="B64" s="29"/>
      <c r="C64" s="29"/>
      <c r="D64" s="30"/>
      <c r="E64" s="30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31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</row>
    <row r="65" spans="2:40" x14ac:dyDescent="0.15">
      <c r="B65" s="29"/>
      <c r="C65" s="29"/>
      <c r="D65" s="30"/>
      <c r="E65" s="30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31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</row>
    <row r="66" spans="2:40" x14ac:dyDescent="0.15">
      <c r="B66" s="29"/>
      <c r="C66" s="29"/>
      <c r="D66" s="30"/>
      <c r="E66" s="30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31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</row>
    <row r="67" spans="2:40" x14ac:dyDescent="0.15">
      <c r="B67" s="29"/>
      <c r="C67" s="29"/>
      <c r="D67" s="30"/>
      <c r="E67" s="30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1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2:40" x14ac:dyDescent="0.15">
      <c r="B68" s="29"/>
      <c r="C68" s="29"/>
      <c r="D68" s="30"/>
      <c r="E68" s="30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1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2:40" x14ac:dyDescent="0.15">
      <c r="B69" s="29"/>
      <c r="C69" s="29"/>
      <c r="D69" s="30"/>
      <c r="E69" s="30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1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</sheetData>
  <mergeCells count="70">
    <mergeCell ref="F4:Q4"/>
    <mergeCell ref="AD5:AD6"/>
    <mergeCell ref="AN13:AN15"/>
    <mergeCell ref="AE4:AE6"/>
    <mergeCell ref="AN10:AN12"/>
    <mergeCell ref="AL4:AN6"/>
    <mergeCell ref="AG4:AG6"/>
    <mergeCell ref="AK4:AK6"/>
    <mergeCell ref="AN16:AN18"/>
    <mergeCell ref="AN52:AN54"/>
    <mergeCell ref="AN34:AN36"/>
    <mergeCell ref="AN37:AN39"/>
    <mergeCell ref="AN40:AN42"/>
    <mergeCell ref="AN43:AN45"/>
    <mergeCell ref="AN19:AN21"/>
    <mergeCell ref="AN31:AN33"/>
    <mergeCell ref="AN28:AN30"/>
    <mergeCell ref="AN55:AN57"/>
    <mergeCell ref="B43:B45"/>
    <mergeCell ref="B13:B15"/>
    <mergeCell ref="B16:B18"/>
    <mergeCell ref="B19:B21"/>
    <mergeCell ref="B22:B24"/>
    <mergeCell ref="B28:B30"/>
    <mergeCell ref="B25:B27"/>
    <mergeCell ref="B46:B48"/>
    <mergeCell ref="B49:B51"/>
    <mergeCell ref="B52:B54"/>
    <mergeCell ref="B55:B57"/>
    <mergeCell ref="AN22:AN24"/>
    <mergeCell ref="AN25:AN27"/>
    <mergeCell ref="AN46:AN48"/>
    <mergeCell ref="AN49:AN51"/>
    <mergeCell ref="B10:B12"/>
    <mergeCell ref="B31:B33"/>
    <mergeCell ref="B34:B36"/>
    <mergeCell ref="B37:B39"/>
    <mergeCell ref="B40:B42"/>
    <mergeCell ref="B4:D6"/>
    <mergeCell ref="AH4:AH6"/>
    <mergeCell ref="AI4:AI6"/>
    <mergeCell ref="AJ4:AJ6"/>
    <mergeCell ref="I5:I6"/>
    <mergeCell ref="J5:J6"/>
    <mergeCell ref="K5:K6"/>
    <mergeCell ref="L5:L6"/>
    <mergeCell ref="N5:N6"/>
    <mergeCell ref="U5:U6"/>
    <mergeCell ref="T5:T6"/>
    <mergeCell ref="R5:R6"/>
    <mergeCell ref="S5:S6"/>
    <mergeCell ref="Z5:Z6"/>
    <mergeCell ref="AA5:AA6"/>
    <mergeCell ref="AB5:AB6"/>
    <mergeCell ref="E2:U2"/>
    <mergeCell ref="Y2:AJ2"/>
    <mergeCell ref="G5:H5"/>
    <mergeCell ref="X4:X6"/>
    <mergeCell ref="Y4:AD4"/>
    <mergeCell ref="AF4:AF6"/>
    <mergeCell ref="Y5:Y6"/>
    <mergeCell ref="AC5:AC6"/>
    <mergeCell ref="R4:V4"/>
    <mergeCell ref="V5:V6"/>
    <mergeCell ref="E4:E6"/>
    <mergeCell ref="F5:F6"/>
    <mergeCell ref="O5:O6"/>
    <mergeCell ref="P5:P6"/>
    <mergeCell ref="M5:M6"/>
    <mergeCell ref="Q5:Q6"/>
  </mergeCells>
  <phoneticPr fontId="1"/>
  <printOptions horizontalCentered="1"/>
  <pageMargins left="0.39370078740157483" right="0.39370078740157483" top="0.59055118110236227" bottom="0.23622047244094491" header="0.31496062992125984" footer="0.19685039370078741"/>
  <pageSetup paperSize="9" scale="90" orientation="portrait" horizontalDpi="300" verticalDpi="300" r:id="rId1"/>
  <headerFooter alignWithMargins="0"/>
  <colBreaks count="1" manualBreakCount="1">
    <brk id="22" min="1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S70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B4" sqref="B4:D6"/>
    </sheetView>
  </sheetViews>
  <sheetFormatPr defaultColWidth="9.109375" defaultRowHeight="12" x14ac:dyDescent="0.15"/>
  <cols>
    <col min="1" max="1" width="2.6640625" style="28" customWidth="1"/>
    <col min="2" max="2" width="17.6640625" style="28" customWidth="1"/>
    <col min="3" max="3" width="1.6640625" style="28" customWidth="1"/>
    <col min="4" max="4" width="9" style="28" customWidth="1"/>
    <col min="5" max="5" width="8.33203125" style="59" customWidth="1"/>
    <col min="6" max="6" width="8.33203125" style="28" customWidth="1"/>
    <col min="7" max="17" width="4.5546875" style="28" customWidth="1"/>
    <col min="18" max="22" width="3.88671875" style="28" customWidth="1"/>
    <col min="23" max="23" width="1.44140625" style="57" customWidth="1"/>
    <col min="24" max="24" width="5.33203125" style="28" customWidth="1"/>
    <col min="25" max="27" width="4.6640625" style="28" customWidth="1"/>
    <col min="28" max="32" width="5.33203125" style="28" customWidth="1"/>
    <col min="33" max="33" width="6.5546875" style="28" customWidth="1"/>
    <col min="34" max="37" width="5.109375" style="28" customWidth="1"/>
    <col min="38" max="38" width="9.6640625" style="28" bestFit="1" customWidth="1"/>
    <col min="39" max="39" width="1.6640625" style="28" customWidth="1"/>
    <col min="40" max="40" width="17.6640625" style="28" customWidth="1"/>
    <col min="41" max="16384" width="9.109375" style="28"/>
  </cols>
  <sheetData>
    <row r="1" spans="2:45" x14ac:dyDescent="0.15">
      <c r="B1" s="29" t="s">
        <v>64</v>
      </c>
      <c r="C1" s="29"/>
      <c r="D1" s="29"/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1"/>
      <c r="X1" s="29" t="s">
        <v>65</v>
      </c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2:45" s="32" customFormat="1" ht="14.4" x14ac:dyDescent="0.15">
      <c r="B2" s="33"/>
      <c r="C2" s="33"/>
      <c r="D2" s="34"/>
      <c r="E2" s="184" t="s">
        <v>57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34"/>
      <c r="W2" s="35"/>
      <c r="X2" s="33" t="s">
        <v>50</v>
      </c>
      <c r="Y2" s="184" t="s">
        <v>70</v>
      </c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34"/>
      <c r="AL2" s="34"/>
      <c r="AM2" s="34"/>
      <c r="AN2" s="34"/>
    </row>
    <row r="3" spans="2:45" s="36" customFormat="1" ht="12.6" thickBot="1" x14ac:dyDescent="0.2">
      <c r="B3" s="37"/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9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</row>
    <row r="4" spans="2:45" s="36" customFormat="1" x14ac:dyDescent="0.15">
      <c r="B4" s="168" t="s">
        <v>13</v>
      </c>
      <c r="C4" s="168"/>
      <c r="D4" s="169"/>
      <c r="E4" s="198" t="s">
        <v>24</v>
      </c>
      <c r="F4" s="193" t="s">
        <v>133</v>
      </c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  <c r="R4" s="201" t="s">
        <v>81</v>
      </c>
      <c r="S4" s="202"/>
      <c r="T4" s="202"/>
      <c r="U4" s="202"/>
      <c r="V4" s="202"/>
      <c r="W4" s="40"/>
      <c r="X4" s="174" t="s">
        <v>100</v>
      </c>
      <c r="Y4" s="201" t="s">
        <v>39</v>
      </c>
      <c r="Z4" s="202"/>
      <c r="AA4" s="202"/>
      <c r="AB4" s="202"/>
      <c r="AC4" s="202"/>
      <c r="AD4" s="206"/>
      <c r="AE4" s="181" t="s">
        <v>46</v>
      </c>
      <c r="AF4" s="181" t="s">
        <v>47</v>
      </c>
      <c r="AG4" s="183" t="s">
        <v>40</v>
      </c>
      <c r="AH4" s="183" t="s">
        <v>101</v>
      </c>
      <c r="AI4" s="183" t="s">
        <v>41</v>
      </c>
      <c r="AJ4" s="183" t="s">
        <v>42</v>
      </c>
      <c r="AK4" s="183" t="s">
        <v>43</v>
      </c>
      <c r="AL4" s="186" t="s">
        <v>11</v>
      </c>
      <c r="AM4" s="187"/>
      <c r="AN4" s="187"/>
    </row>
    <row r="5" spans="2:45" s="36" customFormat="1" x14ac:dyDescent="0.15">
      <c r="B5" s="170"/>
      <c r="C5" s="170"/>
      <c r="D5" s="171"/>
      <c r="E5" s="199"/>
      <c r="F5" s="182" t="s">
        <v>2</v>
      </c>
      <c r="G5" s="196" t="s">
        <v>78</v>
      </c>
      <c r="H5" s="197"/>
      <c r="I5" s="179" t="s">
        <v>26</v>
      </c>
      <c r="J5" s="177" t="s">
        <v>27</v>
      </c>
      <c r="K5" s="177" t="s">
        <v>28</v>
      </c>
      <c r="L5" s="177" t="s">
        <v>29</v>
      </c>
      <c r="M5" s="177" t="s">
        <v>59</v>
      </c>
      <c r="N5" s="177" t="s">
        <v>30</v>
      </c>
      <c r="O5" s="179" t="s">
        <v>44</v>
      </c>
      <c r="P5" s="177" t="s">
        <v>31</v>
      </c>
      <c r="Q5" s="177" t="s">
        <v>131</v>
      </c>
      <c r="R5" s="177" t="s">
        <v>32</v>
      </c>
      <c r="S5" s="204" t="s">
        <v>33</v>
      </c>
      <c r="T5" s="177" t="s">
        <v>34</v>
      </c>
      <c r="U5" s="177" t="s">
        <v>35</v>
      </c>
      <c r="V5" s="207" t="s">
        <v>36</v>
      </c>
      <c r="W5" s="40"/>
      <c r="X5" s="175"/>
      <c r="Y5" s="177" t="s">
        <v>32</v>
      </c>
      <c r="Z5" s="177" t="s">
        <v>0</v>
      </c>
      <c r="AA5" s="177" t="s">
        <v>1</v>
      </c>
      <c r="AB5" s="179" t="s">
        <v>45</v>
      </c>
      <c r="AC5" s="177" t="s">
        <v>37</v>
      </c>
      <c r="AD5" s="177" t="s">
        <v>38</v>
      </c>
      <c r="AE5" s="182"/>
      <c r="AF5" s="182"/>
      <c r="AG5" s="182"/>
      <c r="AH5" s="182"/>
      <c r="AI5" s="182"/>
      <c r="AJ5" s="182"/>
      <c r="AK5" s="182"/>
      <c r="AL5" s="188"/>
      <c r="AM5" s="189"/>
      <c r="AN5" s="189"/>
    </row>
    <row r="6" spans="2:45" s="36" customFormat="1" ht="69.45" customHeight="1" x14ac:dyDescent="0.15">
      <c r="B6" s="172"/>
      <c r="C6" s="172"/>
      <c r="D6" s="173"/>
      <c r="E6" s="200"/>
      <c r="F6" s="178"/>
      <c r="G6" s="140" t="s">
        <v>102</v>
      </c>
      <c r="H6" s="140" t="s">
        <v>103</v>
      </c>
      <c r="I6" s="180"/>
      <c r="J6" s="178"/>
      <c r="K6" s="178"/>
      <c r="L6" s="178"/>
      <c r="M6" s="178"/>
      <c r="N6" s="178"/>
      <c r="O6" s="178"/>
      <c r="P6" s="178"/>
      <c r="Q6" s="178"/>
      <c r="R6" s="178"/>
      <c r="S6" s="205"/>
      <c r="T6" s="178"/>
      <c r="U6" s="178"/>
      <c r="V6" s="208"/>
      <c r="W6" s="40"/>
      <c r="X6" s="176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90"/>
      <c r="AM6" s="191"/>
      <c r="AN6" s="191"/>
      <c r="AP6" s="41" t="s">
        <v>55</v>
      </c>
      <c r="AQ6" s="41" t="s">
        <v>25</v>
      </c>
      <c r="AR6" s="41" t="s">
        <v>81</v>
      </c>
      <c r="AS6" s="41" t="s">
        <v>39</v>
      </c>
    </row>
    <row r="7" spans="2:45" s="36" customFormat="1" hidden="1" x14ac:dyDescent="0.15">
      <c r="B7" s="26"/>
      <c r="C7" s="26"/>
      <c r="D7" s="152" t="s">
        <v>52</v>
      </c>
      <c r="E7" s="84">
        <f>SUM(E10,E13,E16,E19,E22,E25,E28,E31,E34,E37,E40,E43,E46,E49,E55,)</f>
        <v>27</v>
      </c>
      <c r="F7" s="85">
        <f>SUM(G7:P7)</f>
        <v>16</v>
      </c>
      <c r="G7" s="85">
        <f t="shared" ref="G7:AK7" si="0">SUM(G10,G13,G16,G19,G22,G25,G28,G31,G34,G37,G40,G43,G46,G49,G55,)</f>
        <v>0</v>
      </c>
      <c r="H7" s="85">
        <f t="shared" si="0"/>
        <v>0</v>
      </c>
      <c r="I7" s="85">
        <f t="shared" si="0"/>
        <v>0</v>
      </c>
      <c r="J7" s="85">
        <f t="shared" si="0"/>
        <v>0</v>
      </c>
      <c r="K7" s="85">
        <f t="shared" si="0"/>
        <v>10</v>
      </c>
      <c r="L7" s="85">
        <f t="shared" si="0"/>
        <v>6</v>
      </c>
      <c r="M7" s="85"/>
      <c r="N7" s="85">
        <f t="shared" si="0"/>
        <v>0</v>
      </c>
      <c r="O7" s="85">
        <f t="shared" si="0"/>
        <v>0</v>
      </c>
      <c r="P7" s="85">
        <f t="shared" si="0"/>
        <v>0</v>
      </c>
      <c r="Q7" s="85"/>
      <c r="R7" s="85">
        <f t="shared" si="0"/>
        <v>0</v>
      </c>
      <c r="S7" s="85">
        <f t="shared" si="0"/>
        <v>0</v>
      </c>
      <c r="T7" s="85">
        <f t="shared" si="0"/>
        <v>0</v>
      </c>
      <c r="U7" s="85">
        <f t="shared" si="0"/>
        <v>0</v>
      </c>
      <c r="V7" s="85">
        <f t="shared" si="0"/>
        <v>0</v>
      </c>
      <c r="W7" s="85"/>
      <c r="X7" s="85">
        <f t="shared" si="0"/>
        <v>0</v>
      </c>
      <c r="Y7" s="85">
        <f t="shared" si="0"/>
        <v>11</v>
      </c>
      <c r="Z7" s="85">
        <f t="shared" si="0"/>
        <v>11</v>
      </c>
      <c r="AA7" s="85">
        <f t="shared" si="0"/>
        <v>0</v>
      </c>
      <c r="AB7" s="85">
        <f t="shared" si="0"/>
        <v>0</v>
      </c>
      <c r="AC7" s="85">
        <f t="shared" si="0"/>
        <v>0</v>
      </c>
      <c r="AD7" s="85">
        <f t="shared" si="0"/>
        <v>0</v>
      </c>
      <c r="AE7" s="85">
        <f t="shared" si="0"/>
        <v>0</v>
      </c>
      <c r="AF7" s="85">
        <f t="shared" si="0"/>
        <v>0</v>
      </c>
      <c r="AG7" s="85">
        <f t="shared" si="0"/>
        <v>0</v>
      </c>
      <c r="AH7" s="85">
        <f t="shared" si="0"/>
        <v>0</v>
      </c>
      <c r="AI7" s="85">
        <f t="shared" si="0"/>
        <v>0</v>
      </c>
      <c r="AJ7" s="85">
        <f t="shared" si="0"/>
        <v>0</v>
      </c>
      <c r="AK7" s="86">
        <f t="shared" si="0"/>
        <v>0</v>
      </c>
      <c r="AL7" s="66"/>
      <c r="AM7" s="26"/>
      <c r="AN7" s="26"/>
      <c r="AP7" s="44">
        <f>SUM(F7,R7,X7,Y7,AE7:AK7)-E7</f>
        <v>0</v>
      </c>
      <c r="AQ7" s="44">
        <f>SUM(G7:P7)-F7</f>
        <v>0</v>
      </c>
      <c r="AR7" s="44">
        <f>SUM(S7:V7)-R7</f>
        <v>0</v>
      </c>
      <c r="AS7" s="44">
        <f>SUM(Z7:AD7)-Y7</f>
        <v>0</v>
      </c>
    </row>
    <row r="8" spans="2:45" s="36" customFormat="1" ht="22.5" hidden="1" customHeight="1" x14ac:dyDescent="0.15">
      <c r="B8" s="26" t="s">
        <v>51</v>
      </c>
      <c r="C8" s="26"/>
      <c r="D8" s="152" t="s">
        <v>53</v>
      </c>
      <c r="E8" s="84">
        <f>SUM(E11,E14,E17,E20,E23,E26,E29,E32,E35,E38,E41,E44,E47,E50,E56,)</f>
        <v>21</v>
      </c>
      <c r="F8" s="85">
        <f t="shared" ref="F8:L9" si="1">SUM(F11,F14,F17,F20,F23,F26,F29,F32,F35,F38,F41,F44,F47,F50,F56,)</f>
        <v>13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9</v>
      </c>
      <c r="L8" s="85">
        <f t="shared" si="1"/>
        <v>4</v>
      </c>
      <c r="M8" s="85"/>
      <c r="N8" s="85">
        <f t="shared" ref="N8:V9" si="2">SUM(N11,N14,N17,N20,N23,N26,N29,N32,N35,N38,N41,N44,N47,N50,N56,)</f>
        <v>0</v>
      </c>
      <c r="O8" s="85">
        <f t="shared" si="2"/>
        <v>0</v>
      </c>
      <c r="P8" s="85">
        <f t="shared" si="2"/>
        <v>0</v>
      </c>
      <c r="Q8" s="85"/>
      <c r="R8" s="85">
        <f t="shared" si="2"/>
        <v>0</v>
      </c>
      <c r="S8" s="85">
        <f t="shared" si="2"/>
        <v>0</v>
      </c>
      <c r="T8" s="85">
        <f t="shared" si="2"/>
        <v>0</v>
      </c>
      <c r="U8" s="85">
        <f t="shared" si="2"/>
        <v>0</v>
      </c>
      <c r="V8" s="85">
        <f t="shared" si="2"/>
        <v>0</v>
      </c>
      <c r="W8" s="87"/>
      <c r="X8" s="87">
        <f t="shared" ref="X8:AK8" si="3">SUM(X11,X14,X17,X20,X23,X26,X29,X32,X35,X38,X41,X44,X47,X50,X56,)</f>
        <v>0</v>
      </c>
      <c r="Y8" s="88">
        <f t="shared" si="3"/>
        <v>8</v>
      </c>
      <c r="Z8" s="85">
        <f t="shared" si="3"/>
        <v>8</v>
      </c>
      <c r="AA8" s="87">
        <f t="shared" si="3"/>
        <v>0</v>
      </c>
      <c r="AB8" s="87">
        <f t="shared" si="3"/>
        <v>0</v>
      </c>
      <c r="AC8" s="87">
        <f t="shared" si="3"/>
        <v>0</v>
      </c>
      <c r="AD8" s="87">
        <f t="shared" si="3"/>
        <v>0</v>
      </c>
      <c r="AE8" s="87">
        <f t="shared" si="3"/>
        <v>0</v>
      </c>
      <c r="AF8" s="87">
        <f t="shared" si="3"/>
        <v>0</v>
      </c>
      <c r="AG8" s="87">
        <f t="shared" si="3"/>
        <v>0</v>
      </c>
      <c r="AH8" s="87">
        <f t="shared" si="3"/>
        <v>0</v>
      </c>
      <c r="AI8" s="87">
        <f t="shared" si="3"/>
        <v>0</v>
      </c>
      <c r="AJ8" s="87">
        <f t="shared" si="3"/>
        <v>0</v>
      </c>
      <c r="AK8" s="89">
        <f t="shared" si="3"/>
        <v>0</v>
      </c>
      <c r="AL8" s="66"/>
      <c r="AM8" s="26"/>
      <c r="AN8" s="26"/>
      <c r="AP8" s="44">
        <f t="shared" ref="AP8:AP57" si="4">SUM(F8,R8,X8,Y8,AE8:AK8)-E8</f>
        <v>0</v>
      </c>
      <c r="AQ8" s="44">
        <f t="shared" ref="AQ8:AQ57" si="5">SUM(G8:P8)-F8</f>
        <v>0</v>
      </c>
      <c r="AR8" s="44">
        <f t="shared" ref="AR8:AR57" si="6">SUM(S8:V8)-R8</f>
        <v>0</v>
      </c>
      <c r="AS8" s="44">
        <f t="shared" ref="AS8:AS57" si="7">SUM(Z8:AD8)-Y8</f>
        <v>0</v>
      </c>
    </row>
    <row r="9" spans="2:45" s="36" customFormat="1" ht="22.5" hidden="1" customHeight="1" x14ac:dyDescent="0.15">
      <c r="B9" s="26"/>
      <c r="C9" s="26"/>
      <c r="D9" s="152" t="s">
        <v>54</v>
      </c>
      <c r="E9" s="90">
        <f>SUM(E12,E15,E18,E21,E24,E27,E30,E33,E36,E39,E42,E45,E48,E51,E57,)</f>
        <v>19</v>
      </c>
      <c r="F9" s="91">
        <f t="shared" si="1"/>
        <v>10</v>
      </c>
      <c r="G9" s="91">
        <f t="shared" si="1"/>
        <v>0</v>
      </c>
      <c r="H9" s="91">
        <f t="shared" si="1"/>
        <v>0</v>
      </c>
      <c r="I9" s="91">
        <f t="shared" si="1"/>
        <v>0</v>
      </c>
      <c r="J9" s="91">
        <f t="shared" si="1"/>
        <v>1</v>
      </c>
      <c r="K9" s="91">
        <f t="shared" si="1"/>
        <v>7</v>
      </c>
      <c r="L9" s="91">
        <f t="shared" si="1"/>
        <v>2</v>
      </c>
      <c r="M9" s="91"/>
      <c r="N9" s="91">
        <f t="shared" si="2"/>
        <v>0</v>
      </c>
      <c r="O9" s="91">
        <f t="shared" si="2"/>
        <v>0</v>
      </c>
      <c r="P9" s="91">
        <f t="shared" si="2"/>
        <v>0</v>
      </c>
      <c r="Q9" s="91"/>
      <c r="R9" s="91">
        <f t="shared" si="2"/>
        <v>0</v>
      </c>
      <c r="S9" s="91">
        <f t="shared" si="2"/>
        <v>0</v>
      </c>
      <c r="T9" s="91">
        <f t="shared" si="2"/>
        <v>0</v>
      </c>
      <c r="U9" s="91">
        <f t="shared" si="2"/>
        <v>0</v>
      </c>
      <c r="V9" s="91">
        <f t="shared" si="2"/>
        <v>0</v>
      </c>
      <c r="W9" s="92"/>
      <c r="X9" s="92">
        <f t="shared" ref="X9:AK9" si="8">SUM(X12,X15,X18,X21,X24,X27,X30,X33,X36,X39,X42,X45,X48,X51,X57,)</f>
        <v>0</v>
      </c>
      <c r="Y9" s="91">
        <f t="shared" si="8"/>
        <v>9</v>
      </c>
      <c r="Z9" s="91">
        <f t="shared" si="8"/>
        <v>8</v>
      </c>
      <c r="AA9" s="92">
        <f t="shared" si="8"/>
        <v>0</v>
      </c>
      <c r="AB9" s="92">
        <f t="shared" si="8"/>
        <v>0</v>
      </c>
      <c r="AC9" s="92">
        <f t="shared" si="8"/>
        <v>0</v>
      </c>
      <c r="AD9" s="92">
        <f t="shared" si="8"/>
        <v>1</v>
      </c>
      <c r="AE9" s="92">
        <f t="shared" si="8"/>
        <v>0</v>
      </c>
      <c r="AF9" s="92">
        <f t="shared" si="8"/>
        <v>0</v>
      </c>
      <c r="AG9" s="92">
        <f t="shared" si="8"/>
        <v>0</v>
      </c>
      <c r="AH9" s="92">
        <f t="shared" si="8"/>
        <v>0</v>
      </c>
      <c r="AI9" s="92">
        <f t="shared" si="8"/>
        <v>0</v>
      </c>
      <c r="AJ9" s="92">
        <f t="shared" si="8"/>
        <v>0</v>
      </c>
      <c r="AK9" s="93">
        <f t="shared" si="8"/>
        <v>0</v>
      </c>
      <c r="AL9" s="66"/>
      <c r="AM9" s="26"/>
      <c r="AN9" s="26"/>
      <c r="AP9" s="44">
        <f t="shared" si="4"/>
        <v>0</v>
      </c>
      <c r="AQ9" s="44">
        <f t="shared" si="5"/>
        <v>0</v>
      </c>
      <c r="AR9" s="44">
        <f t="shared" si="6"/>
        <v>0</v>
      </c>
      <c r="AS9" s="44">
        <f t="shared" si="7"/>
        <v>0</v>
      </c>
    </row>
    <row r="10" spans="2:45" s="77" customFormat="1" ht="15" customHeight="1" x14ac:dyDescent="0.15">
      <c r="B10" s="210" t="s">
        <v>117</v>
      </c>
      <c r="C10" s="153"/>
      <c r="D10" s="43" t="s">
        <v>68</v>
      </c>
      <c r="E10" s="141">
        <f t="shared" ref="E10:E57" si="9">SUM(F10,R10,X10,Y10,AE10:AK10)</f>
        <v>0</v>
      </c>
      <c r="F10" s="141">
        <f>SUM(G10:Q10)</f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42">
        <f>SUM(S10:V10)</f>
        <v>0</v>
      </c>
      <c r="S10" s="134">
        <v>0</v>
      </c>
      <c r="T10" s="134">
        <v>0</v>
      </c>
      <c r="U10" s="134">
        <v>0</v>
      </c>
      <c r="V10" s="134">
        <v>0</v>
      </c>
      <c r="W10" s="137"/>
      <c r="X10" s="161">
        <v>0</v>
      </c>
      <c r="Y10" s="143">
        <f>SUM(Z10:AD10)</f>
        <v>0</v>
      </c>
      <c r="Z10" s="134">
        <v>0</v>
      </c>
      <c r="AA10" s="134">
        <v>0</v>
      </c>
      <c r="AB10" s="134">
        <v>0</v>
      </c>
      <c r="AC10" s="134">
        <v>0</v>
      </c>
      <c r="AD10" s="134">
        <v>0</v>
      </c>
      <c r="AE10" s="134">
        <v>0</v>
      </c>
      <c r="AF10" s="134">
        <v>0</v>
      </c>
      <c r="AG10" s="134">
        <v>0</v>
      </c>
      <c r="AH10" s="134">
        <v>0</v>
      </c>
      <c r="AI10" s="134">
        <v>0</v>
      </c>
      <c r="AJ10" s="134">
        <v>0</v>
      </c>
      <c r="AK10" s="138">
        <v>0</v>
      </c>
      <c r="AL10" s="76" t="s">
        <v>68</v>
      </c>
      <c r="AM10" s="4"/>
      <c r="AN10" s="210" t="str">
        <f>B10</f>
        <v>拳銃部品
譲受等</v>
      </c>
      <c r="AP10" s="44">
        <f t="shared" si="4"/>
        <v>0</v>
      </c>
      <c r="AQ10" s="44">
        <f t="shared" si="5"/>
        <v>0</v>
      </c>
      <c r="AR10" s="44">
        <f t="shared" si="6"/>
        <v>0</v>
      </c>
      <c r="AS10" s="44">
        <f t="shared" si="7"/>
        <v>0</v>
      </c>
    </row>
    <row r="11" spans="2:45" s="77" customFormat="1" ht="15" customHeight="1" x14ac:dyDescent="0.15">
      <c r="B11" s="211"/>
      <c r="C11" s="154"/>
      <c r="D11" s="43" t="s">
        <v>69</v>
      </c>
      <c r="E11" s="141">
        <f t="shared" si="9"/>
        <v>0</v>
      </c>
      <c r="F11" s="141">
        <f t="shared" ref="F11:F57" si="10">SUM(G11:Q11)</f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42">
        <f t="shared" ref="R11:R57" si="11">SUM(S11:V11)</f>
        <v>0</v>
      </c>
      <c r="S11" s="134">
        <v>0</v>
      </c>
      <c r="T11" s="134">
        <v>0</v>
      </c>
      <c r="U11" s="134">
        <v>0</v>
      </c>
      <c r="V11" s="134">
        <v>0</v>
      </c>
      <c r="W11" s="137"/>
      <c r="X11" s="161">
        <v>0</v>
      </c>
      <c r="Y11" s="143">
        <f t="shared" ref="Y11:Y57" si="12">SUM(Z11:AD11)</f>
        <v>0</v>
      </c>
      <c r="Z11" s="134">
        <v>0</v>
      </c>
      <c r="AA11" s="134">
        <v>0</v>
      </c>
      <c r="AB11" s="134">
        <v>0</v>
      </c>
      <c r="AC11" s="134">
        <v>0</v>
      </c>
      <c r="AD11" s="134">
        <v>0</v>
      </c>
      <c r="AE11" s="134">
        <v>0</v>
      </c>
      <c r="AF11" s="134">
        <v>0</v>
      </c>
      <c r="AG11" s="134">
        <v>0</v>
      </c>
      <c r="AH11" s="134">
        <v>0</v>
      </c>
      <c r="AI11" s="134">
        <v>0</v>
      </c>
      <c r="AJ11" s="134">
        <v>0</v>
      </c>
      <c r="AK11" s="138">
        <v>0</v>
      </c>
      <c r="AL11" s="76" t="s">
        <v>69</v>
      </c>
      <c r="AM11" s="4"/>
      <c r="AN11" s="211"/>
      <c r="AP11" s="44">
        <f t="shared" si="4"/>
        <v>0</v>
      </c>
      <c r="AQ11" s="44">
        <f t="shared" si="5"/>
        <v>0</v>
      </c>
      <c r="AR11" s="44">
        <f t="shared" si="6"/>
        <v>0</v>
      </c>
      <c r="AS11" s="44">
        <f t="shared" si="7"/>
        <v>0</v>
      </c>
    </row>
    <row r="12" spans="2:45" s="77" customFormat="1" ht="15" customHeight="1" x14ac:dyDescent="0.15">
      <c r="B12" s="211"/>
      <c r="C12" s="154"/>
      <c r="D12" s="43" t="s">
        <v>49</v>
      </c>
      <c r="E12" s="141">
        <f t="shared" si="9"/>
        <v>0</v>
      </c>
      <c r="F12" s="141">
        <f t="shared" si="10"/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42">
        <f t="shared" si="11"/>
        <v>0</v>
      </c>
      <c r="S12" s="134">
        <v>0</v>
      </c>
      <c r="T12" s="134">
        <v>0</v>
      </c>
      <c r="U12" s="134">
        <v>0</v>
      </c>
      <c r="V12" s="134">
        <v>0</v>
      </c>
      <c r="W12" s="137"/>
      <c r="X12" s="161">
        <v>0</v>
      </c>
      <c r="Y12" s="143">
        <f t="shared" si="12"/>
        <v>0</v>
      </c>
      <c r="Z12" s="134">
        <v>0</v>
      </c>
      <c r="AA12" s="134">
        <v>0</v>
      </c>
      <c r="AB12" s="134">
        <v>0</v>
      </c>
      <c r="AC12" s="134">
        <v>0</v>
      </c>
      <c r="AD12" s="134">
        <v>0</v>
      </c>
      <c r="AE12" s="134">
        <v>0</v>
      </c>
      <c r="AF12" s="134">
        <v>0</v>
      </c>
      <c r="AG12" s="134">
        <v>0</v>
      </c>
      <c r="AH12" s="134">
        <v>0</v>
      </c>
      <c r="AI12" s="134">
        <v>0</v>
      </c>
      <c r="AJ12" s="134">
        <v>0</v>
      </c>
      <c r="AK12" s="138">
        <v>0</v>
      </c>
      <c r="AL12" s="76" t="s">
        <v>3</v>
      </c>
      <c r="AM12" s="4"/>
      <c r="AN12" s="211"/>
      <c r="AP12" s="44">
        <f t="shared" si="4"/>
        <v>0</v>
      </c>
      <c r="AQ12" s="44">
        <f t="shared" si="5"/>
        <v>0</v>
      </c>
      <c r="AR12" s="44">
        <f t="shared" si="6"/>
        <v>0</v>
      </c>
      <c r="AS12" s="44">
        <f t="shared" si="7"/>
        <v>0</v>
      </c>
    </row>
    <row r="13" spans="2:45" s="36" customFormat="1" ht="15" customHeight="1" x14ac:dyDescent="0.15">
      <c r="B13" s="210" t="s">
        <v>118</v>
      </c>
      <c r="C13" s="153"/>
      <c r="D13" s="43" t="s">
        <v>68</v>
      </c>
      <c r="E13" s="141">
        <f t="shared" si="9"/>
        <v>0</v>
      </c>
      <c r="F13" s="141">
        <f t="shared" si="10"/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42">
        <f t="shared" si="11"/>
        <v>0</v>
      </c>
      <c r="S13" s="134">
        <v>0</v>
      </c>
      <c r="T13" s="134">
        <v>0</v>
      </c>
      <c r="U13" s="134">
        <v>0</v>
      </c>
      <c r="V13" s="134">
        <v>0</v>
      </c>
      <c r="W13" s="137"/>
      <c r="X13" s="161">
        <v>0</v>
      </c>
      <c r="Y13" s="143">
        <f t="shared" si="12"/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8">
        <v>0</v>
      </c>
      <c r="AL13" s="94" t="s">
        <v>68</v>
      </c>
      <c r="AM13" s="12"/>
      <c r="AN13" s="210" t="str">
        <f t="shared" ref="AN13:AN57" si="13">B13</f>
        <v>拳銃実包
単純譲受</v>
      </c>
      <c r="AP13" s="44">
        <f t="shared" si="4"/>
        <v>0</v>
      </c>
      <c r="AQ13" s="44">
        <f t="shared" si="5"/>
        <v>0</v>
      </c>
      <c r="AR13" s="44">
        <f t="shared" si="6"/>
        <v>0</v>
      </c>
      <c r="AS13" s="44">
        <f t="shared" si="7"/>
        <v>0</v>
      </c>
    </row>
    <row r="14" spans="2:45" s="36" customFormat="1" ht="15" customHeight="1" x14ac:dyDescent="0.15">
      <c r="B14" s="214"/>
      <c r="C14" s="154"/>
      <c r="D14" s="43" t="s">
        <v>69</v>
      </c>
      <c r="E14" s="141">
        <f t="shared" si="9"/>
        <v>0</v>
      </c>
      <c r="F14" s="141">
        <f t="shared" si="10"/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42">
        <f t="shared" si="11"/>
        <v>0</v>
      </c>
      <c r="S14" s="134">
        <v>0</v>
      </c>
      <c r="T14" s="134">
        <v>0</v>
      </c>
      <c r="U14" s="134">
        <v>0</v>
      </c>
      <c r="V14" s="134">
        <v>0</v>
      </c>
      <c r="W14" s="137"/>
      <c r="X14" s="161">
        <v>0</v>
      </c>
      <c r="Y14" s="143">
        <f t="shared" si="12"/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8">
        <v>0</v>
      </c>
      <c r="AL14" s="94" t="s">
        <v>69</v>
      </c>
      <c r="AM14" s="12"/>
      <c r="AN14" s="214"/>
      <c r="AP14" s="44">
        <f t="shared" si="4"/>
        <v>0</v>
      </c>
      <c r="AQ14" s="44">
        <f t="shared" si="5"/>
        <v>0</v>
      </c>
      <c r="AR14" s="44">
        <f t="shared" si="6"/>
        <v>0</v>
      </c>
      <c r="AS14" s="44">
        <f t="shared" si="7"/>
        <v>0</v>
      </c>
    </row>
    <row r="15" spans="2:45" s="36" customFormat="1" ht="15" customHeight="1" x14ac:dyDescent="0.15">
      <c r="B15" s="214"/>
      <c r="C15" s="154"/>
      <c r="D15" s="43" t="s">
        <v>49</v>
      </c>
      <c r="E15" s="141">
        <f t="shared" si="9"/>
        <v>0</v>
      </c>
      <c r="F15" s="141">
        <f t="shared" si="10"/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42">
        <f t="shared" si="11"/>
        <v>0</v>
      </c>
      <c r="S15" s="134">
        <v>0</v>
      </c>
      <c r="T15" s="134">
        <v>0</v>
      </c>
      <c r="U15" s="134">
        <v>0</v>
      </c>
      <c r="V15" s="134">
        <v>0</v>
      </c>
      <c r="W15" s="137"/>
      <c r="X15" s="161">
        <v>0</v>
      </c>
      <c r="Y15" s="143">
        <f t="shared" si="12"/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8">
        <v>0</v>
      </c>
      <c r="AL15" s="94" t="s">
        <v>3</v>
      </c>
      <c r="AM15" s="12"/>
      <c r="AN15" s="214"/>
      <c r="AP15" s="44">
        <f t="shared" si="4"/>
        <v>0</v>
      </c>
      <c r="AQ15" s="44">
        <f t="shared" si="5"/>
        <v>0</v>
      </c>
      <c r="AR15" s="44">
        <f t="shared" si="6"/>
        <v>0</v>
      </c>
      <c r="AS15" s="44">
        <f t="shared" si="7"/>
        <v>0</v>
      </c>
    </row>
    <row r="16" spans="2:45" s="36" customFormat="1" ht="15" customHeight="1" x14ac:dyDescent="0.15">
      <c r="B16" s="210" t="s">
        <v>119</v>
      </c>
      <c r="C16" s="153"/>
      <c r="D16" s="43" t="s">
        <v>68</v>
      </c>
      <c r="E16" s="141">
        <f t="shared" si="9"/>
        <v>0</v>
      </c>
      <c r="F16" s="141">
        <f t="shared" si="10"/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42">
        <f t="shared" si="11"/>
        <v>0</v>
      </c>
      <c r="S16" s="134">
        <v>0</v>
      </c>
      <c r="T16" s="134">
        <v>0</v>
      </c>
      <c r="U16" s="134">
        <v>0</v>
      </c>
      <c r="V16" s="134">
        <v>0</v>
      </c>
      <c r="W16" s="137"/>
      <c r="X16" s="161">
        <v>0</v>
      </c>
      <c r="Y16" s="143">
        <f t="shared" si="12"/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8">
        <v>0</v>
      </c>
      <c r="AL16" s="94" t="s">
        <v>68</v>
      </c>
      <c r="AM16" s="12"/>
      <c r="AN16" s="210" t="str">
        <f t="shared" ref="AN16:AN57" si="14">B16</f>
        <v>拳銃実包
営利譲受</v>
      </c>
      <c r="AP16" s="44">
        <f t="shared" si="4"/>
        <v>0</v>
      </c>
      <c r="AQ16" s="44">
        <f t="shared" si="5"/>
        <v>0</v>
      </c>
      <c r="AR16" s="44">
        <f t="shared" si="6"/>
        <v>0</v>
      </c>
      <c r="AS16" s="44">
        <f t="shared" si="7"/>
        <v>0</v>
      </c>
    </row>
    <row r="17" spans="2:45" s="36" customFormat="1" ht="15" customHeight="1" x14ac:dyDescent="0.15">
      <c r="B17" s="214"/>
      <c r="C17" s="154"/>
      <c r="D17" s="43" t="s">
        <v>69</v>
      </c>
      <c r="E17" s="141">
        <f t="shared" si="9"/>
        <v>0</v>
      </c>
      <c r="F17" s="141">
        <f t="shared" si="10"/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42">
        <f t="shared" si="11"/>
        <v>0</v>
      </c>
      <c r="S17" s="134">
        <v>0</v>
      </c>
      <c r="T17" s="134">
        <v>0</v>
      </c>
      <c r="U17" s="134">
        <v>0</v>
      </c>
      <c r="V17" s="134">
        <v>0</v>
      </c>
      <c r="W17" s="137"/>
      <c r="X17" s="161">
        <v>0</v>
      </c>
      <c r="Y17" s="143">
        <f t="shared" si="12"/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8">
        <v>0</v>
      </c>
      <c r="AL17" s="94" t="s">
        <v>69</v>
      </c>
      <c r="AM17" s="12"/>
      <c r="AN17" s="214"/>
      <c r="AP17" s="44">
        <f t="shared" si="4"/>
        <v>0</v>
      </c>
      <c r="AQ17" s="44">
        <f t="shared" si="5"/>
        <v>0</v>
      </c>
      <c r="AR17" s="44">
        <f t="shared" si="6"/>
        <v>0</v>
      </c>
      <c r="AS17" s="44">
        <f t="shared" si="7"/>
        <v>0</v>
      </c>
    </row>
    <row r="18" spans="2:45" s="36" customFormat="1" ht="15" customHeight="1" x14ac:dyDescent="0.15">
      <c r="B18" s="214"/>
      <c r="C18" s="154"/>
      <c r="D18" s="43" t="s">
        <v>49</v>
      </c>
      <c r="E18" s="141">
        <f t="shared" si="9"/>
        <v>0</v>
      </c>
      <c r="F18" s="141">
        <f t="shared" si="10"/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42">
        <f t="shared" si="11"/>
        <v>0</v>
      </c>
      <c r="S18" s="134">
        <v>0</v>
      </c>
      <c r="T18" s="134">
        <v>0</v>
      </c>
      <c r="U18" s="134">
        <v>0</v>
      </c>
      <c r="V18" s="134">
        <v>0</v>
      </c>
      <c r="W18" s="137"/>
      <c r="X18" s="161">
        <v>0</v>
      </c>
      <c r="Y18" s="143">
        <f t="shared" si="12"/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8">
        <v>0</v>
      </c>
      <c r="AL18" s="94" t="s">
        <v>3</v>
      </c>
      <c r="AM18" s="12"/>
      <c r="AN18" s="214"/>
      <c r="AP18" s="44">
        <f t="shared" si="4"/>
        <v>0</v>
      </c>
      <c r="AQ18" s="44">
        <f t="shared" si="5"/>
        <v>0</v>
      </c>
      <c r="AR18" s="44">
        <f t="shared" si="6"/>
        <v>0</v>
      </c>
      <c r="AS18" s="44">
        <f t="shared" si="7"/>
        <v>0</v>
      </c>
    </row>
    <row r="19" spans="2:45" s="36" customFormat="1" ht="15" customHeight="1" x14ac:dyDescent="0.15">
      <c r="B19" s="210" t="s">
        <v>120</v>
      </c>
      <c r="C19" s="153"/>
      <c r="D19" s="43" t="s">
        <v>68</v>
      </c>
      <c r="E19" s="141">
        <f t="shared" si="9"/>
        <v>0</v>
      </c>
      <c r="F19" s="141">
        <f t="shared" si="10"/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42">
        <f t="shared" si="11"/>
        <v>0</v>
      </c>
      <c r="S19" s="134">
        <v>0</v>
      </c>
      <c r="T19" s="134">
        <v>0</v>
      </c>
      <c r="U19" s="134">
        <v>0</v>
      </c>
      <c r="V19" s="134">
        <v>0</v>
      </c>
      <c r="W19" s="137"/>
      <c r="X19" s="161">
        <v>0</v>
      </c>
      <c r="Y19" s="143">
        <f t="shared" si="12"/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8">
        <v>0</v>
      </c>
      <c r="AL19" s="94" t="s">
        <v>68</v>
      </c>
      <c r="AM19" s="12"/>
      <c r="AN19" s="210" t="str">
        <f t="shared" ref="AN19:AN57" si="15">B19</f>
        <v>拳銃等
譲渡等の周旋</v>
      </c>
      <c r="AP19" s="44">
        <f t="shared" si="4"/>
        <v>0</v>
      </c>
      <c r="AQ19" s="44">
        <f t="shared" si="5"/>
        <v>0</v>
      </c>
      <c r="AR19" s="44">
        <f t="shared" si="6"/>
        <v>0</v>
      </c>
      <c r="AS19" s="44">
        <f t="shared" si="7"/>
        <v>0</v>
      </c>
    </row>
    <row r="20" spans="2:45" s="36" customFormat="1" ht="15" customHeight="1" x14ac:dyDescent="0.15">
      <c r="B20" s="214"/>
      <c r="C20" s="154"/>
      <c r="D20" s="43" t="s">
        <v>69</v>
      </c>
      <c r="E20" s="141">
        <f t="shared" si="9"/>
        <v>0</v>
      </c>
      <c r="F20" s="141">
        <f t="shared" si="10"/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42">
        <f t="shared" si="11"/>
        <v>0</v>
      </c>
      <c r="S20" s="134">
        <v>0</v>
      </c>
      <c r="T20" s="134">
        <v>0</v>
      </c>
      <c r="U20" s="134">
        <v>0</v>
      </c>
      <c r="V20" s="134">
        <v>0</v>
      </c>
      <c r="W20" s="137"/>
      <c r="X20" s="161">
        <v>0</v>
      </c>
      <c r="Y20" s="143">
        <f t="shared" si="12"/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8">
        <v>0</v>
      </c>
      <c r="AL20" s="94" t="s">
        <v>69</v>
      </c>
      <c r="AM20" s="12"/>
      <c r="AN20" s="214"/>
      <c r="AP20" s="44">
        <f t="shared" si="4"/>
        <v>0</v>
      </c>
      <c r="AQ20" s="44">
        <f t="shared" si="5"/>
        <v>0</v>
      </c>
      <c r="AR20" s="44">
        <f t="shared" si="6"/>
        <v>0</v>
      </c>
      <c r="AS20" s="44">
        <f t="shared" si="7"/>
        <v>0</v>
      </c>
    </row>
    <row r="21" spans="2:45" s="36" customFormat="1" ht="15" customHeight="1" x14ac:dyDescent="0.15">
      <c r="B21" s="214"/>
      <c r="C21" s="154"/>
      <c r="D21" s="43" t="s">
        <v>49</v>
      </c>
      <c r="E21" s="141">
        <f t="shared" si="9"/>
        <v>0</v>
      </c>
      <c r="F21" s="141">
        <f t="shared" si="10"/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42">
        <f t="shared" si="11"/>
        <v>0</v>
      </c>
      <c r="S21" s="134">
        <v>0</v>
      </c>
      <c r="T21" s="134">
        <v>0</v>
      </c>
      <c r="U21" s="134">
        <v>0</v>
      </c>
      <c r="V21" s="134">
        <v>0</v>
      </c>
      <c r="W21" s="137"/>
      <c r="X21" s="161">
        <v>0</v>
      </c>
      <c r="Y21" s="143">
        <f t="shared" si="12"/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8">
        <v>0</v>
      </c>
      <c r="AL21" s="94" t="s">
        <v>3</v>
      </c>
      <c r="AM21" s="12"/>
      <c r="AN21" s="214"/>
      <c r="AP21" s="44">
        <f t="shared" si="4"/>
        <v>0</v>
      </c>
      <c r="AQ21" s="44">
        <f t="shared" si="5"/>
        <v>0</v>
      </c>
      <c r="AR21" s="44">
        <f t="shared" si="6"/>
        <v>0</v>
      </c>
      <c r="AS21" s="44">
        <f t="shared" si="7"/>
        <v>0</v>
      </c>
    </row>
    <row r="22" spans="2:45" s="36" customFormat="1" ht="15" customHeight="1" x14ac:dyDescent="0.15">
      <c r="B22" s="210" t="s">
        <v>121</v>
      </c>
      <c r="C22" s="153"/>
      <c r="D22" s="43" t="s">
        <v>68</v>
      </c>
      <c r="E22" s="141">
        <f t="shared" si="9"/>
        <v>0</v>
      </c>
      <c r="F22" s="141">
        <f t="shared" si="10"/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42">
        <f t="shared" si="11"/>
        <v>0</v>
      </c>
      <c r="S22" s="134">
        <v>0</v>
      </c>
      <c r="T22" s="134">
        <v>0</v>
      </c>
      <c r="U22" s="134">
        <v>0</v>
      </c>
      <c r="V22" s="134">
        <v>0</v>
      </c>
      <c r="W22" s="137"/>
      <c r="X22" s="161">
        <v>0</v>
      </c>
      <c r="Y22" s="143">
        <f t="shared" si="12"/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8">
        <v>0</v>
      </c>
      <c r="AL22" s="94" t="s">
        <v>68</v>
      </c>
      <c r="AM22" s="12"/>
      <c r="AN22" s="210" t="str">
        <f t="shared" ref="AN22:AN57" si="16">B22</f>
        <v>拳銃等としての
物品の譲渡等</v>
      </c>
      <c r="AP22" s="44">
        <f t="shared" si="4"/>
        <v>0</v>
      </c>
      <c r="AQ22" s="44">
        <f t="shared" si="5"/>
        <v>0</v>
      </c>
      <c r="AR22" s="44">
        <f t="shared" si="6"/>
        <v>0</v>
      </c>
      <c r="AS22" s="44">
        <f t="shared" si="7"/>
        <v>0</v>
      </c>
    </row>
    <row r="23" spans="2:45" s="36" customFormat="1" ht="15" customHeight="1" x14ac:dyDescent="0.15">
      <c r="B23" s="214"/>
      <c r="C23" s="154"/>
      <c r="D23" s="43" t="s">
        <v>69</v>
      </c>
      <c r="E23" s="141">
        <f t="shared" si="9"/>
        <v>0</v>
      </c>
      <c r="F23" s="141">
        <f t="shared" si="10"/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42">
        <f t="shared" si="11"/>
        <v>0</v>
      </c>
      <c r="S23" s="134">
        <v>0</v>
      </c>
      <c r="T23" s="134">
        <v>0</v>
      </c>
      <c r="U23" s="134">
        <v>0</v>
      </c>
      <c r="V23" s="134">
        <v>0</v>
      </c>
      <c r="W23" s="137"/>
      <c r="X23" s="161">
        <v>0</v>
      </c>
      <c r="Y23" s="143">
        <f t="shared" si="12"/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8">
        <v>0</v>
      </c>
      <c r="AL23" s="94" t="s">
        <v>69</v>
      </c>
      <c r="AM23" s="12"/>
      <c r="AN23" s="214"/>
      <c r="AP23" s="44">
        <f t="shared" si="4"/>
        <v>0</v>
      </c>
      <c r="AQ23" s="44">
        <f t="shared" si="5"/>
        <v>0</v>
      </c>
      <c r="AR23" s="44">
        <f t="shared" si="6"/>
        <v>0</v>
      </c>
      <c r="AS23" s="44">
        <f t="shared" si="7"/>
        <v>0</v>
      </c>
    </row>
    <row r="24" spans="2:45" s="36" customFormat="1" ht="15" customHeight="1" x14ac:dyDescent="0.15">
      <c r="B24" s="214"/>
      <c r="C24" s="154"/>
      <c r="D24" s="43" t="s">
        <v>49</v>
      </c>
      <c r="E24" s="141">
        <f t="shared" si="9"/>
        <v>0</v>
      </c>
      <c r="F24" s="141">
        <f t="shared" si="10"/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42">
        <f t="shared" si="11"/>
        <v>0</v>
      </c>
      <c r="S24" s="134">
        <v>0</v>
      </c>
      <c r="T24" s="134">
        <v>0</v>
      </c>
      <c r="U24" s="134">
        <v>0</v>
      </c>
      <c r="V24" s="134">
        <v>0</v>
      </c>
      <c r="W24" s="137"/>
      <c r="X24" s="161">
        <v>0</v>
      </c>
      <c r="Y24" s="143">
        <f t="shared" si="12"/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8">
        <v>0</v>
      </c>
      <c r="AL24" s="94" t="s">
        <v>3</v>
      </c>
      <c r="AM24" s="12"/>
      <c r="AN24" s="214"/>
      <c r="AP24" s="44">
        <f t="shared" si="4"/>
        <v>0</v>
      </c>
      <c r="AQ24" s="44">
        <f t="shared" si="5"/>
        <v>0</v>
      </c>
      <c r="AR24" s="44">
        <f t="shared" si="6"/>
        <v>0</v>
      </c>
      <c r="AS24" s="44">
        <f t="shared" si="7"/>
        <v>0</v>
      </c>
    </row>
    <row r="25" spans="2:45" s="36" customFormat="1" ht="15" customHeight="1" x14ac:dyDescent="0.15">
      <c r="B25" s="210" t="s">
        <v>122</v>
      </c>
      <c r="C25" s="153"/>
      <c r="D25" s="43" t="s">
        <v>68</v>
      </c>
      <c r="E25" s="141">
        <f t="shared" si="9"/>
        <v>0</v>
      </c>
      <c r="F25" s="141">
        <f t="shared" si="10"/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42">
        <f t="shared" si="11"/>
        <v>0</v>
      </c>
      <c r="S25" s="134">
        <v>0</v>
      </c>
      <c r="T25" s="134">
        <v>0</v>
      </c>
      <c r="U25" s="134">
        <v>0</v>
      </c>
      <c r="V25" s="134">
        <v>0</v>
      </c>
      <c r="W25" s="137"/>
      <c r="X25" s="161">
        <v>0</v>
      </c>
      <c r="Y25" s="143">
        <f t="shared" si="12"/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8">
        <v>0</v>
      </c>
      <c r="AL25" s="94" t="s">
        <v>68</v>
      </c>
      <c r="AM25" s="12"/>
      <c r="AN25" s="210" t="str">
        <f t="shared" ref="AN25:AN57" si="17">B25</f>
        <v>拳銃実包としての
物品の譲渡</v>
      </c>
      <c r="AP25" s="44">
        <f t="shared" si="4"/>
        <v>0</v>
      </c>
      <c r="AQ25" s="44">
        <f t="shared" si="5"/>
        <v>0</v>
      </c>
      <c r="AR25" s="44">
        <f t="shared" si="6"/>
        <v>0</v>
      </c>
      <c r="AS25" s="44">
        <f t="shared" si="7"/>
        <v>0</v>
      </c>
    </row>
    <row r="26" spans="2:45" s="36" customFormat="1" ht="15" customHeight="1" x14ac:dyDescent="0.15">
      <c r="B26" s="214"/>
      <c r="C26" s="154"/>
      <c r="D26" s="43" t="s">
        <v>69</v>
      </c>
      <c r="E26" s="141">
        <f t="shared" si="9"/>
        <v>0</v>
      </c>
      <c r="F26" s="141">
        <f t="shared" si="10"/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42">
        <f t="shared" si="11"/>
        <v>0</v>
      </c>
      <c r="S26" s="134">
        <v>0</v>
      </c>
      <c r="T26" s="134">
        <v>0</v>
      </c>
      <c r="U26" s="134">
        <v>0</v>
      </c>
      <c r="V26" s="134">
        <v>0</v>
      </c>
      <c r="W26" s="137"/>
      <c r="X26" s="161">
        <v>0</v>
      </c>
      <c r="Y26" s="143">
        <f t="shared" si="12"/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8">
        <v>0</v>
      </c>
      <c r="AL26" s="94" t="s">
        <v>69</v>
      </c>
      <c r="AM26" s="12"/>
      <c r="AN26" s="214"/>
      <c r="AP26" s="44">
        <f t="shared" si="4"/>
        <v>0</v>
      </c>
      <c r="AQ26" s="44">
        <f t="shared" si="5"/>
        <v>0</v>
      </c>
      <c r="AR26" s="44">
        <f t="shared" si="6"/>
        <v>0</v>
      </c>
      <c r="AS26" s="44">
        <f t="shared" si="7"/>
        <v>0</v>
      </c>
    </row>
    <row r="27" spans="2:45" s="36" customFormat="1" ht="15" customHeight="1" x14ac:dyDescent="0.15">
      <c r="B27" s="214"/>
      <c r="C27" s="154"/>
      <c r="D27" s="43" t="s">
        <v>49</v>
      </c>
      <c r="E27" s="141">
        <f t="shared" si="9"/>
        <v>0</v>
      </c>
      <c r="F27" s="141">
        <f t="shared" si="10"/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42">
        <f t="shared" si="11"/>
        <v>0</v>
      </c>
      <c r="S27" s="134">
        <v>0</v>
      </c>
      <c r="T27" s="134">
        <v>0</v>
      </c>
      <c r="U27" s="134">
        <v>0</v>
      </c>
      <c r="V27" s="134">
        <v>0</v>
      </c>
      <c r="W27" s="137"/>
      <c r="X27" s="161">
        <v>0</v>
      </c>
      <c r="Y27" s="143">
        <f t="shared" si="12"/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8">
        <v>0</v>
      </c>
      <c r="AL27" s="94" t="s">
        <v>3</v>
      </c>
      <c r="AM27" s="12"/>
      <c r="AN27" s="214"/>
      <c r="AP27" s="44">
        <f t="shared" si="4"/>
        <v>0</v>
      </c>
      <c r="AQ27" s="44">
        <f t="shared" si="5"/>
        <v>0</v>
      </c>
      <c r="AR27" s="44">
        <f t="shared" si="6"/>
        <v>0</v>
      </c>
      <c r="AS27" s="44">
        <f t="shared" si="7"/>
        <v>0</v>
      </c>
    </row>
    <row r="28" spans="2:45" s="36" customFormat="1" ht="15" customHeight="1" x14ac:dyDescent="0.15">
      <c r="B28" s="210" t="s">
        <v>123</v>
      </c>
      <c r="C28" s="153"/>
      <c r="D28" s="43" t="s">
        <v>68</v>
      </c>
      <c r="E28" s="141">
        <f t="shared" si="9"/>
        <v>0</v>
      </c>
      <c r="F28" s="141">
        <f t="shared" si="10"/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42">
        <f t="shared" si="11"/>
        <v>0</v>
      </c>
      <c r="S28" s="134">
        <v>0</v>
      </c>
      <c r="T28" s="134">
        <v>0</v>
      </c>
      <c r="U28" s="134">
        <v>0</v>
      </c>
      <c r="V28" s="134">
        <v>0</v>
      </c>
      <c r="W28" s="137"/>
      <c r="X28" s="161">
        <v>0</v>
      </c>
      <c r="Y28" s="143">
        <f t="shared" si="12"/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8">
        <v>0</v>
      </c>
      <c r="AL28" s="94" t="s">
        <v>68</v>
      </c>
      <c r="AM28" s="12"/>
      <c r="AN28" s="210" t="str">
        <f t="shared" ref="AN28:AN57" si="18">B28</f>
        <v>拳銃部品としての
物品の譲渡等</v>
      </c>
      <c r="AP28" s="44">
        <f t="shared" si="4"/>
        <v>0</v>
      </c>
      <c r="AQ28" s="44">
        <f t="shared" si="5"/>
        <v>0</v>
      </c>
      <c r="AR28" s="44">
        <f t="shared" si="6"/>
        <v>0</v>
      </c>
      <c r="AS28" s="44">
        <f t="shared" si="7"/>
        <v>0</v>
      </c>
    </row>
    <row r="29" spans="2:45" s="36" customFormat="1" ht="15" customHeight="1" x14ac:dyDescent="0.15">
      <c r="B29" s="214"/>
      <c r="C29" s="154"/>
      <c r="D29" s="43" t="s">
        <v>69</v>
      </c>
      <c r="E29" s="141">
        <f t="shared" si="9"/>
        <v>0</v>
      </c>
      <c r="F29" s="141">
        <f t="shared" si="10"/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42">
        <f t="shared" si="11"/>
        <v>0</v>
      </c>
      <c r="S29" s="134">
        <v>0</v>
      </c>
      <c r="T29" s="134">
        <v>0</v>
      </c>
      <c r="U29" s="134">
        <v>0</v>
      </c>
      <c r="V29" s="134">
        <v>0</v>
      </c>
      <c r="W29" s="137"/>
      <c r="X29" s="161">
        <v>0</v>
      </c>
      <c r="Y29" s="143">
        <f t="shared" si="12"/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8">
        <v>0</v>
      </c>
      <c r="AL29" s="94" t="s">
        <v>69</v>
      </c>
      <c r="AM29" s="12"/>
      <c r="AN29" s="214"/>
      <c r="AP29" s="44">
        <f t="shared" si="4"/>
        <v>0</v>
      </c>
      <c r="AQ29" s="44">
        <f t="shared" si="5"/>
        <v>0</v>
      </c>
      <c r="AR29" s="44">
        <f t="shared" si="6"/>
        <v>0</v>
      </c>
      <c r="AS29" s="44">
        <f t="shared" si="7"/>
        <v>0</v>
      </c>
    </row>
    <row r="30" spans="2:45" s="36" customFormat="1" ht="15" customHeight="1" x14ac:dyDescent="0.15">
      <c r="B30" s="214"/>
      <c r="C30" s="154"/>
      <c r="D30" s="43" t="s">
        <v>49</v>
      </c>
      <c r="E30" s="141">
        <f t="shared" si="9"/>
        <v>0</v>
      </c>
      <c r="F30" s="141">
        <f t="shared" si="10"/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42">
        <f t="shared" si="11"/>
        <v>0</v>
      </c>
      <c r="S30" s="134">
        <v>0</v>
      </c>
      <c r="T30" s="134">
        <v>0</v>
      </c>
      <c r="U30" s="134">
        <v>0</v>
      </c>
      <c r="V30" s="134">
        <v>0</v>
      </c>
      <c r="W30" s="137"/>
      <c r="X30" s="161">
        <v>0</v>
      </c>
      <c r="Y30" s="143">
        <f t="shared" si="12"/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8">
        <v>0</v>
      </c>
      <c r="AL30" s="94" t="s">
        <v>3</v>
      </c>
      <c r="AM30" s="12"/>
      <c r="AN30" s="214"/>
      <c r="AP30" s="44">
        <f t="shared" si="4"/>
        <v>0</v>
      </c>
      <c r="AQ30" s="44">
        <f t="shared" si="5"/>
        <v>0</v>
      </c>
      <c r="AR30" s="44">
        <f t="shared" si="6"/>
        <v>0</v>
      </c>
      <c r="AS30" s="44">
        <f t="shared" si="7"/>
        <v>0</v>
      </c>
    </row>
    <row r="31" spans="2:45" s="36" customFormat="1" ht="15" customHeight="1" x14ac:dyDescent="0.15">
      <c r="B31" s="210" t="s">
        <v>124</v>
      </c>
      <c r="C31" s="153"/>
      <c r="D31" s="43" t="s">
        <v>68</v>
      </c>
      <c r="E31" s="141">
        <f t="shared" si="9"/>
        <v>0</v>
      </c>
      <c r="F31" s="141">
        <f t="shared" si="10"/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42">
        <f t="shared" si="11"/>
        <v>0</v>
      </c>
      <c r="S31" s="134">
        <v>0</v>
      </c>
      <c r="T31" s="134">
        <v>0</v>
      </c>
      <c r="U31" s="134">
        <v>0</v>
      </c>
      <c r="V31" s="134">
        <v>0</v>
      </c>
      <c r="W31" s="137"/>
      <c r="X31" s="161">
        <v>0</v>
      </c>
      <c r="Y31" s="143">
        <f t="shared" si="12"/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8">
        <v>0</v>
      </c>
      <c r="AL31" s="94" t="s">
        <v>68</v>
      </c>
      <c r="AM31" s="12"/>
      <c r="AN31" s="210" t="str">
        <f t="shared" ref="AN31:AN57" si="19">B31</f>
        <v>拳銃実包
譲渡等の周旋</v>
      </c>
      <c r="AP31" s="44">
        <f t="shared" si="4"/>
        <v>0</v>
      </c>
      <c r="AQ31" s="44">
        <f t="shared" si="5"/>
        <v>0</v>
      </c>
      <c r="AR31" s="44">
        <f t="shared" si="6"/>
        <v>0</v>
      </c>
      <c r="AS31" s="44">
        <f t="shared" si="7"/>
        <v>0</v>
      </c>
    </row>
    <row r="32" spans="2:45" s="36" customFormat="1" ht="15" customHeight="1" x14ac:dyDescent="0.15">
      <c r="B32" s="214"/>
      <c r="C32" s="3"/>
      <c r="D32" s="43" t="s">
        <v>69</v>
      </c>
      <c r="E32" s="141">
        <f t="shared" si="9"/>
        <v>0</v>
      </c>
      <c r="F32" s="141">
        <f t="shared" si="10"/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42">
        <f t="shared" si="11"/>
        <v>0</v>
      </c>
      <c r="S32" s="134">
        <v>0</v>
      </c>
      <c r="T32" s="134">
        <v>0</v>
      </c>
      <c r="U32" s="134">
        <v>0</v>
      </c>
      <c r="V32" s="134">
        <v>0</v>
      </c>
      <c r="W32" s="137"/>
      <c r="X32" s="161">
        <v>0</v>
      </c>
      <c r="Y32" s="143">
        <f t="shared" si="12"/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8">
        <v>0</v>
      </c>
      <c r="AL32" s="94" t="s">
        <v>69</v>
      </c>
      <c r="AM32" s="12"/>
      <c r="AN32" s="214"/>
      <c r="AP32" s="44">
        <f t="shared" si="4"/>
        <v>0</v>
      </c>
      <c r="AQ32" s="44">
        <f t="shared" si="5"/>
        <v>0</v>
      </c>
      <c r="AR32" s="44">
        <f t="shared" si="6"/>
        <v>0</v>
      </c>
      <c r="AS32" s="44">
        <f t="shared" si="7"/>
        <v>0</v>
      </c>
    </row>
    <row r="33" spans="2:45" s="36" customFormat="1" ht="15" customHeight="1" x14ac:dyDescent="0.15">
      <c r="B33" s="214"/>
      <c r="C33" s="3"/>
      <c r="D33" s="43" t="s">
        <v>49</v>
      </c>
      <c r="E33" s="141">
        <f t="shared" si="9"/>
        <v>0</v>
      </c>
      <c r="F33" s="141">
        <f t="shared" si="10"/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42">
        <f t="shared" si="11"/>
        <v>0</v>
      </c>
      <c r="S33" s="134">
        <v>0</v>
      </c>
      <c r="T33" s="134">
        <v>0</v>
      </c>
      <c r="U33" s="134">
        <v>0</v>
      </c>
      <c r="V33" s="134">
        <v>0</v>
      </c>
      <c r="W33" s="137"/>
      <c r="X33" s="161">
        <v>0</v>
      </c>
      <c r="Y33" s="143">
        <f t="shared" si="12"/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8">
        <v>0</v>
      </c>
      <c r="AL33" s="94" t="s">
        <v>3</v>
      </c>
      <c r="AM33" s="12"/>
      <c r="AN33" s="214"/>
      <c r="AP33" s="44">
        <f t="shared" si="4"/>
        <v>0</v>
      </c>
      <c r="AQ33" s="44">
        <f t="shared" si="5"/>
        <v>0</v>
      </c>
      <c r="AR33" s="44">
        <f t="shared" si="6"/>
        <v>0</v>
      </c>
      <c r="AS33" s="44">
        <f t="shared" si="7"/>
        <v>0</v>
      </c>
    </row>
    <row r="34" spans="2:45" s="36" customFormat="1" ht="15" customHeight="1" x14ac:dyDescent="0.15">
      <c r="B34" s="210" t="s">
        <v>125</v>
      </c>
      <c r="C34" s="95"/>
      <c r="D34" s="43" t="s">
        <v>68</v>
      </c>
      <c r="E34" s="141">
        <f t="shared" si="9"/>
        <v>0</v>
      </c>
      <c r="F34" s="141">
        <f t="shared" si="10"/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42">
        <f t="shared" si="11"/>
        <v>0</v>
      </c>
      <c r="S34" s="134">
        <v>0</v>
      </c>
      <c r="T34" s="134">
        <v>0</v>
      </c>
      <c r="U34" s="134">
        <v>0</v>
      </c>
      <c r="V34" s="134">
        <v>0</v>
      </c>
      <c r="W34" s="137"/>
      <c r="X34" s="161">
        <v>0</v>
      </c>
      <c r="Y34" s="143">
        <f t="shared" si="12"/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8">
        <v>0</v>
      </c>
      <c r="AL34" s="94" t="s">
        <v>68</v>
      </c>
      <c r="AM34" s="12"/>
      <c r="AN34" s="210" t="str">
        <f t="shared" ref="AN34:AN57" si="20">B34</f>
        <v>拳銃部品
譲渡等の周旋</v>
      </c>
      <c r="AP34" s="44">
        <f t="shared" si="4"/>
        <v>0</v>
      </c>
      <c r="AQ34" s="44">
        <f t="shared" si="5"/>
        <v>0</v>
      </c>
      <c r="AR34" s="44">
        <f t="shared" si="6"/>
        <v>0</v>
      </c>
      <c r="AS34" s="44">
        <f t="shared" si="7"/>
        <v>0</v>
      </c>
    </row>
    <row r="35" spans="2:45" s="36" customFormat="1" ht="15" customHeight="1" x14ac:dyDescent="0.15">
      <c r="B35" s="216"/>
      <c r="C35" s="96"/>
      <c r="D35" s="43" t="s">
        <v>69</v>
      </c>
      <c r="E35" s="141">
        <f t="shared" si="9"/>
        <v>0</v>
      </c>
      <c r="F35" s="141">
        <f t="shared" si="10"/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42">
        <f t="shared" si="11"/>
        <v>0</v>
      </c>
      <c r="S35" s="134">
        <v>0</v>
      </c>
      <c r="T35" s="134">
        <v>0</v>
      </c>
      <c r="U35" s="134">
        <v>0</v>
      </c>
      <c r="V35" s="134">
        <v>0</v>
      </c>
      <c r="W35" s="137"/>
      <c r="X35" s="161">
        <v>0</v>
      </c>
      <c r="Y35" s="143">
        <f t="shared" si="12"/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8">
        <v>0</v>
      </c>
      <c r="AL35" s="94" t="s">
        <v>69</v>
      </c>
      <c r="AM35" s="12"/>
      <c r="AN35" s="216"/>
      <c r="AP35" s="44">
        <f t="shared" si="4"/>
        <v>0</v>
      </c>
      <c r="AQ35" s="44">
        <f t="shared" si="5"/>
        <v>0</v>
      </c>
      <c r="AR35" s="44">
        <f t="shared" si="6"/>
        <v>0</v>
      </c>
      <c r="AS35" s="44">
        <f t="shared" si="7"/>
        <v>0</v>
      </c>
    </row>
    <row r="36" spans="2:45" s="36" customFormat="1" ht="15" customHeight="1" x14ac:dyDescent="0.15">
      <c r="B36" s="216"/>
      <c r="C36" s="96"/>
      <c r="D36" s="43" t="s">
        <v>49</v>
      </c>
      <c r="E36" s="141">
        <f t="shared" si="9"/>
        <v>0</v>
      </c>
      <c r="F36" s="141">
        <f t="shared" si="10"/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42">
        <f t="shared" si="11"/>
        <v>0</v>
      </c>
      <c r="S36" s="134">
        <v>0</v>
      </c>
      <c r="T36" s="134">
        <v>0</v>
      </c>
      <c r="U36" s="134">
        <v>0</v>
      </c>
      <c r="V36" s="134">
        <v>0</v>
      </c>
      <c r="W36" s="137"/>
      <c r="X36" s="161">
        <v>0</v>
      </c>
      <c r="Y36" s="143">
        <f t="shared" si="12"/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8">
        <v>0</v>
      </c>
      <c r="AL36" s="94" t="s">
        <v>3</v>
      </c>
      <c r="AM36" s="12"/>
      <c r="AN36" s="216"/>
      <c r="AP36" s="44">
        <f t="shared" si="4"/>
        <v>0</v>
      </c>
      <c r="AQ36" s="44">
        <f t="shared" si="5"/>
        <v>0</v>
      </c>
      <c r="AR36" s="44">
        <f t="shared" si="6"/>
        <v>0</v>
      </c>
      <c r="AS36" s="44">
        <f t="shared" si="7"/>
        <v>0</v>
      </c>
    </row>
    <row r="37" spans="2:45" s="36" customFormat="1" ht="15" customHeight="1" x14ac:dyDescent="0.15">
      <c r="B37" s="210" t="s">
        <v>48</v>
      </c>
      <c r="C37" s="154"/>
      <c r="D37" s="43" t="s">
        <v>68</v>
      </c>
      <c r="E37" s="141">
        <f t="shared" si="9"/>
        <v>0</v>
      </c>
      <c r="F37" s="141">
        <f t="shared" si="10"/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42">
        <f t="shared" si="11"/>
        <v>0</v>
      </c>
      <c r="S37" s="134">
        <v>0</v>
      </c>
      <c r="T37" s="134">
        <v>0</v>
      </c>
      <c r="U37" s="134">
        <v>0</v>
      </c>
      <c r="V37" s="134">
        <v>0</v>
      </c>
      <c r="W37" s="137"/>
      <c r="X37" s="161">
        <v>0</v>
      </c>
      <c r="Y37" s="143">
        <f t="shared" si="12"/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8">
        <v>0</v>
      </c>
      <c r="AL37" s="94" t="s">
        <v>68</v>
      </c>
      <c r="AM37" s="12"/>
      <c r="AN37" s="210" t="str">
        <f t="shared" ref="AN37:AN57" si="21">B37</f>
        <v>譲渡等における
登録証の添付
義務違反等</v>
      </c>
      <c r="AP37" s="44">
        <f t="shared" si="4"/>
        <v>0</v>
      </c>
      <c r="AQ37" s="44">
        <f t="shared" si="5"/>
        <v>0</v>
      </c>
      <c r="AR37" s="44">
        <f t="shared" si="6"/>
        <v>0</v>
      </c>
      <c r="AS37" s="44">
        <f t="shared" si="7"/>
        <v>0</v>
      </c>
    </row>
    <row r="38" spans="2:45" s="36" customFormat="1" ht="15" customHeight="1" x14ac:dyDescent="0.15">
      <c r="B38" s="214"/>
      <c r="C38" s="3"/>
      <c r="D38" s="43" t="s">
        <v>69</v>
      </c>
      <c r="E38" s="141">
        <f t="shared" si="9"/>
        <v>0</v>
      </c>
      <c r="F38" s="141">
        <f t="shared" si="10"/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42">
        <f t="shared" si="11"/>
        <v>0</v>
      </c>
      <c r="S38" s="134">
        <v>0</v>
      </c>
      <c r="T38" s="134">
        <v>0</v>
      </c>
      <c r="U38" s="134">
        <v>0</v>
      </c>
      <c r="V38" s="134">
        <v>0</v>
      </c>
      <c r="W38" s="137"/>
      <c r="X38" s="161">
        <v>0</v>
      </c>
      <c r="Y38" s="143">
        <f t="shared" si="12"/>
        <v>0</v>
      </c>
      <c r="Z38" s="134">
        <v>0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0</v>
      </c>
      <c r="AK38" s="138">
        <v>0</v>
      </c>
      <c r="AL38" s="94" t="s">
        <v>69</v>
      </c>
      <c r="AM38" s="12"/>
      <c r="AN38" s="214"/>
      <c r="AP38" s="44">
        <f t="shared" si="4"/>
        <v>0</v>
      </c>
      <c r="AQ38" s="44">
        <f t="shared" si="5"/>
        <v>0</v>
      </c>
      <c r="AR38" s="44">
        <f t="shared" si="6"/>
        <v>0</v>
      </c>
      <c r="AS38" s="44">
        <f t="shared" si="7"/>
        <v>0</v>
      </c>
    </row>
    <row r="39" spans="2:45" s="36" customFormat="1" ht="15" customHeight="1" x14ac:dyDescent="0.15">
      <c r="B39" s="214"/>
      <c r="C39" s="3"/>
      <c r="D39" s="43" t="s">
        <v>49</v>
      </c>
      <c r="E39" s="141">
        <f t="shared" si="9"/>
        <v>0</v>
      </c>
      <c r="F39" s="141">
        <f t="shared" si="10"/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42">
        <f t="shared" si="11"/>
        <v>0</v>
      </c>
      <c r="S39" s="134">
        <v>0</v>
      </c>
      <c r="T39" s="134">
        <v>0</v>
      </c>
      <c r="U39" s="134">
        <v>0</v>
      </c>
      <c r="V39" s="134">
        <v>0</v>
      </c>
      <c r="W39" s="137"/>
      <c r="X39" s="161">
        <v>0</v>
      </c>
      <c r="Y39" s="143">
        <f t="shared" si="12"/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8">
        <v>0</v>
      </c>
      <c r="AL39" s="94" t="s">
        <v>3</v>
      </c>
      <c r="AM39" s="12"/>
      <c r="AN39" s="214"/>
      <c r="AP39" s="44">
        <f t="shared" si="4"/>
        <v>0</v>
      </c>
      <c r="AQ39" s="44">
        <f t="shared" si="5"/>
        <v>0</v>
      </c>
      <c r="AR39" s="44">
        <f t="shared" si="6"/>
        <v>0</v>
      </c>
      <c r="AS39" s="44">
        <f t="shared" si="7"/>
        <v>0</v>
      </c>
    </row>
    <row r="40" spans="2:45" s="36" customFormat="1" ht="15" customHeight="1" x14ac:dyDescent="0.15">
      <c r="B40" s="210" t="s">
        <v>126</v>
      </c>
      <c r="C40" s="3"/>
      <c r="D40" s="43" t="s">
        <v>68</v>
      </c>
      <c r="E40" s="141">
        <f t="shared" si="9"/>
        <v>0</v>
      </c>
      <c r="F40" s="141">
        <f t="shared" si="10"/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42">
        <f t="shared" si="11"/>
        <v>0</v>
      </c>
      <c r="S40" s="134">
        <v>0</v>
      </c>
      <c r="T40" s="134">
        <v>0</v>
      </c>
      <c r="U40" s="134">
        <v>0</v>
      </c>
      <c r="V40" s="134">
        <v>0</v>
      </c>
      <c r="W40" s="137"/>
      <c r="X40" s="161">
        <v>0</v>
      </c>
      <c r="Y40" s="143">
        <f t="shared" si="12"/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8">
        <v>0</v>
      </c>
      <c r="AL40" s="94" t="s">
        <v>68</v>
      </c>
      <c r="AM40" s="12"/>
      <c r="AN40" s="210" t="str">
        <f t="shared" ref="AN40:AN57" si="22">B40</f>
        <v>武器製造事業者等の
拳銃等以外の
譲渡の制限違反</v>
      </c>
      <c r="AP40" s="44">
        <f t="shared" si="4"/>
        <v>0</v>
      </c>
      <c r="AQ40" s="44">
        <f t="shared" si="5"/>
        <v>0</v>
      </c>
      <c r="AR40" s="44">
        <f t="shared" si="6"/>
        <v>0</v>
      </c>
      <c r="AS40" s="44">
        <f t="shared" si="7"/>
        <v>0</v>
      </c>
    </row>
    <row r="41" spans="2:45" s="36" customFormat="1" ht="15" customHeight="1" x14ac:dyDescent="0.15">
      <c r="B41" s="214"/>
      <c r="C41" s="3"/>
      <c r="D41" s="43" t="s">
        <v>69</v>
      </c>
      <c r="E41" s="141">
        <f t="shared" si="9"/>
        <v>0</v>
      </c>
      <c r="F41" s="141">
        <f t="shared" si="10"/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42">
        <f t="shared" si="11"/>
        <v>0</v>
      </c>
      <c r="S41" s="134">
        <v>0</v>
      </c>
      <c r="T41" s="134">
        <v>0</v>
      </c>
      <c r="U41" s="134">
        <v>0</v>
      </c>
      <c r="V41" s="134">
        <v>0</v>
      </c>
      <c r="W41" s="137"/>
      <c r="X41" s="161">
        <v>0</v>
      </c>
      <c r="Y41" s="143">
        <f t="shared" si="12"/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8">
        <v>0</v>
      </c>
      <c r="AL41" s="94" t="s">
        <v>69</v>
      </c>
      <c r="AM41" s="12"/>
      <c r="AN41" s="214"/>
      <c r="AP41" s="44">
        <f t="shared" si="4"/>
        <v>0</v>
      </c>
      <c r="AQ41" s="44">
        <f t="shared" si="5"/>
        <v>0</v>
      </c>
      <c r="AR41" s="44">
        <f t="shared" si="6"/>
        <v>0</v>
      </c>
      <c r="AS41" s="44">
        <f t="shared" si="7"/>
        <v>0</v>
      </c>
    </row>
    <row r="42" spans="2:45" s="36" customFormat="1" ht="15" customHeight="1" x14ac:dyDescent="0.15">
      <c r="B42" s="214"/>
      <c r="C42" s="154"/>
      <c r="D42" s="43" t="s">
        <v>49</v>
      </c>
      <c r="E42" s="141">
        <f t="shared" si="9"/>
        <v>0</v>
      </c>
      <c r="F42" s="141">
        <f t="shared" si="10"/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42">
        <f t="shared" si="11"/>
        <v>0</v>
      </c>
      <c r="S42" s="134">
        <v>0</v>
      </c>
      <c r="T42" s="134">
        <v>0</v>
      </c>
      <c r="U42" s="134">
        <v>0</v>
      </c>
      <c r="V42" s="134">
        <v>0</v>
      </c>
      <c r="W42" s="137"/>
      <c r="X42" s="161">
        <v>0</v>
      </c>
      <c r="Y42" s="143">
        <f t="shared" si="12"/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8">
        <v>0</v>
      </c>
      <c r="AL42" s="94" t="s">
        <v>3</v>
      </c>
      <c r="AM42" s="12"/>
      <c r="AN42" s="214"/>
      <c r="AP42" s="44">
        <f t="shared" si="4"/>
        <v>0</v>
      </c>
      <c r="AQ42" s="44">
        <f t="shared" si="5"/>
        <v>0</v>
      </c>
      <c r="AR42" s="44">
        <f t="shared" si="6"/>
        <v>0</v>
      </c>
      <c r="AS42" s="44">
        <f t="shared" si="7"/>
        <v>0</v>
      </c>
    </row>
    <row r="43" spans="2:45" s="36" customFormat="1" ht="15" customHeight="1" x14ac:dyDescent="0.15">
      <c r="B43" s="211" t="s">
        <v>127</v>
      </c>
      <c r="C43" s="78"/>
      <c r="D43" s="43" t="s">
        <v>68</v>
      </c>
      <c r="E43" s="141">
        <f t="shared" si="9"/>
        <v>1</v>
      </c>
      <c r="F43" s="141">
        <f t="shared" si="10"/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42">
        <f t="shared" si="11"/>
        <v>0</v>
      </c>
      <c r="S43" s="134">
        <v>0</v>
      </c>
      <c r="T43" s="134">
        <v>0</v>
      </c>
      <c r="U43" s="134">
        <v>0</v>
      </c>
      <c r="V43" s="134">
        <v>0</v>
      </c>
      <c r="W43" s="137"/>
      <c r="X43" s="161">
        <v>0</v>
      </c>
      <c r="Y43" s="143">
        <f t="shared" si="12"/>
        <v>1</v>
      </c>
      <c r="Z43" s="134">
        <v>1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8">
        <v>0</v>
      </c>
      <c r="AL43" s="94" t="s">
        <v>68</v>
      </c>
      <c r="AM43" s="12"/>
      <c r="AN43" s="211" t="str">
        <f t="shared" ref="AN43:AN57" si="23">B43</f>
        <v>所持許可者等の
拳銃等以外の
譲渡等の制限違反</v>
      </c>
      <c r="AP43" s="44">
        <f t="shared" si="4"/>
        <v>0</v>
      </c>
      <c r="AQ43" s="44">
        <f t="shared" si="5"/>
        <v>0</v>
      </c>
      <c r="AR43" s="44">
        <f t="shared" si="6"/>
        <v>0</v>
      </c>
      <c r="AS43" s="44">
        <f t="shared" si="7"/>
        <v>0</v>
      </c>
    </row>
    <row r="44" spans="2:45" s="36" customFormat="1" ht="15" customHeight="1" x14ac:dyDescent="0.15">
      <c r="B44" s="216"/>
      <c r="C44" s="3"/>
      <c r="D44" s="43" t="s">
        <v>69</v>
      </c>
      <c r="E44" s="141">
        <f t="shared" si="9"/>
        <v>0</v>
      </c>
      <c r="F44" s="141">
        <f t="shared" si="10"/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42">
        <f t="shared" si="11"/>
        <v>0</v>
      </c>
      <c r="S44" s="134">
        <v>0</v>
      </c>
      <c r="T44" s="134">
        <v>0</v>
      </c>
      <c r="U44" s="134">
        <v>0</v>
      </c>
      <c r="V44" s="134">
        <v>0</v>
      </c>
      <c r="W44" s="137"/>
      <c r="X44" s="161">
        <v>0</v>
      </c>
      <c r="Y44" s="143">
        <f t="shared" si="12"/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8">
        <v>0</v>
      </c>
      <c r="AL44" s="94" t="s">
        <v>69</v>
      </c>
      <c r="AM44" s="12"/>
      <c r="AN44" s="216"/>
      <c r="AP44" s="44">
        <f t="shared" si="4"/>
        <v>0</v>
      </c>
      <c r="AQ44" s="44">
        <f t="shared" si="5"/>
        <v>0</v>
      </c>
      <c r="AR44" s="44">
        <f t="shared" si="6"/>
        <v>0</v>
      </c>
      <c r="AS44" s="44">
        <f t="shared" si="7"/>
        <v>0</v>
      </c>
    </row>
    <row r="45" spans="2:45" s="36" customFormat="1" ht="15" customHeight="1" x14ac:dyDescent="0.15">
      <c r="B45" s="216"/>
      <c r="C45" s="3"/>
      <c r="D45" s="43" t="s">
        <v>49</v>
      </c>
      <c r="E45" s="141">
        <f t="shared" si="9"/>
        <v>0</v>
      </c>
      <c r="F45" s="141">
        <f t="shared" si="10"/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4">
        <v>0</v>
      </c>
      <c r="R45" s="142">
        <f t="shared" si="11"/>
        <v>0</v>
      </c>
      <c r="S45" s="134">
        <v>0</v>
      </c>
      <c r="T45" s="134">
        <v>0</v>
      </c>
      <c r="U45" s="134">
        <v>0</v>
      </c>
      <c r="V45" s="134">
        <v>0</v>
      </c>
      <c r="W45" s="137"/>
      <c r="X45" s="161">
        <v>0</v>
      </c>
      <c r="Y45" s="143">
        <f t="shared" si="12"/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8">
        <v>0</v>
      </c>
      <c r="AL45" s="94" t="s">
        <v>3</v>
      </c>
      <c r="AM45" s="12"/>
      <c r="AN45" s="216"/>
      <c r="AP45" s="44">
        <f t="shared" si="4"/>
        <v>0</v>
      </c>
      <c r="AQ45" s="44">
        <f t="shared" si="5"/>
        <v>0</v>
      </c>
      <c r="AR45" s="44">
        <f t="shared" si="6"/>
        <v>0</v>
      </c>
      <c r="AS45" s="44">
        <f t="shared" si="7"/>
        <v>0</v>
      </c>
    </row>
    <row r="46" spans="2:45" s="36" customFormat="1" ht="15" customHeight="1" x14ac:dyDescent="0.15">
      <c r="B46" s="211" t="s">
        <v>128</v>
      </c>
      <c r="C46" s="153"/>
      <c r="D46" s="43" t="s">
        <v>68</v>
      </c>
      <c r="E46" s="141">
        <f t="shared" si="9"/>
        <v>0</v>
      </c>
      <c r="F46" s="141">
        <f t="shared" si="10"/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42">
        <f t="shared" si="11"/>
        <v>0</v>
      </c>
      <c r="S46" s="134">
        <v>0</v>
      </c>
      <c r="T46" s="134">
        <v>0</v>
      </c>
      <c r="U46" s="134">
        <v>0</v>
      </c>
      <c r="V46" s="134">
        <v>0</v>
      </c>
      <c r="W46" s="137"/>
      <c r="X46" s="161">
        <v>0</v>
      </c>
      <c r="Y46" s="143">
        <f t="shared" si="12"/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0</v>
      </c>
      <c r="AH46" s="134">
        <v>0</v>
      </c>
      <c r="AI46" s="134">
        <v>0</v>
      </c>
      <c r="AJ46" s="134">
        <v>0</v>
      </c>
      <c r="AK46" s="138">
        <v>0</v>
      </c>
      <c r="AL46" s="94" t="s">
        <v>68</v>
      </c>
      <c r="AM46" s="12"/>
      <c r="AN46" s="211" t="str">
        <f t="shared" ref="AN46:AN57" si="24">B46</f>
        <v>拳銃等の譲渡等
の制限違反</v>
      </c>
      <c r="AP46" s="44">
        <f t="shared" si="4"/>
        <v>0</v>
      </c>
      <c r="AQ46" s="44">
        <f t="shared" si="5"/>
        <v>0</v>
      </c>
      <c r="AR46" s="44">
        <f t="shared" si="6"/>
        <v>0</v>
      </c>
      <c r="AS46" s="44">
        <f t="shared" si="7"/>
        <v>0</v>
      </c>
    </row>
    <row r="47" spans="2:45" s="36" customFormat="1" ht="15" customHeight="1" x14ac:dyDescent="0.15">
      <c r="B47" s="216"/>
      <c r="C47" s="153"/>
      <c r="D47" s="43" t="s">
        <v>69</v>
      </c>
      <c r="E47" s="141">
        <f t="shared" si="9"/>
        <v>0</v>
      </c>
      <c r="F47" s="141">
        <f t="shared" si="10"/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42">
        <f t="shared" si="11"/>
        <v>0</v>
      </c>
      <c r="S47" s="134">
        <v>0</v>
      </c>
      <c r="T47" s="134">
        <v>0</v>
      </c>
      <c r="U47" s="134">
        <v>0</v>
      </c>
      <c r="V47" s="134">
        <v>0</v>
      </c>
      <c r="W47" s="137"/>
      <c r="X47" s="161">
        <v>0</v>
      </c>
      <c r="Y47" s="143">
        <f t="shared" si="12"/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8">
        <v>0</v>
      </c>
      <c r="AL47" s="94" t="s">
        <v>69</v>
      </c>
      <c r="AM47" s="12"/>
      <c r="AN47" s="216"/>
      <c r="AP47" s="44">
        <f t="shared" si="4"/>
        <v>0</v>
      </c>
      <c r="AQ47" s="44">
        <f t="shared" si="5"/>
        <v>0</v>
      </c>
      <c r="AR47" s="44">
        <f t="shared" si="6"/>
        <v>0</v>
      </c>
      <c r="AS47" s="44">
        <f t="shared" si="7"/>
        <v>0</v>
      </c>
    </row>
    <row r="48" spans="2:45" s="36" customFormat="1" ht="15" customHeight="1" x14ac:dyDescent="0.15">
      <c r="B48" s="216"/>
      <c r="C48" s="153"/>
      <c r="D48" s="43" t="s">
        <v>49</v>
      </c>
      <c r="E48" s="141">
        <f t="shared" si="9"/>
        <v>0</v>
      </c>
      <c r="F48" s="141">
        <f t="shared" si="10"/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42">
        <f t="shared" si="11"/>
        <v>0</v>
      </c>
      <c r="S48" s="134">
        <v>0</v>
      </c>
      <c r="T48" s="134">
        <v>0</v>
      </c>
      <c r="U48" s="134">
        <v>0</v>
      </c>
      <c r="V48" s="134">
        <v>0</v>
      </c>
      <c r="W48" s="137"/>
      <c r="X48" s="161">
        <v>0</v>
      </c>
      <c r="Y48" s="143">
        <f t="shared" si="12"/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8">
        <v>0</v>
      </c>
      <c r="AL48" s="94" t="s">
        <v>3</v>
      </c>
      <c r="AM48" s="12"/>
      <c r="AN48" s="216"/>
      <c r="AP48" s="44">
        <f t="shared" si="4"/>
        <v>0</v>
      </c>
      <c r="AQ48" s="44">
        <f t="shared" si="5"/>
        <v>0</v>
      </c>
      <c r="AR48" s="44">
        <f t="shared" si="6"/>
        <v>0</v>
      </c>
      <c r="AS48" s="44">
        <f t="shared" si="7"/>
        <v>0</v>
      </c>
    </row>
    <row r="49" spans="2:45" s="36" customFormat="1" ht="15" customHeight="1" x14ac:dyDescent="0.15">
      <c r="B49" s="210" t="s">
        <v>15</v>
      </c>
      <c r="C49" s="154"/>
      <c r="D49" s="43" t="s">
        <v>68</v>
      </c>
      <c r="E49" s="141">
        <f t="shared" si="9"/>
        <v>22</v>
      </c>
      <c r="F49" s="141">
        <f t="shared" si="10"/>
        <v>12</v>
      </c>
      <c r="G49" s="134">
        <v>0</v>
      </c>
      <c r="H49" s="134">
        <v>0</v>
      </c>
      <c r="I49" s="134">
        <v>0</v>
      </c>
      <c r="J49" s="134">
        <v>0</v>
      </c>
      <c r="K49" s="134">
        <v>10</v>
      </c>
      <c r="L49" s="134">
        <v>2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42">
        <f t="shared" si="11"/>
        <v>0</v>
      </c>
      <c r="S49" s="134">
        <v>0</v>
      </c>
      <c r="T49" s="134">
        <v>0</v>
      </c>
      <c r="U49" s="134">
        <v>0</v>
      </c>
      <c r="V49" s="134">
        <v>0</v>
      </c>
      <c r="W49" s="137"/>
      <c r="X49" s="161">
        <v>0</v>
      </c>
      <c r="Y49" s="143">
        <f t="shared" si="12"/>
        <v>10</v>
      </c>
      <c r="Z49" s="134">
        <v>10</v>
      </c>
      <c r="AA49" s="134">
        <v>0</v>
      </c>
      <c r="AB49" s="134">
        <v>0</v>
      </c>
      <c r="AC49" s="134">
        <v>0</v>
      </c>
      <c r="AD49" s="134">
        <v>0</v>
      </c>
      <c r="AE49" s="134">
        <v>0</v>
      </c>
      <c r="AF49" s="134">
        <v>0</v>
      </c>
      <c r="AG49" s="134">
        <v>0</v>
      </c>
      <c r="AH49" s="134">
        <v>0</v>
      </c>
      <c r="AI49" s="134">
        <v>0</v>
      </c>
      <c r="AJ49" s="134">
        <v>0</v>
      </c>
      <c r="AK49" s="138">
        <v>0</v>
      </c>
      <c r="AL49" s="94" t="s">
        <v>68</v>
      </c>
      <c r="AM49" s="12"/>
      <c r="AN49" s="210" t="str">
        <f t="shared" ref="AN49:AN57" si="25">B49</f>
        <v>携帯・運搬の
制限違反</v>
      </c>
      <c r="AP49" s="44">
        <f t="shared" si="4"/>
        <v>0</v>
      </c>
      <c r="AQ49" s="44">
        <f t="shared" si="5"/>
        <v>0</v>
      </c>
      <c r="AR49" s="44">
        <f t="shared" si="6"/>
        <v>0</v>
      </c>
      <c r="AS49" s="44">
        <f t="shared" si="7"/>
        <v>0</v>
      </c>
    </row>
    <row r="50" spans="2:45" s="36" customFormat="1" ht="15" customHeight="1" x14ac:dyDescent="0.15">
      <c r="B50" s="210"/>
      <c r="C50" s="154"/>
      <c r="D50" s="43" t="s">
        <v>69</v>
      </c>
      <c r="E50" s="141">
        <f t="shared" si="9"/>
        <v>18</v>
      </c>
      <c r="F50" s="141">
        <f t="shared" si="10"/>
        <v>10</v>
      </c>
      <c r="G50" s="134">
        <v>0</v>
      </c>
      <c r="H50" s="134">
        <v>0</v>
      </c>
      <c r="I50" s="134">
        <v>0</v>
      </c>
      <c r="J50" s="134">
        <v>0</v>
      </c>
      <c r="K50" s="134">
        <v>9</v>
      </c>
      <c r="L50" s="134">
        <v>1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42">
        <f t="shared" si="11"/>
        <v>0</v>
      </c>
      <c r="S50" s="134">
        <v>0</v>
      </c>
      <c r="T50" s="134">
        <v>0</v>
      </c>
      <c r="U50" s="134">
        <v>0</v>
      </c>
      <c r="V50" s="134">
        <v>0</v>
      </c>
      <c r="W50" s="137"/>
      <c r="X50" s="161">
        <v>0</v>
      </c>
      <c r="Y50" s="143">
        <f t="shared" si="12"/>
        <v>8</v>
      </c>
      <c r="Z50" s="134">
        <v>8</v>
      </c>
      <c r="AA50" s="134">
        <v>0</v>
      </c>
      <c r="AB50" s="134">
        <v>0</v>
      </c>
      <c r="AC50" s="134">
        <v>0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8">
        <v>0</v>
      </c>
      <c r="AL50" s="94" t="s">
        <v>69</v>
      </c>
      <c r="AM50" s="12"/>
      <c r="AN50" s="210"/>
      <c r="AP50" s="44">
        <f t="shared" si="4"/>
        <v>0</v>
      </c>
      <c r="AQ50" s="44">
        <f t="shared" si="5"/>
        <v>0</v>
      </c>
      <c r="AR50" s="44">
        <f t="shared" si="6"/>
        <v>0</v>
      </c>
      <c r="AS50" s="44">
        <f t="shared" si="7"/>
        <v>0</v>
      </c>
    </row>
    <row r="51" spans="2:45" s="36" customFormat="1" ht="15" customHeight="1" x14ac:dyDescent="0.15">
      <c r="B51" s="210"/>
      <c r="C51" s="154"/>
      <c r="D51" s="43" t="s">
        <v>49</v>
      </c>
      <c r="E51" s="141">
        <f t="shared" si="9"/>
        <v>18</v>
      </c>
      <c r="F51" s="141">
        <f t="shared" si="10"/>
        <v>9</v>
      </c>
      <c r="G51" s="134">
        <v>0</v>
      </c>
      <c r="H51" s="134">
        <v>0</v>
      </c>
      <c r="I51" s="134">
        <v>0</v>
      </c>
      <c r="J51" s="134">
        <v>1</v>
      </c>
      <c r="K51" s="134">
        <v>7</v>
      </c>
      <c r="L51" s="134">
        <v>1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42">
        <f t="shared" si="11"/>
        <v>0</v>
      </c>
      <c r="S51" s="134">
        <v>0</v>
      </c>
      <c r="T51" s="134">
        <v>0</v>
      </c>
      <c r="U51" s="134">
        <v>0</v>
      </c>
      <c r="V51" s="134">
        <v>0</v>
      </c>
      <c r="W51" s="137"/>
      <c r="X51" s="161">
        <v>0</v>
      </c>
      <c r="Y51" s="143">
        <f t="shared" si="12"/>
        <v>9</v>
      </c>
      <c r="Z51" s="134">
        <v>8</v>
      </c>
      <c r="AA51" s="134">
        <v>0</v>
      </c>
      <c r="AB51" s="134">
        <v>0</v>
      </c>
      <c r="AC51" s="134">
        <v>0</v>
      </c>
      <c r="AD51" s="134">
        <v>1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8">
        <v>0</v>
      </c>
      <c r="AL51" s="94" t="s">
        <v>3</v>
      </c>
      <c r="AM51" s="12"/>
      <c r="AN51" s="210"/>
      <c r="AP51" s="44">
        <f t="shared" si="4"/>
        <v>0</v>
      </c>
      <c r="AQ51" s="44">
        <f t="shared" si="5"/>
        <v>0</v>
      </c>
      <c r="AR51" s="44">
        <f t="shared" si="6"/>
        <v>0</v>
      </c>
      <c r="AS51" s="44">
        <f t="shared" si="7"/>
        <v>0</v>
      </c>
    </row>
    <row r="52" spans="2:45" s="36" customFormat="1" ht="15" customHeight="1" x14ac:dyDescent="0.15">
      <c r="B52" s="210" t="s">
        <v>129</v>
      </c>
      <c r="C52" s="154"/>
      <c r="D52" s="1" t="s">
        <v>68</v>
      </c>
      <c r="E52" s="141">
        <f>SUM(F52,R52,X52,Y52,AE52:AK52)</f>
        <v>46</v>
      </c>
      <c r="F52" s="141">
        <f t="shared" si="10"/>
        <v>46</v>
      </c>
      <c r="G52" s="134">
        <v>0</v>
      </c>
      <c r="H52" s="134">
        <v>0</v>
      </c>
      <c r="I52" s="134">
        <v>0</v>
      </c>
      <c r="J52" s="134">
        <v>9</v>
      </c>
      <c r="K52" s="134">
        <v>37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42">
        <f>SUM(S52:V52)</f>
        <v>0</v>
      </c>
      <c r="S52" s="134">
        <v>0</v>
      </c>
      <c r="T52" s="134">
        <v>0</v>
      </c>
      <c r="U52" s="134">
        <v>0</v>
      </c>
      <c r="V52" s="134">
        <v>0</v>
      </c>
      <c r="W52" s="137"/>
      <c r="X52" s="161">
        <v>0</v>
      </c>
      <c r="Y52" s="143">
        <f t="shared" si="12"/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8">
        <v>0</v>
      </c>
      <c r="AL52" s="94" t="s">
        <v>68</v>
      </c>
      <c r="AM52" s="12"/>
      <c r="AN52" s="210" t="str">
        <f t="shared" ref="AN52:AN57" si="26">B52</f>
        <v>拳銃等猟銃の発射の制限違反</v>
      </c>
      <c r="AP52" s="44">
        <f t="shared" si="4"/>
        <v>0</v>
      </c>
      <c r="AQ52" s="44">
        <f t="shared" si="5"/>
        <v>0</v>
      </c>
      <c r="AR52" s="44">
        <f t="shared" si="6"/>
        <v>0</v>
      </c>
      <c r="AS52" s="44">
        <f t="shared" si="7"/>
        <v>0</v>
      </c>
    </row>
    <row r="53" spans="2:45" s="36" customFormat="1" ht="15" customHeight="1" x14ac:dyDescent="0.15">
      <c r="B53" s="210"/>
      <c r="C53" s="154"/>
      <c r="D53" s="1" t="s">
        <v>69</v>
      </c>
      <c r="E53" s="141">
        <f>SUM(F53,R53,X53,Y53,AE53:AK53)</f>
        <v>46</v>
      </c>
      <c r="F53" s="141">
        <f t="shared" si="10"/>
        <v>46</v>
      </c>
      <c r="G53" s="134">
        <v>0</v>
      </c>
      <c r="H53" s="134">
        <v>0</v>
      </c>
      <c r="I53" s="134">
        <v>0</v>
      </c>
      <c r="J53" s="134">
        <v>8</v>
      </c>
      <c r="K53" s="134">
        <v>38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42">
        <f t="shared" si="11"/>
        <v>0</v>
      </c>
      <c r="S53" s="134">
        <v>0</v>
      </c>
      <c r="T53" s="134">
        <v>0</v>
      </c>
      <c r="U53" s="134">
        <v>0</v>
      </c>
      <c r="V53" s="134">
        <v>0</v>
      </c>
      <c r="W53" s="137"/>
      <c r="X53" s="161">
        <v>0</v>
      </c>
      <c r="Y53" s="143">
        <f t="shared" si="12"/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8">
        <v>0</v>
      </c>
      <c r="AL53" s="94" t="s">
        <v>69</v>
      </c>
      <c r="AM53" s="12"/>
      <c r="AN53" s="210"/>
      <c r="AP53" s="44">
        <f t="shared" si="4"/>
        <v>0</v>
      </c>
      <c r="AQ53" s="44">
        <f t="shared" si="5"/>
        <v>0</v>
      </c>
      <c r="AR53" s="44">
        <f t="shared" si="6"/>
        <v>0</v>
      </c>
      <c r="AS53" s="44">
        <f t="shared" si="7"/>
        <v>0</v>
      </c>
    </row>
    <row r="54" spans="2:45" s="36" customFormat="1" ht="15" customHeight="1" x14ac:dyDescent="0.15">
      <c r="B54" s="210"/>
      <c r="C54" s="154"/>
      <c r="D54" s="1" t="s">
        <v>49</v>
      </c>
      <c r="E54" s="141">
        <f>SUM(F54,R54,X54,Y54,AE54:AK54)</f>
        <v>32</v>
      </c>
      <c r="F54" s="141">
        <f t="shared" si="10"/>
        <v>32</v>
      </c>
      <c r="G54" s="134">
        <v>0</v>
      </c>
      <c r="H54" s="134">
        <v>0</v>
      </c>
      <c r="I54" s="134">
        <v>0</v>
      </c>
      <c r="J54" s="134">
        <v>4</v>
      </c>
      <c r="K54" s="134">
        <v>28</v>
      </c>
      <c r="L54" s="134">
        <v>0</v>
      </c>
      <c r="M54" s="134">
        <v>0</v>
      </c>
      <c r="N54" s="134">
        <v>0</v>
      </c>
      <c r="O54" s="134">
        <v>0</v>
      </c>
      <c r="P54" s="134">
        <v>0</v>
      </c>
      <c r="Q54" s="134">
        <v>0</v>
      </c>
      <c r="R54" s="142">
        <f t="shared" si="11"/>
        <v>0</v>
      </c>
      <c r="S54" s="134">
        <v>0</v>
      </c>
      <c r="T54" s="134">
        <v>0</v>
      </c>
      <c r="U54" s="134">
        <v>0</v>
      </c>
      <c r="V54" s="134">
        <v>0</v>
      </c>
      <c r="W54" s="137"/>
      <c r="X54" s="161">
        <v>0</v>
      </c>
      <c r="Y54" s="143">
        <f t="shared" si="12"/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8">
        <v>0</v>
      </c>
      <c r="AL54" s="94" t="s">
        <v>3</v>
      </c>
      <c r="AM54" s="12"/>
      <c r="AN54" s="210"/>
      <c r="AP54" s="44">
        <f t="shared" si="4"/>
        <v>0</v>
      </c>
      <c r="AQ54" s="44">
        <f t="shared" si="5"/>
        <v>0</v>
      </c>
      <c r="AR54" s="44">
        <f t="shared" si="6"/>
        <v>0</v>
      </c>
      <c r="AS54" s="44">
        <f t="shared" si="7"/>
        <v>0</v>
      </c>
    </row>
    <row r="55" spans="2:45" s="36" customFormat="1" ht="15" customHeight="1" x14ac:dyDescent="0.15">
      <c r="B55" s="210" t="s">
        <v>130</v>
      </c>
      <c r="C55" s="153"/>
      <c r="D55" s="126" t="s">
        <v>68</v>
      </c>
      <c r="E55" s="141">
        <f t="shared" si="9"/>
        <v>4</v>
      </c>
      <c r="F55" s="141">
        <f t="shared" si="10"/>
        <v>4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4</v>
      </c>
      <c r="M55" s="134">
        <v>0</v>
      </c>
      <c r="N55" s="134">
        <v>0</v>
      </c>
      <c r="O55" s="134">
        <v>0</v>
      </c>
      <c r="P55" s="134">
        <v>0</v>
      </c>
      <c r="Q55" s="134">
        <v>0</v>
      </c>
      <c r="R55" s="142">
        <f t="shared" si="11"/>
        <v>0</v>
      </c>
      <c r="S55" s="134">
        <v>0</v>
      </c>
      <c r="T55" s="134">
        <v>0</v>
      </c>
      <c r="U55" s="134">
        <v>0</v>
      </c>
      <c r="V55" s="134">
        <v>0</v>
      </c>
      <c r="W55" s="137"/>
      <c r="X55" s="161">
        <v>0</v>
      </c>
      <c r="Y55" s="143">
        <f t="shared" si="12"/>
        <v>0</v>
      </c>
      <c r="Z55" s="134">
        <v>0</v>
      </c>
      <c r="AA55" s="134">
        <v>0</v>
      </c>
      <c r="AB55" s="134">
        <v>0</v>
      </c>
      <c r="AC55" s="134">
        <v>0</v>
      </c>
      <c r="AD55" s="134">
        <v>0</v>
      </c>
      <c r="AE55" s="134">
        <v>0</v>
      </c>
      <c r="AF55" s="134">
        <v>0</v>
      </c>
      <c r="AG55" s="134">
        <v>0</v>
      </c>
      <c r="AH55" s="134">
        <v>0</v>
      </c>
      <c r="AI55" s="134">
        <v>0</v>
      </c>
      <c r="AJ55" s="134">
        <v>0</v>
      </c>
      <c r="AK55" s="138">
        <v>0</v>
      </c>
      <c r="AL55" s="94" t="s">
        <v>68</v>
      </c>
      <c r="AM55" s="12"/>
      <c r="AN55" s="210" t="str">
        <f t="shared" ref="AN55:AN57" si="27">B55</f>
        <v>拳銃等猟銃以外の鉄砲の発射の制限違反</v>
      </c>
      <c r="AP55" s="44">
        <f t="shared" si="4"/>
        <v>0</v>
      </c>
      <c r="AQ55" s="44">
        <f t="shared" si="5"/>
        <v>0</v>
      </c>
      <c r="AR55" s="44">
        <f t="shared" si="6"/>
        <v>0</v>
      </c>
      <c r="AS55" s="44">
        <f t="shared" si="7"/>
        <v>0</v>
      </c>
    </row>
    <row r="56" spans="2:45" s="36" customFormat="1" ht="15" customHeight="1" x14ac:dyDescent="0.15">
      <c r="B56" s="210"/>
      <c r="C56" s="154"/>
      <c r="D56" s="1" t="s">
        <v>69</v>
      </c>
      <c r="E56" s="141">
        <f t="shared" si="9"/>
        <v>3</v>
      </c>
      <c r="F56" s="141">
        <f t="shared" si="10"/>
        <v>3</v>
      </c>
      <c r="G56" s="134">
        <v>0</v>
      </c>
      <c r="H56" s="134">
        <v>0</v>
      </c>
      <c r="I56" s="134">
        <v>0</v>
      </c>
      <c r="J56" s="134">
        <v>0</v>
      </c>
      <c r="K56" s="134">
        <v>0</v>
      </c>
      <c r="L56" s="134">
        <v>3</v>
      </c>
      <c r="M56" s="134">
        <v>0</v>
      </c>
      <c r="N56" s="134">
        <v>0</v>
      </c>
      <c r="O56" s="134">
        <v>0</v>
      </c>
      <c r="P56" s="134">
        <v>0</v>
      </c>
      <c r="Q56" s="134">
        <v>0</v>
      </c>
      <c r="R56" s="142">
        <f t="shared" si="11"/>
        <v>0</v>
      </c>
      <c r="S56" s="134">
        <v>0</v>
      </c>
      <c r="T56" s="134">
        <v>0</v>
      </c>
      <c r="U56" s="134">
        <v>0</v>
      </c>
      <c r="V56" s="134">
        <v>0</v>
      </c>
      <c r="W56" s="137"/>
      <c r="X56" s="161">
        <v>0</v>
      </c>
      <c r="Y56" s="143">
        <f t="shared" si="12"/>
        <v>0</v>
      </c>
      <c r="Z56" s="134">
        <v>0</v>
      </c>
      <c r="AA56" s="134">
        <v>0</v>
      </c>
      <c r="AB56" s="134">
        <v>0</v>
      </c>
      <c r="AC56" s="134">
        <v>0</v>
      </c>
      <c r="AD56" s="134">
        <v>0</v>
      </c>
      <c r="AE56" s="134">
        <v>0</v>
      </c>
      <c r="AF56" s="134">
        <v>0</v>
      </c>
      <c r="AG56" s="134">
        <v>0</v>
      </c>
      <c r="AH56" s="134">
        <v>0</v>
      </c>
      <c r="AI56" s="134">
        <v>0</v>
      </c>
      <c r="AJ56" s="134">
        <v>0</v>
      </c>
      <c r="AK56" s="138">
        <v>0</v>
      </c>
      <c r="AL56" s="94" t="s">
        <v>69</v>
      </c>
      <c r="AM56" s="12"/>
      <c r="AN56" s="210"/>
      <c r="AP56" s="44">
        <f t="shared" si="4"/>
        <v>0</v>
      </c>
      <c r="AQ56" s="44">
        <f t="shared" si="5"/>
        <v>0</v>
      </c>
      <c r="AR56" s="44">
        <f t="shared" si="6"/>
        <v>0</v>
      </c>
      <c r="AS56" s="44">
        <f t="shared" si="7"/>
        <v>0</v>
      </c>
    </row>
    <row r="57" spans="2:45" s="36" customFormat="1" ht="15" customHeight="1" thickBot="1" x14ac:dyDescent="0.2">
      <c r="B57" s="215"/>
      <c r="C57" s="97"/>
      <c r="D57" s="98" t="s">
        <v>49</v>
      </c>
      <c r="E57" s="144">
        <f t="shared" si="9"/>
        <v>1</v>
      </c>
      <c r="F57" s="145">
        <f t="shared" si="10"/>
        <v>1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1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48">
        <f t="shared" si="11"/>
        <v>0</v>
      </c>
      <c r="S57" s="135">
        <v>0</v>
      </c>
      <c r="T57" s="135">
        <v>0</v>
      </c>
      <c r="U57" s="135">
        <v>0</v>
      </c>
      <c r="V57" s="135">
        <v>0</v>
      </c>
      <c r="W57" s="137"/>
      <c r="X57" s="163">
        <v>0</v>
      </c>
      <c r="Y57" s="149">
        <f t="shared" si="12"/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6">
        <v>0</v>
      </c>
      <c r="AL57" s="99" t="s">
        <v>3</v>
      </c>
      <c r="AM57" s="24"/>
      <c r="AN57" s="215"/>
      <c r="AP57" s="44">
        <f t="shared" si="4"/>
        <v>0</v>
      </c>
      <c r="AQ57" s="44">
        <f t="shared" si="5"/>
        <v>0</v>
      </c>
      <c r="AR57" s="44">
        <f t="shared" si="6"/>
        <v>0</v>
      </c>
      <c r="AS57" s="44">
        <f t="shared" si="7"/>
        <v>0</v>
      </c>
    </row>
    <row r="58" spans="2:45" ht="15" customHeight="1" x14ac:dyDescent="0.15">
      <c r="B58" s="100"/>
      <c r="C58" s="100"/>
      <c r="D58" s="101"/>
      <c r="E58" s="102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31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1"/>
      <c r="AM58" s="101"/>
      <c r="AN58" s="100"/>
    </row>
    <row r="59" spans="2:45" ht="15" customHeight="1" x14ac:dyDescent="0.15">
      <c r="B59" s="29"/>
      <c r="C59" s="29"/>
      <c r="D59" s="103" t="s">
        <v>68</v>
      </c>
      <c r="E59" s="104">
        <f>E10+E13+E16+E19+E22+E25+E28+E31+E34+E37+E40+E43+E46+E49+E52+E55</f>
        <v>73</v>
      </c>
      <c r="F59" s="104">
        <f t="shared" ref="E59:F61" si="28">F10+F13+F16+F19+F22+F25+F28+F31+F34+F37+F40+F43+F46+F49+F52+F55</f>
        <v>62</v>
      </c>
      <c r="G59" s="104">
        <f t="shared" ref="G59:V59" si="29">G10+G13+G16+G19+G22+G25+G28+G31+G34+G37+G40+G43+G46+G49+G52+G55</f>
        <v>0</v>
      </c>
      <c r="H59" s="104">
        <f t="shared" si="29"/>
        <v>0</v>
      </c>
      <c r="I59" s="104">
        <f t="shared" si="29"/>
        <v>0</v>
      </c>
      <c r="J59" s="104">
        <f t="shared" si="29"/>
        <v>9</v>
      </c>
      <c r="K59" s="104">
        <f t="shared" si="29"/>
        <v>47</v>
      </c>
      <c r="L59" s="104">
        <f t="shared" si="29"/>
        <v>6</v>
      </c>
      <c r="M59" s="104">
        <f t="shared" si="29"/>
        <v>0</v>
      </c>
      <c r="N59" s="104">
        <f t="shared" si="29"/>
        <v>0</v>
      </c>
      <c r="O59" s="104">
        <f t="shared" si="29"/>
        <v>0</v>
      </c>
      <c r="P59" s="104">
        <f t="shared" si="29"/>
        <v>0</v>
      </c>
      <c r="Q59" s="104">
        <f t="shared" ref="Q59" si="30">Q10+Q13+Q16+Q19+Q22+Q25+Q28+Q31+Q34+Q37+Q40+Q43+Q46+Q49+Q52+Q55</f>
        <v>0</v>
      </c>
      <c r="R59" s="104">
        <f t="shared" si="29"/>
        <v>0</v>
      </c>
      <c r="S59" s="104">
        <f t="shared" si="29"/>
        <v>0</v>
      </c>
      <c r="T59" s="104">
        <f t="shared" si="29"/>
        <v>0</v>
      </c>
      <c r="U59" s="104">
        <f t="shared" si="29"/>
        <v>0</v>
      </c>
      <c r="V59" s="104">
        <f t="shared" si="29"/>
        <v>0</v>
      </c>
      <c r="W59" s="31"/>
      <c r="X59" s="105">
        <f t="shared" ref="X59:AK59" si="31">X10+X13+X16+X19+X22+X25+X28+X31+X34+X37+X40+X43+X46+X49+X52+X55</f>
        <v>0</v>
      </c>
      <c r="Y59" s="105">
        <f t="shared" si="31"/>
        <v>11</v>
      </c>
      <c r="Z59" s="105">
        <f t="shared" si="31"/>
        <v>11</v>
      </c>
      <c r="AA59" s="105">
        <f t="shared" si="31"/>
        <v>0</v>
      </c>
      <c r="AB59" s="105">
        <f t="shared" si="31"/>
        <v>0</v>
      </c>
      <c r="AC59" s="105">
        <f t="shared" si="31"/>
        <v>0</v>
      </c>
      <c r="AD59" s="105">
        <f t="shared" si="31"/>
        <v>0</v>
      </c>
      <c r="AE59" s="105">
        <f t="shared" si="31"/>
        <v>0</v>
      </c>
      <c r="AF59" s="105">
        <f t="shared" si="31"/>
        <v>0</v>
      </c>
      <c r="AG59" s="105">
        <f t="shared" si="31"/>
        <v>0</v>
      </c>
      <c r="AH59" s="105">
        <f t="shared" si="31"/>
        <v>0</v>
      </c>
      <c r="AI59" s="105">
        <f t="shared" si="31"/>
        <v>0</v>
      </c>
      <c r="AJ59" s="105">
        <f t="shared" si="31"/>
        <v>0</v>
      </c>
      <c r="AK59" s="105">
        <f t="shared" si="31"/>
        <v>0</v>
      </c>
      <c r="AL59" s="51"/>
      <c r="AM59" s="51"/>
      <c r="AN59" s="29"/>
    </row>
    <row r="60" spans="2:45" ht="15" customHeight="1" x14ac:dyDescent="0.15">
      <c r="B60" s="29"/>
      <c r="C60" s="29"/>
      <c r="D60" s="103" t="s">
        <v>69</v>
      </c>
      <c r="E60" s="104">
        <f t="shared" si="28"/>
        <v>67</v>
      </c>
      <c r="F60" s="104">
        <f t="shared" si="28"/>
        <v>59</v>
      </c>
      <c r="G60" s="104">
        <f t="shared" ref="G60:V60" si="32">G11+G14+G17+G20+G23+G26+G29+G32+G35+G38+G41+G44+G47+G50+G53+G56</f>
        <v>0</v>
      </c>
      <c r="H60" s="104">
        <f t="shared" si="32"/>
        <v>0</v>
      </c>
      <c r="I60" s="104">
        <f t="shared" si="32"/>
        <v>0</v>
      </c>
      <c r="J60" s="104">
        <f t="shared" si="32"/>
        <v>8</v>
      </c>
      <c r="K60" s="104">
        <f t="shared" si="32"/>
        <v>47</v>
      </c>
      <c r="L60" s="104">
        <f t="shared" si="32"/>
        <v>4</v>
      </c>
      <c r="M60" s="104">
        <f t="shared" si="32"/>
        <v>0</v>
      </c>
      <c r="N60" s="104">
        <f t="shared" si="32"/>
        <v>0</v>
      </c>
      <c r="O60" s="104">
        <f t="shared" si="32"/>
        <v>0</v>
      </c>
      <c r="P60" s="104">
        <f t="shared" si="32"/>
        <v>0</v>
      </c>
      <c r="Q60" s="104">
        <f t="shared" ref="Q60" si="33">Q11+Q14+Q17+Q20+Q23+Q26+Q29+Q32+Q35+Q38+Q41+Q44+Q47+Q50+Q53+Q56</f>
        <v>0</v>
      </c>
      <c r="R60" s="104">
        <f t="shared" si="32"/>
        <v>0</v>
      </c>
      <c r="S60" s="104">
        <f t="shared" si="32"/>
        <v>0</v>
      </c>
      <c r="T60" s="104">
        <f t="shared" si="32"/>
        <v>0</v>
      </c>
      <c r="U60" s="104">
        <f t="shared" si="32"/>
        <v>0</v>
      </c>
      <c r="V60" s="104">
        <f t="shared" si="32"/>
        <v>0</v>
      </c>
      <c r="W60" s="31"/>
      <c r="X60" s="105">
        <f t="shared" ref="X60:AK60" si="34">X11+X14+X17+X20+X23+X26+X29+X32+X35+X38+X41+X44+X47+X50+X53+X56</f>
        <v>0</v>
      </c>
      <c r="Y60" s="105">
        <f t="shared" si="34"/>
        <v>8</v>
      </c>
      <c r="Z60" s="105">
        <f t="shared" si="34"/>
        <v>8</v>
      </c>
      <c r="AA60" s="105">
        <f t="shared" si="34"/>
        <v>0</v>
      </c>
      <c r="AB60" s="105">
        <f t="shared" si="34"/>
        <v>0</v>
      </c>
      <c r="AC60" s="105">
        <f t="shared" si="34"/>
        <v>0</v>
      </c>
      <c r="AD60" s="105">
        <f t="shared" si="34"/>
        <v>0</v>
      </c>
      <c r="AE60" s="105">
        <f t="shared" si="34"/>
        <v>0</v>
      </c>
      <c r="AF60" s="105">
        <f t="shared" si="34"/>
        <v>0</v>
      </c>
      <c r="AG60" s="105">
        <f t="shared" si="34"/>
        <v>0</v>
      </c>
      <c r="AH60" s="105">
        <f t="shared" si="34"/>
        <v>0</v>
      </c>
      <c r="AI60" s="105">
        <f t="shared" si="34"/>
        <v>0</v>
      </c>
      <c r="AJ60" s="105">
        <f t="shared" si="34"/>
        <v>0</v>
      </c>
      <c r="AK60" s="105">
        <f t="shared" si="34"/>
        <v>0</v>
      </c>
      <c r="AL60" s="51"/>
      <c r="AM60" s="51"/>
      <c r="AN60" s="29"/>
    </row>
    <row r="61" spans="2:45" x14ac:dyDescent="0.15">
      <c r="B61" s="29"/>
      <c r="C61" s="29"/>
      <c r="D61" s="103" t="s">
        <v>54</v>
      </c>
      <c r="E61" s="104">
        <f t="shared" si="28"/>
        <v>51</v>
      </c>
      <c r="F61" s="104">
        <f t="shared" si="28"/>
        <v>42</v>
      </c>
      <c r="G61" s="104">
        <f t="shared" ref="G61:V61" si="35">G12+G15+G18+G21+G24+G27+G30+G33+G36+G39+G42+G45+G48+G51+G54+G57</f>
        <v>0</v>
      </c>
      <c r="H61" s="104">
        <f t="shared" si="35"/>
        <v>0</v>
      </c>
      <c r="I61" s="104">
        <f t="shared" si="35"/>
        <v>0</v>
      </c>
      <c r="J61" s="104">
        <f t="shared" si="35"/>
        <v>5</v>
      </c>
      <c r="K61" s="104">
        <f t="shared" si="35"/>
        <v>35</v>
      </c>
      <c r="L61" s="104">
        <f t="shared" si="35"/>
        <v>2</v>
      </c>
      <c r="M61" s="104">
        <f t="shared" si="35"/>
        <v>0</v>
      </c>
      <c r="N61" s="104">
        <f t="shared" si="35"/>
        <v>0</v>
      </c>
      <c r="O61" s="104">
        <f t="shared" si="35"/>
        <v>0</v>
      </c>
      <c r="P61" s="104">
        <f t="shared" si="35"/>
        <v>0</v>
      </c>
      <c r="Q61" s="104">
        <f t="shared" ref="Q61" si="36">Q12+Q15+Q18+Q21+Q24+Q27+Q30+Q33+Q36+Q39+Q42+Q45+Q48+Q51+Q54+Q57</f>
        <v>0</v>
      </c>
      <c r="R61" s="104">
        <f t="shared" si="35"/>
        <v>0</v>
      </c>
      <c r="S61" s="104">
        <f t="shared" si="35"/>
        <v>0</v>
      </c>
      <c r="T61" s="104">
        <f t="shared" si="35"/>
        <v>0</v>
      </c>
      <c r="U61" s="104">
        <f t="shared" si="35"/>
        <v>0</v>
      </c>
      <c r="V61" s="104">
        <f t="shared" si="35"/>
        <v>0</v>
      </c>
      <c r="W61" s="31"/>
      <c r="X61" s="105">
        <f t="shared" ref="X61:AK61" si="37">X12+X15+X18+X21+X24+X27+X30+X33+X36+X39+X42+X45+X48+X51+X54+X57</f>
        <v>0</v>
      </c>
      <c r="Y61" s="105">
        <f t="shared" si="37"/>
        <v>9</v>
      </c>
      <c r="Z61" s="105">
        <f t="shared" si="37"/>
        <v>8</v>
      </c>
      <c r="AA61" s="105">
        <f t="shared" si="37"/>
        <v>0</v>
      </c>
      <c r="AB61" s="105">
        <f t="shared" si="37"/>
        <v>0</v>
      </c>
      <c r="AC61" s="105">
        <f t="shared" si="37"/>
        <v>0</v>
      </c>
      <c r="AD61" s="105">
        <f t="shared" si="37"/>
        <v>1</v>
      </c>
      <c r="AE61" s="105">
        <f t="shared" si="37"/>
        <v>0</v>
      </c>
      <c r="AF61" s="105">
        <f t="shared" si="37"/>
        <v>0</v>
      </c>
      <c r="AG61" s="105">
        <f t="shared" si="37"/>
        <v>0</v>
      </c>
      <c r="AH61" s="105">
        <f t="shared" si="37"/>
        <v>0</v>
      </c>
      <c r="AI61" s="105">
        <f t="shared" si="37"/>
        <v>0</v>
      </c>
      <c r="AJ61" s="105">
        <f t="shared" si="37"/>
        <v>0</v>
      </c>
      <c r="AK61" s="105">
        <f t="shared" si="37"/>
        <v>0</v>
      </c>
      <c r="AL61" s="51"/>
      <c r="AM61" s="51"/>
      <c r="AN61" s="29"/>
    </row>
    <row r="62" spans="2:45" x14ac:dyDescent="0.15">
      <c r="B62" s="29"/>
      <c r="C62" s="29"/>
      <c r="D62" s="51"/>
      <c r="E62" s="58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51"/>
      <c r="AM62" s="51"/>
      <c r="AN62" s="29"/>
    </row>
    <row r="63" spans="2:45" x14ac:dyDescent="0.15">
      <c r="B63" s="29"/>
      <c r="C63" s="29"/>
      <c r="D63" s="29"/>
      <c r="E63" s="30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31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2:45" x14ac:dyDescent="0.15">
      <c r="B64" s="29"/>
      <c r="C64" s="29"/>
      <c r="D64" s="29"/>
      <c r="E64" s="30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31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</row>
    <row r="65" spans="2:40" x14ac:dyDescent="0.15">
      <c r="B65" s="29"/>
      <c r="C65" s="29"/>
      <c r="D65" s="29"/>
      <c r="E65" s="30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31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</row>
    <row r="66" spans="2:40" x14ac:dyDescent="0.15">
      <c r="B66" s="29"/>
      <c r="C66" s="29"/>
      <c r="D66" s="29"/>
      <c r="E66" s="30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31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</row>
    <row r="67" spans="2:40" x14ac:dyDescent="0.15">
      <c r="B67" s="29"/>
      <c r="C67" s="29"/>
      <c r="D67" s="29"/>
      <c r="E67" s="30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31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2:40" x14ac:dyDescent="0.15">
      <c r="B68" s="29"/>
      <c r="C68" s="29"/>
      <c r="D68" s="29"/>
      <c r="E68" s="30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1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2:40" x14ac:dyDescent="0.15">
      <c r="B69" s="29"/>
      <c r="C69" s="29"/>
      <c r="D69" s="29"/>
      <c r="E69" s="30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1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2:40" x14ac:dyDescent="0.15">
      <c r="B70" s="29"/>
      <c r="C70" s="29"/>
      <c r="D70" s="29"/>
      <c r="E70" s="30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31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</sheetData>
  <mergeCells count="70">
    <mergeCell ref="M5:M6"/>
    <mergeCell ref="AN10:AN12"/>
    <mergeCell ref="AN16:AN18"/>
    <mergeCell ref="AN19:AN21"/>
    <mergeCell ref="AL4:AN6"/>
    <mergeCell ref="AE4:AE6"/>
    <mergeCell ref="AK4:AK6"/>
    <mergeCell ref="R4:V4"/>
    <mergeCell ref="X4:X6"/>
    <mergeCell ref="Y4:AD4"/>
    <mergeCell ref="Y5:Y6"/>
    <mergeCell ref="Z5:Z6"/>
    <mergeCell ref="AA5:AA6"/>
    <mergeCell ref="AN13:AN15"/>
    <mergeCell ref="B49:B51"/>
    <mergeCell ref="B37:B39"/>
    <mergeCell ref="B31:B33"/>
    <mergeCell ref="B34:B36"/>
    <mergeCell ref="AN46:AN48"/>
    <mergeCell ref="AN25:AN27"/>
    <mergeCell ref="AN28:AN30"/>
    <mergeCell ref="AN31:AN33"/>
    <mergeCell ref="AN49:AN51"/>
    <mergeCell ref="AN34:AN36"/>
    <mergeCell ref="B46:B48"/>
    <mergeCell ref="B40:B42"/>
    <mergeCell ref="B43:B45"/>
    <mergeCell ref="AN37:AN39"/>
    <mergeCell ref="AN40:AN42"/>
    <mergeCell ref="B16:B18"/>
    <mergeCell ref="B52:B54"/>
    <mergeCell ref="B55:B57"/>
    <mergeCell ref="AN55:AN57"/>
    <mergeCell ref="AN52:AN54"/>
    <mergeCell ref="AN43:AN45"/>
    <mergeCell ref="B19:B21"/>
    <mergeCell ref="AN22:AN24"/>
    <mergeCell ref="B22:B24"/>
    <mergeCell ref="AH4:AH6"/>
    <mergeCell ref="AB5:AB6"/>
    <mergeCell ref="B25:B27"/>
    <mergeCell ref="B28:B30"/>
    <mergeCell ref="E4:E6"/>
    <mergeCell ref="P5:P6"/>
    <mergeCell ref="F5:F6"/>
    <mergeCell ref="I5:I6"/>
    <mergeCell ref="J5:J6"/>
    <mergeCell ref="K5:K6"/>
    <mergeCell ref="L5:L6"/>
    <mergeCell ref="N5:N6"/>
    <mergeCell ref="O5:O6"/>
    <mergeCell ref="B4:D6"/>
    <mergeCell ref="B10:B12"/>
    <mergeCell ref="B13:B15"/>
    <mergeCell ref="Q5:Q6"/>
    <mergeCell ref="F4:Q4"/>
    <mergeCell ref="E2:U2"/>
    <mergeCell ref="Y2:AJ2"/>
    <mergeCell ref="G5:H5"/>
    <mergeCell ref="AI4:AI6"/>
    <mergeCell ref="AJ4:AJ6"/>
    <mergeCell ref="S5:S6"/>
    <mergeCell ref="T5:T6"/>
    <mergeCell ref="U5:U6"/>
    <mergeCell ref="V5:V6"/>
    <mergeCell ref="R5:R6"/>
    <mergeCell ref="AC5:AC6"/>
    <mergeCell ref="AD5:AD6"/>
    <mergeCell ref="AF4:AF6"/>
    <mergeCell ref="AG4:AG6"/>
  </mergeCells>
  <phoneticPr fontId="1"/>
  <printOptions horizontalCentered="1"/>
  <pageMargins left="0.39370078740157483" right="0.39370078740157483" top="0.59055118110236227" bottom="0.23622047244094491" header="0.31496062992125984" footer="0.31496062992125984"/>
  <pageSetup paperSize="9" scale="90" orientation="portrait" horizontalDpi="300" verticalDpi="300" r:id="rId1"/>
  <headerFooter alignWithMargins="0"/>
  <colBreaks count="1" manualBreakCount="1">
    <brk id="22" min="1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S72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B4" sqref="B4:D6"/>
    </sheetView>
  </sheetViews>
  <sheetFormatPr defaultColWidth="9.109375" defaultRowHeight="12" x14ac:dyDescent="0.15"/>
  <cols>
    <col min="1" max="1" width="2.6640625" style="28" customWidth="1"/>
    <col min="2" max="2" width="17.6640625" style="28" customWidth="1"/>
    <col min="3" max="3" width="1.6640625" style="28" customWidth="1"/>
    <col min="4" max="4" width="9" style="28" customWidth="1"/>
    <col min="5" max="5" width="8.33203125" style="59" customWidth="1"/>
    <col min="6" max="6" width="8.33203125" style="28" customWidth="1"/>
    <col min="7" max="17" width="4.5546875" style="28" customWidth="1"/>
    <col min="18" max="22" width="3.88671875" style="28" customWidth="1"/>
    <col min="23" max="23" width="1.33203125" style="57" customWidth="1"/>
    <col min="24" max="24" width="5.33203125" style="28" customWidth="1"/>
    <col min="25" max="25" width="4.5546875" style="28" customWidth="1"/>
    <col min="26" max="27" width="4.109375" style="28" customWidth="1"/>
    <col min="28" max="32" width="5.33203125" style="28" customWidth="1"/>
    <col min="33" max="33" width="6.5546875" style="28" customWidth="1"/>
    <col min="34" max="36" width="5.109375" style="28" customWidth="1"/>
    <col min="37" max="37" width="4.109375" style="28" customWidth="1"/>
    <col min="38" max="38" width="10.44140625" style="28" customWidth="1"/>
    <col min="39" max="39" width="1.6640625" style="28" customWidth="1"/>
    <col min="40" max="40" width="17.44140625" style="28" customWidth="1"/>
    <col min="41" max="16384" width="9.109375" style="28"/>
  </cols>
  <sheetData>
    <row r="1" spans="2:45" x14ac:dyDescent="0.15">
      <c r="B1" s="29" t="s">
        <v>66</v>
      </c>
      <c r="C1" s="29"/>
      <c r="D1" s="29"/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1"/>
      <c r="X1" s="29" t="s">
        <v>67</v>
      </c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</row>
    <row r="2" spans="2:45" s="32" customFormat="1" ht="14.25" customHeight="1" x14ac:dyDescent="0.15">
      <c r="B2" s="33"/>
      <c r="C2" s="33"/>
      <c r="D2" s="34"/>
      <c r="E2" s="184" t="s">
        <v>57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34"/>
      <c r="W2" s="35"/>
      <c r="X2" s="60"/>
      <c r="Y2" s="219" t="s">
        <v>70</v>
      </c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L2" s="34"/>
      <c r="AM2" s="34"/>
      <c r="AN2" s="34"/>
    </row>
    <row r="3" spans="2:45" s="36" customFormat="1" ht="12.6" thickBot="1" x14ac:dyDescent="0.2">
      <c r="B3" s="37"/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9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</row>
    <row r="4" spans="2:45" s="36" customFormat="1" x14ac:dyDescent="0.15">
      <c r="B4" s="168" t="s">
        <v>13</v>
      </c>
      <c r="C4" s="168"/>
      <c r="D4" s="169"/>
      <c r="E4" s="198" t="s">
        <v>24</v>
      </c>
      <c r="F4" s="193" t="s">
        <v>133</v>
      </c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  <c r="R4" s="201" t="s">
        <v>81</v>
      </c>
      <c r="S4" s="202"/>
      <c r="T4" s="202"/>
      <c r="U4" s="202"/>
      <c r="V4" s="202"/>
      <c r="W4" s="40"/>
      <c r="X4" s="174" t="s">
        <v>100</v>
      </c>
      <c r="Y4" s="201" t="s">
        <v>39</v>
      </c>
      <c r="Z4" s="202"/>
      <c r="AA4" s="202"/>
      <c r="AB4" s="202"/>
      <c r="AC4" s="202"/>
      <c r="AD4" s="206"/>
      <c r="AE4" s="181" t="s">
        <v>46</v>
      </c>
      <c r="AF4" s="181" t="s">
        <v>47</v>
      </c>
      <c r="AG4" s="183" t="s">
        <v>40</v>
      </c>
      <c r="AH4" s="183" t="s">
        <v>101</v>
      </c>
      <c r="AI4" s="183" t="s">
        <v>41</v>
      </c>
      <c r="AJ4" s="183" t="s">
        <v>42</v>
      </c>
      <c r="AK4" s="183" t="s">
        <v>43</v>
      </c>
      <c r="AL4" s="186" t="s">
        <v>11</v>
      </c>
      <c r="AM4" s="187"/>
      <c r="AN4" s="187"/>
    </row>
    <row r="5" spans="2:45" s="36" customFormat="1" x14ac:dyDescent="0.15">
      <c r="B5" s="170"/>
      <c r="C5" s="170"/>
      <c r="D5" s="171"/>
      <c r="E5" s="199"/>
      <c r="F5" s="182" t="s">
        <v>2</v>
      </c>
      <c r="G5" s="196" t="s">
        <v>78</v>
      </c>
      <c r="H5" s="197"/>
      <c r="I5" s="179" t="s">
        <v>26</v>
      </c>
      <c r="J5" s="177" t="s">
        <v>27</v>
      </c>
      <c r="K5" s="177" t="s">
        <v>28</v>
      </c>
      <c r="L5" s="177" t="s">
        <v>29</v>
      </c>
      <c r="M5" s="177" t="s">
        <v>59</v>
      </c>
      <c r="N5" s="177" t="s">
        <v>30</v>
      </c>
      <c r="O5" s="179" t="s">
        <v>44</v>
      </c>
      <c r="P5" s="177" t="s">
        <v>31</v>
      </c>
      <c r="Q5" s="177" t="s">
        <v>131</v>
      </c>
      <c r="R5" s="177" t="s">
        <v>32</v>
      </c>
      <c r="S5" s="204" t="s">
        <v>33</v>
      </c>
      <c r="T5" s="177" t="s">
        <v>34</v>
      </c>
      <c r="U5" s="177" t="s">
        <v>35</v>
      </c>
      <c r="V5" s="207" t="s">
        <v>36</v>
      </c>
      <c r="W5" s="40"/>
      <c r="X5" s="175"/>
      <c r="Y5" s="177" t="s">
        <v>32</v>
      </c>
      <c r="Z5" s="177" t="s">
        <v>0</v>
      </c>
      <c r="AA5" s="177" t="s">
        <v>1</v>
      </c>
      <c r="AB5" s="179" t="s">
        <v>45</v>
      </c>
      <c r="AC5" s="177" t="s">
        <v>37</v>
      </c>
      <c r="AD5" s="177" t="s">
        <v>38</v>
      </c>
      <c r="AE5" s="182"/>
      <c r="AF5" s="182"/>
      <c r="AG5" s="182"/>
      <c r="AH5" s="182"/>
      <c r="AI5" s="182"/>
      <c r="AJ5" s="182"/>
      <c r="AK5" s="182"/>
      <c r="AL5" s="188"/>
      <c r="AM5" s="189"/>
      <c r="AN5" s="189"/>
    </row>
    <row r="6" spans="2:45" s="36" customFormat="1" ht="62.55" customHeight="1" x14ac:dyDescent="0.15">
      <c r="B6" s="172"/>
      <c r="C6" s="172"/>
      <c r="D6" s="173"/>
      <c r="E6" s="200"/>
      <c r="F6" s="178"/>
      <c r="G6" s="140" t="s">
        <v>102</v>
      </c>
      <c r="H6" s="140" t="s">
        <v>103</v>
      </c>
      <c r="I6" s="180"/>
      <c r="J6" s="178"/>
      <c r="K6" s="178"/>
      <c r="L6" s="178"/>
      <c r="M6" s="178"/>
      <c r="N6" s="178"/>
      <c r="O6" s="178"/>
      <c r="P6" s="178"/>
      <c r="Q6" s="178"/>
      <c r="R6" s="178"/>
      <c r="S6" s="205"/>
      <c r="T6" s="178"/>
      <c r="U6" s="178"/>
      <c r="V6" s="208"/>
      <c r="W6" s="40"/>
      <c r="X6" s="176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90"/>
      <c r="AM6" s="191"/>
      <c r="AN6" s="191"/>
      <c r="AP6" s="41" t="s">
        <v>55</v>
      </c>
      <c r="AQ6" s="41" t="s">
        <v>25</v>
      </c>
      <c r="AR6" s="41" t="s">
        <v>81</v>
      </c>
      <c r="AS6" s="41" t="s">
        <v>39</v>
      </c>
    </row>
    <row r="7" spans="2:45" s="36" customFormat="1" hidden="1" x14ac:dyDescent="0.15">
      <c r="B7" s="26"/>
      <c r="C7" s="26"/>
      <c r="D7" s="61" t="s">
        <v>52</v>
      </c>
      <c r="E7" s="62">
        <f t="shared" ref="E7:L9" si="0">SUM(E10,E13,E16,E19,E22,E25,E28,E31,E34,E37,E49)</f>
        <v>4660</v>
      </c>
      <c r="F7" s="63">
        <f>SUM(G7:P7)</f>
        <v>62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10</v>
      </c>
      <c r="K7" s="63">
        <f t="shared" si="0"/>
        <v>44</v>
      </c>
      <c r="L7" s="63">
        <f t="shared" si="0"/>
        <v>7</v>
      </c>
      <c r="M7" s="63"/>
      <c r="N7" s="63">
        <f t="shared" ref="N7:V9" si="1">SUM(N10,N13,N16,N19,N22,N25,N28,N31,N34,N37,N49)</f>
        <v>1</v>
      </c>
      <c r="O7" s="63">
        <f t="shared" si="1"/>
        <v>0</v>
      </c>
      <c r="P7" s="63">
        <f t="shared" si="1"/>
        <v>0</v>
      </c>
      <c r="Q7" s="63"/>
      <c r="R7" s="63">
        <f t="shared" si="1"/>
        <v>0</v>
      </c>
      <c r="S7" s="63">
        <f t="shared" si="1"/>
        <v>0</v>
      </c>
      <c r="T7" s="63">
        <f t="shared" si="1"/>
        <v>0</v>
      </c>
      <c r="U7" s="63">
        <f t="shared" si="1"/>
        <v>0</v>
      </c>
      <c r="V7" s="63">
        <f t="shared" si="1"/>
        <v>0</v>
      </c>
      <c r="W7" s="64"/>
      <c r="X7" s="63">
        <f t="shared" ref="X7:AK7" si="2">SUM(X10,X13,X16,X19,X22,X25,X28,X31,X34,X37,X49)</f>
        <v>0</v>
      </c>
      <c r="Y7" s="63">
        <f t="shared" si="2"/>
        <v>23</v>
      </c>
      <c r="Z7" s="63">
        <f t="shared" si="2"/>
        <v>19</v>
      </c>
      <c r="AA7" s="63">
        <f t="shared" si="2"/>
        <v>2</v>
      </c>
      <c r="AB7" s="63">
        <f t="shared" si="2"/>
        <v>0</v>
      </c>
      <c r="AC7" s="63">
        <f t="shared" si="2"/>
        <v>2</v>
      </c>
      <c r="AD7" s="63">
        <f t="shared" si="2"/>
        <v>0</v>
      </c>
      <c r="AE7" s="63">
        <f t="shared" si="2"/>
        <v>19</v>
      </c>
      <c r="AF7" s="63">
        <f t="shared" si="2"/>
        <v>188</v>
      </c>
      <c r="AG7" s="63">
        <f t="shared" si="2"/>
        <v>4227</v>
      </c>
      <c r="AH7" s="63">
        <f t="shared" si="2"/>
        <v>0</v>
      </c>
      <c r="AI7" s="63">
        <f t="shared" si="2"/>
        <v>0</v>
      </c>
      <c r="AJ7" s="63">
        <f t="shared" si="2"/>
        <v>140</v>
      </c>
      <c r="AK7" s="65">
        <f t="shared" si="2"/>
        <v>0</v>
      </c>
      <c r="AL7" s="66"/>
      <c r="AM7" s="26"/>
      <c r="AN7" s="26"/>
      <c r="AP7" s="44">
        <f t="shared" ref="AP7:AP51" si="3">SUM(F7,R7,X7,Y7,AE7:AK7)-E7</f>
        <v>-1</v>
      </c>
      <c r="AQ7" s="44">
        <f t="shared" ref="AQ7:AQ51" si="4">SUM(G7:P7)-F7</f>
        <v>0</v>
      </c>
      <c r="AR7" s="44">
        <f>SUM(S7:V7)-R7</f>
        <v>0</v>
      </c>
      <c r="AS7" s="44">
        <f>SUM(Z7:AD7)-Y7</f>
        <v>0</v>
      </c>
    </row>
    <row r="8" spans="2:45" s="36" customFormat="1" hidden="1" x14ac:dyDescent="0.15">
      <c r="B8" s="26" t="s">
        <v>51</v>
      </c>
      <c r="C8" s="26"/>
      <c r="D8" s="61" t="s">
        <v>53</v>
      </c>
      <c r="E8" s="67">
        <f t="shared" si="0"/>
        <v>4156</v>
      </c>
      <c r="F8" s="68">
        <f t="shared" si="0"/>
        <v>51</v>
      </c>
      <c r="G8" s="68">
        <f t="shared" si="0"/>
        <v>0</v>
      </c>
      <c r="H8" s="68">
        <f t="shared" si="0"/>
        <v>0</v>
      </c>
      <c r="I8" s="68">
        <f t="shared" si="0"/>
        <v>0</v>
      </c>
      <c r="J8" s="68">
        <f t="shared" si="0"/>
        <v>8</v>
      </c>
      <c r="K8" s="68">
        <f t="shared" si="0"/>
        <v>35</v>
      </c>
      <c r="L8" s="68">
        <f t="shared" si="0"/>
        <v>6</v>
      </c>
      <c r="M8" s="68"/>
      <c r="N8" s="68">
        <f t="shared" si="1"/>
        <v>1</v>
      </c>
      <c r="O8" s="68">
        <f t="shared" si="1"/>
        <v>0</v>
      </c>
      <c r="P8" s="68">
        <f t="shared" si="1"/>
        <v>0</v>
      </c>
      <c r="Q8" s="68"/>
      <c r="R8" s="68">
        <f t="shared" si="1"/>
        <v>0</v>
      </c>
      <c r="S8" s="68">
        <f t="shared" si="1"/>
        <v>0</v>
      </c>
      <c r="T8" s="68">
        <f t="shared" si="1"/>
        <v>0</v>
      </c>
      <c r="U8" s="68">
        <f t="shared" si="1"/>
        <v>0</v>
      </c>
      <c r="V8" s="68">
        <f t="shared" si="1"/>
        <v>0</v>
      </c>
      <c r="W8" s="69"/>
      <c r="X8" s="68">
        <f t="shared" ref="X8:AK8" si="5">SUM(X11,X14,X17,X20,X23,X26,X29,X32,X35,X38,X50)</f>
        <v>0</v>
      </c>
      <c r="Y8" s="68">
        <f t="shared" si="5"/>
        <v>15</v>
      </c>
      <c r="Z8" s="68">
        <f t="shared" si="5"/>
        <v>13</v>
      </c>
      <c r="AA8" s="68">
        <f t="shared" si="5"/>
        <v>1</v>
      </c>
      <c r="AB8" s="68">
        <f t="shared" si="5"/>
        <v>0</v>
      </c>
      <c r="AC8" s="68">
        <f t="shared" si="5"/>
        <v>1</v>
      </c>
      <c r="AD8" s="68">
        <f t="shared" si="5"/>
        <v>0</v>
      </c>
      <c r="AE8" s="68">
        <f t="shared" si="5"/>
        <v>17</v>
      </c>
      <c r="AF8" s="68">
        <f t="shared" si="5"/>
        <v>166</v>
      </c>
      <c r="AG8" s="68">
        <f t="shared" si="5"/>
        <v>3777</v>
      </c>
      <c r="AH8" s="68">
        <f t="shared" si="5"/>
        <v>0</v>
      </c>
      <c r="AI8" s="68">
        <f t="shared" si="5"/>
        <v>0</v>
      </c>
      <c r="AJ8" s="68">
        <f t="shared" si="5"/>
        <v>129</v>
      </c>
      <c r="AK8" s="70">
        <f t="shared" si="5"/>
        <v>1</v>
      </c>
      <c r="AL8" s="66"/>
      <c r="AM8" s="26"/>
      <c r="AN8" s="26"/>
      <c r="AP8" s="44">
        <f t="shared" si="3"/>
        <v>0</v>
      </c>
      <c r="AQ8" s="44">
        <f t="shared" si="4"/>
        <v>-1</v>
      </c>
      <c r="AR8" s="44">
        <f t="shared" ref="AR8:AR51" si="6">SUM(S8:V8)-R8</f>
        <v>0</v>
      </c>
      <c r="AS8" s="44">
        <f t="shared" ref="AS8:AS51" si="7">SUM(Z8:AD8)-Y8</f>
        <v>0</v>
      </c>
    </row>
    <row r="9" spans="2:45" s="36" customFormat="1" hidden="1" x14ac:dyDescent="0.15">
      <c r="B9" s="26"/>
      <c r="C9" s="26"/>
      <c r="D9" s="61" t="s">
        <v>54</v>
      </c>
      <c r="E9" s="71">
        <f t="shared" si="0"/>
        <v>4231</v>
      </c>
      <c r="F9" s="72">
        <f t="shared" si="0"/>
        <v>70</v>
      </c>
      <c r="G9" s="72">
        <f t="shared" si="0"/>
        <v>15</v>
      </c>
      <c r="H9" s="72">
        <f t="shared" si="0"/>
        <v>0</v>
      </c>
      <c r="I9" s="72">
        <f t="shared" si="0"/>
        <v>0</v>
      </c>
      <c r="J9" s="72">
        <f t="shared" si="0"/>
        <v>10</v>
      </c>
      <c r="K9" s="72">
        <f t="shared" si="0"/>
        <v>34</v>
      </c>
      <c r="L9" s="72">
        <f t="shared" si="0"/>
        <v>6</v>
      </c>
      <c r="M9" s="72"/>
      <c r="N9" s="72">
        <f t="shared" si="1"/>
        <v>0</v>
      </c>
      <c r="O9" s="72">
        <f t="shared" si="1"/>
        <v>0</v>
      </c>
      <c r="P9" s="72">
        <f t="shared" si="1"/>
        <v>2</v>
      </c>
      <c r="Q9" s="72"/>
      <c r="R9" s="72">
        <f t="shared" si="1"/>
        <v>0</v>
      </c>
      <c r="S9" s="72">
        <f t="shared" si="1"/>
        <v>0</v>
      </c>
      <c r="T9" s="72">
        <f t="shared" si="1"/>
        <v>0</v>
      </c>
      <c r="U9" s="72">
        <f t="shared" si="1"/>
        <v>0</v>
      </c>
      <c r="V9" s="72">
        <f t="shared" si="1"/>
        <v>0</v>
      </c>
      <c r="W9" s="73"/>
      <c r="X9" s="72">
        <f t="shared" ref="X9:AK9" si="8">SUM(X12,X15,X18,X21,X24,X27,X30,X33,X36,X39,X51)</f>
        <v>0</v>
      </c>
      <c r="Y9" s="72">
        <f t="shared" si="8"/>
        <v>39</v>
      </c>
      <c r="Z9" s="72">
        <f t="shared" si="8"/>
        <v>37</v>
      </c>
      <c r="AA9" s="72">
        <f t="shared" si="8"/>
        <v>0</v>
      </c>
      <c r="AB9" s="72">
        <f t="shared" si="8"/>
        <v>0</v>
      </c>
      <c r="AC9" s="72">
        <f t="shared" si="8"/>
        <v>0</v>
      </c>
      <c r="AD9" s="72">
        <f t="shared" si="8"/>
        <v>2</v>
      </c>
      <c r="AE9" s="72">
        <f t="shared" si="8"/>
        <v>9</v>
      </c>
      <c r="AF9" s="72">
        <f t="shared" si="8"/>
        <v>172</v>
      </c>
      <c r="AG9" s="72">
        <f t="shared" si="8"/>
        <v>3849</v>
      </c>
      <c r="AH9" s="72">
        <f t="shared" si="8"/>
        <v>0</v>
      </c>
      <c r="AI9" s="72">
        <f t="shared" si="8"/>
        <v>0</v>
      </c>
      <c r="AJ9" s="72">
        <f t="shared" si="8"/>
        <v>92</v>
      </c>
      <c r="AK9" s="74">
        <f t="shared" si="8"/>
        <v>0</v>
      </c>
      <c r="AL9" s="66"/>
      <c r="AM9" s="26"/>
      <c r="AN9" s="26"/>
      <c r="AP9" s="44">
        <f t="shared" si="3"/>
        <v>0</v>
      </c>
      <c r="AQ9" s="44">
        <f t="shared" si="4"/>
        <v>-3</v>
      </c>
      <c r="AR9" s="44">
        <f t="shared" si="6"/>
        <v>0</v>
      </c>
      <c r="AS9" s="44">
        <f t="shared" si="7"/>
        <v>0</v>
      </c>
    </row>
    <row r="10" spans="2:45" s="77" customFormat="1" ht="15" customHeight="1" x14ac:dyDescent="0.15">
      <c r="B10" s="210" t="s">
        <v>16</v>
      </c>
      <c r="C10" s="4"/>
      <c r="D10" s="75" t="s">
        <v>68</v>
      </c>
      <c r="E10" s="141">
        <f>SUM(F10,R10,X10,Y10,AE10:AK10)</f>
        <v>14</v>
      </c>
      <c r="F10" s="141">
        <f>SUM(G10:Q10)</f>
        <v>14</v>
      </c>
      <c r="G10" s="134">
        <v>0</v>
      </c>
      <c r="H10" s="134">
        <v>0</v>
      </c>
      <c r="I10" s="134">
        <v>0</v>
      </c>
      <c r="J10" s="134">
        <v>3</v>
      </c>
      <c r="K10" s="134">
        <v>10</v>
      </c>
      <c r="L10" s="134">
        <v>1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42">
        <f>SUM(S10:V10)</f>
        <v>0</v>
      </c>
      <c r="S10" s="134">
        <v>0</v>
      </c>
      <c r="T10" s="134">
        <v>0</v>
      </c>
      <c r="U10" s="134">
        <v>0</v>
      </c>
      <c r="V10" s="134">
        <v>0</v>
      </c>
      <c r="W10" s="137"/>
      <c r="X10" s="161">
        <v>0</v>
      </c>
      <c r="Y10" s="143">
        <f>SUM(Z10:AD10)</f>
        <v>0</v>
      </c>
      <c r="Z10" s="134">
        <v>0</v>
      </c>
      <c r="AA10" s="134">
        <v>0</v>
      </c>
      <c r="AB10" s="134">
        <v>0</v>
      </c>
      <c r="AC10" s="134">
        <v>0</v>
      </c>
      <c r="AD10" s="134">
        <v>0</v>
      </c>
      <c r="AE10" s="134">
        <v>0</v>
      </c>
      <c r="AF10" s="134">
        <v>0</v>
      </c>
      <c r="AG10" s="134">
        <v>0</v>
      </c>
      <c r="AH10" s="134">
        <v>0</v>
      </c>
      <c r="AI10" s="134">
        <v>0</v>
      </c>
      <c r="AJ10" s="134">
        <v>0</v>
      </c>
      <c r="AK10" s="134">
        <v>0</v>
      </c>
      <c r="AL10" s="76" t="s">
        <v>68</v>
      </c>
      <c r="AM10" s="4"/>
      <c r="AN10" s="210" t="str">
        <f>B10</f>
        <v>携帯・運搬時の
安全措置義務違反</v>
      </c>
      <c r="AP10" s="44">
        <f>SUM(F10,R10,X10,Y10,AE10:AK10)-E10</f>
        <v>0</v>
      </c>
      <c r="AQ10" s="44">
        <f t="shared" si="4"/>
        <v>0</v>
      </c>
      <c r="AR10" s="44">
        <f t="shared" si="6"/>
        <v>0</v>
      </c>
      <c r="AS10" s="44">
        <f t="shared" si="7"/>
        <v>0</v>
      </c>
    </row>
    <row r="11" spans="2:45" s="77" customFormat="1" ht="15" customHeight="1" x14ac:dyDescent="0.15">
      <c r="B11" s="214"/>
      <c r="C11" s="3"/>
      <c r="D11" s="75" t="s">
        <v>69</v>
      </c>
      <c r="E11" s="141">
        <f t="shared" ref="E11:E51" si="9">SUM(F11,R11,X11,Y11,AE11:AK11)</f>
        <v>13</v>
      </c>
      <c r="F11" s="141">
        <f t="shared" ref="F11:F51" si="10">SUM(G11:Q11)</f>
        <v>13</v>
      </c>
      <c r="G11" s="134">
        <v>0</v>
      </c>
      <c r="H11" s="134">
        <v>0</v>
      </c>
      <c r="I11" s="134">
        <v>0</v>
      </c>
      <c r="J11" s="134">
        <v>3</v>
      </c>
      <c r="K11" s="134">
        <v>9</v>
      </c>
      <c r="L11" s="134">
        <v>1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42">
        <f t="shared" ref="R11:R51" si="11">SUM(S11:V11)</f>
        <v>0</v>
      </c>
      <c r="S11" s="134">
        <v>0</v>
      </c>
      <c r="T11" s="134">
        <v>0</v>
      </c>
      <c r="U11" s="134">
        <v>0</v>
      </c>
      <c r="V11" s="134">
        <v>0</v>
      </c>
      <c r="W11" s="137"/>
      <c r="X11" s="161">
        <v>0</v>
      </c>
      <c r="Y11" s="143">
        <f t="shared" ref="Y11:Y51" si="12">SUM(Z11:AD11)</f>
        <v>0</v>
      </c>
      <c r="Z11" s="134">
        <v>0</v>
      </c>
      <c r="AA11" s="134">
        <v>0</v>
      </c>
      <c r="AB11" s="134">
        <v>0</v>
      </c>
      <c r="AC11" s="134">
        <v>0</v>
      </c>
      <c r="AD11" s="134">
        <v>0</v>
      </c>
      <c r="AE11" s="134">
        <v>0</v>
      </c>
      <c r="AF11" s="134">
        <v>0</v>
      </c>
      <c r="AG11" s="134">
        <v>0</v>
      </c>
      <c r="AH11" s="134">
        <v>0</v>
      </c>
      <c r="AI11" s="134">
        <v>0</v>
      </c>
      <c r="AJ11" s="134">
        <v>0</v>
      </c>
      <c r="AK11" s="134">
        <v>0</v>
      </c>
      <c r="AL11" s="76" t="s">
        <v>69</v>
      </c>
      <c r="AM11" s="4"/>
      <c r="AN11" s="214"/>
      <c r="AP11" s="44">
        <f t="shared" si="3"/>
        <v>0</v>
      </c>
      <c r="AQ11" s="44">
        <f t="shared" si="4"/>
        <v>0</v>
      </c>
      <c r="AR11" s="44">
        <f t="shared" si="6"/>
        <v>0</v>
      </c>
      <c r="AS11" s="44">
        <f t="shared" si="7"/>
        <v>0</v>
      </c>
    </row>
    <row r="12" spans="2:45" s="77" customFormat="1" ht="15" customHeight="1" x14ac:dyDescent="0.15">
      <c r="B12" s="214"/>
      <c r="C12" s="154"/>
      <c r="D12" s="75" t="s">
        <v>23</v>
      </c>
      <c r="E12" s="141">
        <f t="shared" si="9"/>
        <v>8</v>
      </c>
      <c r="F12" s="141">
        <f t="shared" si="10"/>
        <v>8</v>
      </c>
      <c r="G12" s="134">
        <v>0</v>
      </c>
      <c r="H12" s="134">
        <v>0</v>
      </c>
      <c r="I12" s="134">
        <v>0</v>
      </c>
      <c r="J12" s="134">
        <v>0</v>
      </c>
      <c r="K12" s="134">
        <v>7</v>
      </c>
      <c r="L12" s="134">
        <v>1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42">
        <f t="shared" si="11"/>
        <v>0</v>
      </c>
      <c r="S12" s="134">
        <v>0</v>
      </c>
      <c r="T12" s="134">
        <v>0</v>
      </c>
      <c r="U12" s="134">
        <v>0</v>
      </c>
      <c r="V12" s="134">
        <v>0</v>
      </c>
      <c r="W12" s="137"/>
      <c r="X12" s="161">
        <v>0</v>
      </c>
      <c r="Y12" s="143">
        <f t="shared" si="12"/>
        <v>0</v>
      </c>
      <c r="Z12" s="134">
        <v>0</v>
      </c>
      <c r="AA12" s="134">
        <v>0</v>
      </c>
      <c r="AB12" s="134">
        <v>0</v>
      </c>
      <c r="AC12" s="134">
        <v>0</v>
      </c>
      <c r="AD12" s="134">
        <v>0</v>
      </c>
      <c r="AE12" s="134">
        <v>0</v>
      </c>
      <c r="AF12" s="134">
        <v>0</v>
      </c>
      <c r="AG12" s="134">
        <v>0</v>
      </c>
      <c r="AH12" s="134">
        <v>0</v>
      </c>
      <c r="AI12" s="134">
        <v>0</v>
      </c>
      <c r="AJ12" s="134">
        <v>0</v>
      </c>
      <c r="AK12" s="134">
        <v>0</v>
      </c>
      <c r="AL12" s="76" t="s">
        <v>23</v>
      </c>
      <c r="AM12" s="4"/>
      <c r="AN12" s="214"/>
      <c r="AP12" s="44">
        <f t="shared" si="3"/>
        <v>0</v>
      </c>
      <c r="AQ12" s="44">
        <f t="shared" si="4"/>
        <v>0</v>
      </c>
      <c r="AR12" s="44">
        <f t="shared" si="6"/>
        <v>0</v>
      </c>
      <c r="AS12" s="44">
        <f t="shared" si="7"/>
        <v>0</v>
      </c>
    </row>
    <row r="13" spans="2:45" s="36" customFormat="1" ht="15" customHeight="1" x14ac:dyDescent="0.15">
      <c r="B13" s="216" t="s">
        <v>8</v>
      </c>
      <c r="C13" s="3"/>
      <c r="D13" s="75" t="s">
        <v>68</v>
      </c>
      <c r="E13" s="141">
        <f>SUM(F13,R13,X13,Y13,AE13:AK13)</f>
        <v>4434</v>
      </c>
      <c r="F13" s="141">
        <f t="shared" si="10"/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42">
        <f t="shared" si="11"/>
        <v>0</v>
      </c>
      <c r="S13" s="134">
        <v>0</v>
      </c>
      <c r="T13" s="134">
        <v>0</v>
      </c>
      <c r="U13" s="134">
        <v>0</v>
      </c>
      <c r="V13" s="134">
        <v>0</v>
      </c>
      <c r="W13" s="137"/>
      <c r="X13" s="161">
        <v>0</v>
      </c>
      <c r="Y13" s="143">
        <f t="shared" si="12"/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19</v>
      </c>
      <c r="AF13" s="134">
        <v>188</v>
      </c>
      <c r="AG13" s="134">
        <v>4227</v>
      </c>
      <c r="AH13" s="134">
        <v>0</v>
      </c>
      <c r="AI13" s="134">
        <v>0</v>
      </c>
      <c r="AJ13" s="134">
        <v>0</v>
      </c>
      <c r="AK13" s="134">
        <v>0</v>
      </c>
      <c r="AL13" s="76" t="s">
        <v>68</v>
      </c>
      <c r="AM13" s="4"/>
      <c r="AN13" s="216" t="str">
        <f t="shared" ref="AN13:AN51" si="13">B13</f>
        <v>刃物の携帯</v>
      </c>
      <c r="AP13" s="44">
        <f t="shared" si="3"/>
        <v>0</v>
      </c>
      <c r="AQ13" s="44">
        <f t="shared" si="4"/>
        <v>0</v>
      </c>
      <c r="AR13" s="44">
        <f t="shared" si="6"/>
        <v>0</v>
      </c>
      <c r="AS13" s="44">
        <f t="shared" si="7"/>
        <v>0</v>
      </c>
    </row>
    <row r="14" spans="2:45" s="36" customFormat="1" ht="15" customHeight="1" x14ac:dyDescent="0.15">
      <c r="B14" s="216"/>
      <c r="C14" s="154"/>
      <c r="D14" s="75" t="s">
        <v>69</v>
      </c>
      <c r="E14" s="141">
        <f t="shared" si="9"/>
        <v>3960</v>
      </c>
      <c r="F14" s="141">
        <f t="shared" si="10"/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42">
        <f t="shared" si="11"/>
        <v>0</v>
      </c>
      <c r="S14" s="134">
        <v>0</v>
      </c>
      <c r="T14" s="134">
        <v>0</v>
      </c>
      <c r="U14" s="134">
        <v>0</v>
      </c>
      <c r="V14" s="134">
        <v>0</v>
      </c>
      <c r="W14" s="137"/>
      <c r="X14" s="161">
        <v>0</v>
      </c>
      <c r="Y14" s="143">
        <f t="shared" si="12"/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17</v>
      </c>
      <c r="AF14" s="134">
        <v>166</v>
      </c>
      <c r="AG14" s="134">
        <v>3777</v>
      </c>
      <c r="AH14" s="134">
        <v>0</v>
      </c>
      <c r="AI14" s="134">
        <v>0</v>
      </c>
      <c r="AJ14" s="134">
        <v>0</v>
      </c>
      <c r="AK14" s="134">
        <v>0</v>
      </c>
      <c r="AL14" s="76" t="s">
        <v>69</v>
      </c>
      <c r="AM14" s="4"/>
      <c r="AN14" s="216"/>
      <c r="AP14" s="44">
        <f t="shared" si="3"/>
        <v>0</v>
      </c>
      <c r="AQ14" s="44">
        <f t="shared" si="4"/>
        <v>0</v>
      </c>
      <c r="AR14" s="44">
        <f t="shared" si="6"/>
        <v>0</v>
      </c>
      <c r="AS14" s="44">
        <f t="shared" si="7"/>
        <v>0</v>
      </c>
    </row>
    <row r="15" spans="2:45" s="36" customFormat="1" ht="15" customHeight="1" x14ac:dyDescent="0.15">
      <c r="B15" s="216"/>
      <c r="C15" s="154"/>
      <c r="D15" s="75" t="s">
        <v>23</v>
      </c>
      <c r="E15" s="141">
        <f t="shared" si="9"/>
        <v>4030</v>
      </c>
      <c r="F15" s="141">
        <f t="shared" si="10"/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42">
        <f t="shared" si="11"/>
        <v>0</v>
      </c>
      <c r="S15" s="134">
        <v>0</v>
      </c>
      <c r="T15" s="134">
        <v>0</v>
      </c>
      <c r="U15" s="134">
        <v>0</v>
      </c>
      <c r="V15" s="134">
        <v>0</v>
      </c>
      <c r="W15" s="137"/>
      <c r="X15" s="161">
        <v>0</v>
      </c>
      <c r="Y15" s="143">
        <f t="shared" si="12"/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9</v>
      </c>
      <c r="AF15" s="134">
        <v>172</v>
      </c>
      <c r="AG15" s="134">
        <v>3849</v>
      </c>
      <c r="AH15" s="134">
        <v>0</v>
      </c>
      <c r="AI15" s="134">
        <v>0</v>
      </c>
      <c r="AJ15" s="134">
        <v>0</v>
      </c>
      <c r="AK15" s="134">
        <v>0</v>
      </c>
      <c r="AL15" s="76" t="s">
        <v>23</v>
      </c>
      <c r="AM15" s="4"/>
      <c r="AN15" s="216"/>
      <c r="AP15" s="44">
        <f t="shared" si="3"/>
        <v>0</v>
      </c>
      <c r="AQ15" s="44">
        <f t="shared" si="4"/>
        <v>0</v>
      </c>
      <c r="AR15" s="44">
        <f t="shared" si="6"/>
        <v>0</v>
      </c>
      <c r="AS15" s="44">
        <f t="shared" si="7"/>
        <v>0</v>
      </c>
    </row>
    <row r="16" spans="2:45" s="36" customFormat="1" ht="15" customHeight="1" x14ac:dyDescent="0.15">
      <c r="B16" s="214" t="s">
        <v>5</v>
      </c>
      <c r="C16" s="153"/>
      <c r="D16" s="75" t="s">
        <v>68</v>
      </c>
      <c r="E16" s="141">
        <f t="shared" si="9"/>
        <v>140</v>
      </c>
      <c r="F16" s="141">
        <f t="shared" si="10"/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42">
        <f t="shared" si="11"/>
        <v>0</v>
      </c>
      <c r="S16" s="134">
        <v>0</v>
      </c>
      <c r="T16" s="134">
        <v>0</v>
      </c>
      <c r="U16" s="134">
        <v>0</v>
      </c>
      <c r="V16" s="134">
        <v>0</v>
      </c>
      <c r="W16" s="137"/>
      <c r="X16" s="161">
        <v>0</v>
      </c>
      <c r="Y16" s="143">
        <f t="shared" si="12"/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140</v>
      </c>
      <c r="AK16" s="134">
        <v>0</v>
      </c>
      <c r="AL16" s="76" t="s">
        <v>68</v>
      </c>
      <c r="AM16" s="4"/>
      <c r="AN16" s="214" t="str">
        <f t="shared" ref="AN16:AN51" si="14">B16</f>
        <v>模造刀剣類の携帯</v>
      </c>
      <c r="AP16" s="44">
        <f t="shared" si="3"/>
        <v>0</v>
      </c>
      <c r="AQ16" s="44">
        <f t="shared" si="4"/>
        <v>0</v>
      </c>
      <c r="AR16" s="44">
        <f t="shared" si="6"/>
        <v>0</v>
      </c>
      <c r="AS16" s="44">
        <f t="shared" si="7"/>
        <v>0</v>
      </c>
    </row>
    <row r="17" spans="2:45" s="36" customFormat="1" ht="15" customHeight="1" x14ac:dyDescent="0.15">
      <c r="B17" s="214"/>
      <c r="C17" s="154"/>
      <c r="D17" s="75" t="s">
        <v>69</v>
      </c>
      <c r="E17" s="141">
        <f t="shared" si="9"/>
        <v>129</v>
      </c>
      <c r="F17" s="141">
        <f t="shared" si="10"/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42">
        <f t="shared" si="11"/>
        <v>0</v>
      </c>
      <c r="S17" s="134">
        <v>0</v>
      </c>
      <c r="T17" s="134">
        <v>0</v>
      </c>
      <c r="U17" s="134">
        <v>0</v>
      </c>
      <c r="V17" s="134">
        <v>0</v>
      </c>
      <c r="W17" s="137"/>
      <c r="X17" s="161">
        <v>0</v>
      </c>
      <c r="Y17" s="143">
        <f t="shared" si="12"/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129</v>
      </c>
      <c r="AK17" s="134">
        <v>0</v>
      </c>
      <c r="AL17" s="76" t="s">
        <v>69</v>
      </c>
      <c r="AM17" s="4"/>
      <c r="AN17" s="214"/>
      <c r="AP17" s="44">
        <f t="shared" si="3"/>
        <v>0</v>
      </c>
      <c r="AQ17" s="44">
        <f t="shared" si="4"/>
        <v>0</v>
      </c>
      <c r="AR17" s="44">
        <f t="shared" si="6"/>
        <v>0</v>
      </c>
      <c r="AS17" s="44">
        <f t="shared" si="7"/>
        <v>0</v>
      </c>
    </row>
    <row r="18" spans="2:45" s="36" customFormat="1" ht="15" customHeight="1" x14ac:dyDescent="0.15">
      <c r="B18" s="214"/>
      <c r="C18" s="154"/>
      <c r="D18" s="75" t="s">
        <v>23</v>
      </c>
      <c r="E18" s="141">
        <f t="shared" si="9"/>
        <v>92</v>
      </c>
      <c r="F18" s="141">
        <f t="shared" si="10"/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42">
        <f t="shared" si="11"/>
        <v>0</v>
      </c>
      <c r="S18" s="134">
        <v>0</v>
      </c>
      <c r="T18" s="134">
        <v>0</v>
      </c>
      <c r="U18" s="134">
        <v>0</v>
      </c>
      <c r="V18" s="134">
        <v>0</v>
      </c>
      <c r="W18" s="137"/>
      <c r="X18" s="161">
        <v>0</v>
      </c>
      <c r="Y18" s="143">
        <f t="shared" si="12"/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92</v>
      </c>
      <c r="AK18" s="134">
        <v>0</v>
      </c>
      <c r="AL18" s="76" t="s">
        <v>23</v>
      </c>
      <c r="AM18" s="4"/>
      <c r="AN18" s="214"/>
      <c r="AP18" s="44">
        <f t="shared" si="3"/>
        <v>0</v>
      </c>
      <c r="AQ18" s="44">
        <f t="shared" si="4"/>
        <v>0</v>
      </c>
      <c r="AR18" s="44">
        <f t="shared" si="6"/>
        <v>0</v>
      </c>
      <c r="AS18" s="44">
        <f t="shared" si="7"/>
        <v>0</v>
      </c>
    </row>
    <row r="19" spans="2:45" s="36" customFormat="1" ht="15" customHeight="1" x14ac:dyDescent="0.15">
      <c r="B19" s="210" t="s">
        <v>17</v>
      </c>
      <c r="C19" s="154"/>
      <c r="D19" s="75" t="s">
        <v>68</v>
      </c>
      <c r="E19" s="141">
        <f t="shared" si="9"/>
        <v>8</v>
      </c>
      <c r="F19" s="141">
        <f t="shared" si="10"/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42">
        <f t="shared" si="11"/>
        <v>0</v>
      </c>
      <c r="S19" s="134">
        <v>0</v>
      </c>
      <c r="T19" s="134">
        <v>0</v>
      </c>
      <c r="U19" s="134">
        <v>0</v>
      </c>
      <c r="V19" s="134">
        <v>0</v>
      </c>
      <c r="W19" s="137"/>
      <c r="X19" s="161">
        <v>0</v>
      </c>
      <c r="Y19" s="143">
        <f t="shared" si="12"/>
        <v>8</v>
      </c>
      <c r="Z19" s="134">
        <v>7</v>
      </c>
      <c r="AA19" s="134">
        <v>1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76" t="s">
        <v>68</v>
      </c>
      <c r="AM19" s="4"/>
      <c r="AN19" s="210" t="str">
        <f t="shared" ref="AN19:AN51" si="15">B19</f>
        <v>譲受等の届出義務
違反</v>
      </c>
      <c r="AP19" s="44">
        <f t="shared" si="3"/>
        <v>0</v>
      </c>
      <c r="AQ19" s="44">
        <f t="shared" si="4"/>
        <v>0</v>
      </c>
      <c r="AR19" s="44">
        <f t="shared" si="6"/>
        <v>0</v>
      </c>
      <c r="AS19" s="44">
        <f t="shared" si="7"/>
        <v>0</v>
      </c>
    </row>
    <row r="20" spans="2:45" s="36" customFormat="1" ht="15" customHeight="1" x14ac:dyDescent="0.15">
      <c r="B20" s="214"/>
      <c r="C20" s="3"/>
      <c r="D20" s="75" t="s">
        <v>69</v>
      </c>
      <c r="E20" s="141">
        <f t="shared" si="9"/>
        <v>5</v>
      </c>
      <c r="F20" s="141">
        <f t="shared" si="10"/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42">
        <f t="shared" si="11"/>
        <v>0</v>
      </c>
      <c r="S20" s="134">
        <v>0</v>
      </c>
      <c r="T20" s="134">
        <v>0</v>
      </c>
      <c r="U20" s="134">
        <v>0</v>
      </c>
      <c r="V20" s="134">
        <v>0</v>
      </c>
      <c r="W20" s="137"/>
      <c r="X20" s="161">
        <v>0</v>
      </c>
      <c r="Y20" s="143">
        <f t="shared" si="12"/>
        <v>5</v>
      </c>
      <c r="Z20" s="134">
        <v>4</v>
      </c>
      <c r="AA20" s="134">
        <v>1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76" t="s">
        <v>69</v>
      </c>
      <c r="AM20" s="4"/>
      <c r="AN20" s="214"/>
      <c r="AP20" s="44">
        <f t="shared" si="3"/>
        <v>0</v>
      </c>
      <c r="AQ20" s="44">
        <f t="shared" si="4"/>
        <v>0</v>
      </c>
      <c r="AR20" s="44">
        <f t="shared" si="6"/>
        <v>0</v>
      </c>
      <c r="AS20" s="44">
        <f t="shared" si="7"/>
        <v>0</v>
      </c>
    </row>
    <row r="21" spans="2:45" s="36" customFormat="1" ht="15" customHeight="1" x14ac:dyDescent="0.15">
      <c r="B21" s="214"/>
      <c r="C21" s="3"/>
      <c r="D21" s="75" t="s">
        <v>23</v>
      </c>
      <c r="E21" s="141">
        <f t="shared" si="9"/>
        <v>10</v>
      </c>
      <c r="F21" s="141">
        <f t="shared" si="10"/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42">
        <f t="shared" si="11"/>
        <v>0</v>
      </c>
      <c r="S21" s="134">
        <v>0</v>
      </c>
      <c r="T21" s="134">
        <v>0</v>
      </c>
      <c r="U21" s="134">
        <v>0</v>
      </c>
      <c r="V21" s="134">
        <v>0</v>
      </c>
      <c r="W21" s="137"/>
      <c r="X21" s="161">
        <v>0</v>
      </c>
      <c r="Y21" s="143">
        <f t="shared" si="12"/>
        <v>10</v>
      </c>
      <c r="Z21" s="134">
        <v>10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76" t="s">
        <v>23</v>
      </c>
      <c r="AM21" s="4"/>
      <c r="AN21" s="214"/>
      <c r="AP21" s="44">
        <f t="shared" si="3"/>
        <v>0</v>
      </c>
      <c r="AQ21" s="44">
        <f t="shared" si="4"/>
        <v>0</v>
      </c>
      <c r="AR21" s="44">
        <f t="shared" si="6"/>
        <v>0</v>
      </c>
      <c r="AS21" s="44">
        <f t="shared" si="7"/>
        <v>0</v>
      </c>
    </row>
    <row r="22" spans="2:45" s="36" customFormat="1" ht="15" customHeight="1" x14ac:dyDescent="0.15">
      <c r="B22" s="210" t="s">
        <v>72</v>
      </c>
      <c r="C22" s="153"/>
      <c r="D22" s="75" t="s">
        <v>68</v>
      </c>
      <c r="E22" s="141">
        <f t="shared" si="9"/>
        <v>10</v>
      </c>
      <c r="F22" s="141">
        <f t="shared" si="10"/>
        <v>9</v>
      </c>
      <c r="G22" s="134">
        <v>0</v>
      </c>
      <c r="H22" s="134">
        <v>0</v>
      </c>
      <c r="I22" s="134">
        <v>0</v>
      </c>
      <c r="J22" s="134">
        <v>0</v>
      </c>
      <c r="K22" s="134">
        <v>8</v>
      </c>
      <c r="L22" s="134">
        <v>0</v>
      </c>
      <c r="M22" s="134">
        <v>0</v>
      </c>
      <c r="N22" s="134">
        <v>1</v>
      </c>
      <c r="O22" s="134">
        <v>0</v>
      </c>
      <c r="P22" s="134">
        <v>0</v>
      </c>
      <c r="Q22" s="134">
        <v>0</v>
      </c>
      <c r="R22" s="142">
        <f t="shared" si="11"/>
        <v>0</v>
      </c>
      <c r="S22" s="134">
        <v>0</v>
      </c>
      <c r="T22" s="134">
        <v>0</v>
      </c>
      <c r="U22" s="134">
        <v>0</v>
      </c>
      <c r="V22" s="134">
        <v>0</v>
      </c>
      <c r="W22" s="137"/>
      <c r="X22" s="161">
        <v>0</v>
      </c>
      <c r="Y22" s="143">
        <f t="shared" si="12"/>
        <v>1</v>
      </c>
      <c r="Z22" s="134">
        <v>0</v>
      </c>
      <c r="AA22" s="134">
        <v>1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76" t="s">
        <v>68</v>
      </c>
      <c r="AM22" s="4"/>
      <c r="AN22" s="210" t="str">
        <f t="shared" ref="AN22:AN51" si="16">B22</f>
        <v>許可証・登録証の
記載事項変更、亡失
等の届出義務違反</v>
      </c>
      <c r="AP22" s="44">
        <f t="shared" si="3"/>
        <v>0</v>
      </c>
      <c r="AQ22" s="44">
        <f t="shared" si="4"/>
        <v>0</v>
      </c>
      <c r="AR22" s="44">
        <f t="shared" si="6"/>
        <v>0</v>
      </c>
      <c r="AS22" s="44">
        <f t="shared" si="7"/>
        <v>0</v>
      </c>
    </row>
    <row r="23" spans="2:45" s="36" customFormat="1" ht="15" customHeight="1" x14ac:dyDescent="0.15">
      <c r="B23" s="210"/>
      <c r="C23" s="154"/>
      <c r="D23" s="75" t="s">
        <v>69</v>
      </c>
      <c r="E23" s="141">
        <f t="shared" si="9"/>
        <v>8</v>
      </c>
      <c r="F23" s="141">
        <f t="shared" si="10"/>
        <v>7</v>
      </c>
      <c r="G23" s="134">
        <v>0</v>
      </c>
      <c r="H23" s="134">
        <v>0</v>
      </c>
      <c r="I23" s="134">
        <v>0</v>
      </c>
      <c r="J23" s="134">
        <v>0</v>
      </c>
      <c r="K23" s="134">
        <v>6</v>
      </c>
      <c r="L23" s="134">
        <v>0</v>
      </c>
      <c r="M23" s="134">
        <v>0</v>
      </c>
      <c r="N23" s="134">
        <v>1</v>
      </c>
      <c r="O23" s="134">
        <v>0</v>
      </c>
      <c r="P23" s="134">
        <v>0</v>
      </c>
      <c r="Q23" s="134">
        <v>0</v>
      </c>
      <c r="R23" s="142">
        <f t="shared" si="11"/>
        <v>0</v>
      </c>
      <c r="S23" s="134">
        <v>0</v>
      </c>
      <c r="T23" s="134">
        <v>0</v>
      </c>
      <c r="U23" s="134">
        <v>0</v>
      </c>
      <c r="V23" s="134">
        <v>0</v>
      </c>
      <c r="W23" s="137"/>
      <c r="X23" s="161">
        <v>0</v>
      </c>
      <c r="Y23" s="143">
        <f t="shared" si="12"/>
        <v>1</v>
      </c>
      <c r="Z23" s="134">
        <v>1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76" t="s">
        <v>69</v>
      </c>
      <c r="AM23" s="4"/>
      <c r="AN23" s="210"/>
      <c r="AP23" s="44">
        <f t="shared" si="3"/>
        <v>0</v>
      </c>
      <c r="AQ23" s="44">
        <f t="shared" si="4"/>
        <v>0</v>
      </c>
      <c r="AR23" s="44">
        <f t="shared" si="6"/>
        <v>0</v>
      </c>
      <c r="AS23" s="44">
        <f t="shared" si="7"/>
        <v>0</v>
      </c>
    </row>
    <row r="24" spans="2:45" s="36" customFormat="1" ht="15" customHeight="1" x14ac:dyDescent="0.15">
      <c r="B24" s="210"/>
      <c r="C24" s="154"/>
      <c r="D24" s="75" t="s">
        <v>23</v>
      </c>
      <c r="E24" s="141">
        <f t="shared" si="9"/>
        <v>5</v>
      </c>
      <c r="F24" s="141">
        <f t="shared" si="10"/>
        <v>5</v>
      </c>
      <c r="G24" s="134">
        <v>0</v>
      </c>
      <c r="H24" s="134">
        <v>0</v>
      </c>
      <c r="I24" s="134">
        <v>0</v>
      </c>
      <c r="J24" s="134">
        <v>0</v>
      </c>
      <c r="K24" s="134">
        <v>5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42">
        <f t="shared" si="11"/>
        <v>0</v>
      </c>
      <c r="S24" s="134">
        <v>0</v>
      </c>
      <c r="T24" s="134">
        <v>0</v>
      </c>
      <c r="U24" s="134">
        <v>0</v>
      </c>
      <c r="V24" s="134">
        <v>0</v>
      </c>
      <c r="W24" s="137"/>
      <c r="X24" s="161">
        <v>0</v>
      </c>
      <c r="Y24" s="143">
        <f t="shared" si="12"/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76" t="s">
        <v>23</v>
      </c>
      <c r="AM24" s="4"/>
      <c r="AN24" s="210"/>
      <c r="AP24" s="44">
        <f t="shared" si="3"/>
        <v>0</v>
      </c>
      <c r="AQ24" s="44">
        <f t="shared" si="4"/>
        <v>0</v>
      </c>
      <c r="AR24" s="44">
        <f t="shared" si="6"/>
        <v>0</v>
      </c>
      <c r="AS24" s="44">
        <f t="shared" si="7"/>
        <v>0</v>
      </c>
    </row>
    <row r="25" spans="2:45" s="36" customFormat="1" ht="15" customHeight="1" x14ac:dyDescent="0.15">
      <c r="B25" s="210" t="s">
        <v>18</v>
      </c>
      <c r="C25" s="78"/>
      <c r="D25" s="75" t="s">
        <v>68</v>
      </c>
      <c r="E25" s="141">
        <f t="shared" si="9"/>
        <v>5</v>
      </c>
      <c r="F25" s="141">
        <f t="shared" si="10"/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42">
        <f t="shared" si="11"/>
        <v>0</v>
      </c>
      <c r="S25" s="134">
        <v>0</v>
      </c>
      <c r="T25" s="134">
        <v>0</v>
      </c>
      <c r="U25" s="134">
        <v>0</v>
      </c>
      <c r="V25" s="134">
        <v>0</v>
      </c>
      <c r="W25" s="137"/>
      <c r="X25" s="161">
        <v>0</v>
      </c>
      <c r="Y25" s="143">
        <f t="shared" si="12"/>
        <v>5</v>
      </c>
      <c r="Z25" s="134">
        <v>4</v>
      </c>
      <c r="AA25" s="134">
        <v>0</v>
      </c>
      <c r="AB25" s="134">
        <v>0</v>
      </c>
      <c r="AC25" s="134">
        <v>1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76" t="s">
        <v>68</v>
      </c>
      <c r="AM25" s="4"/>
      <c r="AN25" s="210" t="str">
        <f t="shared" ref="AN25:AN51" si="17">B25</f>
        <v>発見・拾得の届出
義務違反</v>
      </c>
      <c r="AP25" s="44">
        <f t="shared" si="3"/>
        <v>0</v>
      </c>
      <c r="AQ25" s="44">
        <f t="shared" si="4"/>
        <v>0</v>
      </c>
      <c r="AR25" s="44">
        <f t="shared" si="6"/>
        <v>0</v>
      </c>
      <c r="AS25" s="44">
        <f t="shared" si="7"/>
        <v>0</v>
      </c>
    </row>
    <row r="26" spans="2:45" s="36" customFormat="1" ht="15" customHeight="1" x14ac:dyDescent="0.15">
      <c r="B26" s="214"/>
      <c r="C26" s="3"/>
      <c r="D26" s="75" t="s">
        <v>69</v>
      </c>
      <c r="E26" s="141">
        <f t="shared" si="9"/>
        <v>3</v>
      </c>
      <c r="F26" s="141">
        <f t="shared" si="10"/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42">
        <f t="shared" si="11"/>
        <v>0</v>
      </c>
      <c r="S26" s="134">
        <v>0</v>
      </c>
      <c r="T26" s="134">
        <v>0</v>
      </c>
      <c r="U26" s="134">
        <v>0</v>
      </c>
      <c r="V26" s="134">
        <v>0</v>
      </c>
      <c r="W26" s="137"/>
      <c r="X26" s="161">
        <v>0</v>
      </c>
      <c r="Y26" s="143">
        <f t="shared" si="12"/>
        <v>3</v>
      </c>
      <c r="Z26" s="134">
        <v>3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76" t="s">
        <v>69</v>
      </c>
      <c r="AM26" s="4"/>
      <c r="AN26" s="214"/>
      <c r="AP26" s="44">
        <f t="shared" si="3"/>
        <v>0</v>
      </c>
      <c r="AQ26" s="44">
        <f t="shared" si="4"/>
        <v>0</v>
      </c>
      <c r="AR26" s="44">
        <f t="shared" si="6"/>
        <v>0</v>
      </c>
      <c r="AS26" s="44">
        <f t="shared" si="7"/>
        <v>0</v>
      </c>
    </row>
    <row r="27" spans="2:45" s="36" customFormat="1" ht="15" customHeight="1" x14ac:dyDescent="0.15">
      <c r="B27" s="214"/>
      <c r="C27" s="3"/>
      <c r="D27" s="75" t="s">
        <v>23</v>
      </c>
      <c r="E27" s="141">
        <f t="shared" si="9"/>
        <v>7</v>
      </c>
      <c r="F27" s="141">
        <f t="shared" si="10"/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42">
        <f t="shared" si="11"/>
        <v>0</v>
      </c>
      <c r="S27" s="134">
        <v>0</v>
      </c>
      <c r="T27" s="134">
        <v>0</v>
      </c>
      <c r="U27" s="134">
        <v>0</v>
      </c>
      <c r="V27" s="134">
        <v>0</v>
      </c>
      <c r="W27" s="137"/>
      <c r="X27" s="161">
        <v>0</v>
      </c>
      <c r="Y27" s="143">
        <f t="shared" si="12"/>
        <v>7</v>
      </c>
      <c r="Z27" s="134">
        <v>7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76" t="s">
        <v>23</v>
      </c>
      <c r="AM27" s="4"/>
      <c r="AN27" s="214"/>
      <c r="AP27" s="44">
        <f t="shared" si="3"/>
        <v>0</v>
      </c>
      <c r="AQ27" s="44">
        <f t="shared" si="4"/>
        <v>0</v>
      </c>
      <c r="AR27" s="44">
        <f t="shared" si="6"/>
        <v>0</v>
      </c>
      <c r="AS27" s="44">
        <f t="shared" si="7"/>
        <v>0</v>
      </c>
    </row>
    <row r="28" spans="2:45" s="36" customFormat="1" ht="15" customHeight="1" x14ac:dyDescent="0.15">
      <c r="B28" s="211" t="s">
        <v>19</v>
      </c>
      <c r="C28" s="3"/>
      <c r="D28" s="75" t="s">
        <v>68</v>
      </c>
      <c r="E28" s="141">
        <f t="shared" si="9"/>
        <v>1</v>
      </c>
      <c r="F28" s="141">
        <f t="shared" si="10"/>
        <v>1</v>
      </c>
      <c r="G28" s="134">
        <v>0</v>
      </c>
      <c r="H28" s="134">
        <v>0</v>
      </c>
      <c r="I28" s="134">
        <v>0</v>
      </c>
      <c r="J28" s="134">
        <v>0</v>
      </c>
      <c r="K28" s="134">
        <v>1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42">
        <f t="shared" si="11"/>
        <v>0</v>
      </c>
      <c r="S28" s="134">
        <v>0</v>
      </c>
      <c r="T28" s="134">
        <v>0</v>
      </c>
      <c r="U28" s="134">
        <v>0</v>
      </c>
      <c r="V28" s="134">
        <v>0</v>
      </c>
      <c r="W28" s="137"/>
      <c r="X28" s="161">
        <v>0</v>
      </c>
      <c r="Y28" s="143">
        <f t="shared" si="12"/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76" t="s">
        <v>68</v>
      </c>
      <c r="AM28" s="4"/>
      <c r="AN28" s="211" t="str">
        <f t="shared" ref="AN28:AN51" si="18">B28</f>
        <v>事故の届出義務違
反</v>
      </c>
      <c r="AP28" s="44">
        <f t="shared" si="3"/>
        <v>0</v>
      </c>
      <c r="AQ28" s="44">
        <f t="shared" si="4"/>
        <v>0</v>
      </c>
      <c r="AR28" s="44">
        <f t="shared" si="6"/>
        <v>0</v>
      </c>
      <c r="AS28" s="44">
        <f t="shared" si="7"/>
        <v>0</v>
      </c>
    </row>
    <row r="29" spans="2:45" s="36" customFormat="1" ht="15" customHeight="1" x14ac:dyDescent="0.15">
      <c r="B29" s="216"/>
      <c r="C29" s="3"/>
      <c r="D29" s="75" t="s">
        <v>69</v>
      </c>
      <c r="E29" s="141">
        <f t="shared" si="9"/>
        <v>1</v>
      </c>
      <c r="F29" s="141">
        <f t="shared" si="10"/>
        <v>1</v>
      </c>
      <c r="G29" s="134">
        <v>0</v>
      </c>
      <c r="H29" s="134">
        <v>0</v>
      </c>
      <c r="I29" s="134">
        <v>0</v>
      </c>
      <c r="J29" s="134">
        <v>0</v>
      </c>
      <c r="K29" s="134">
        <v>1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42">
        <f t="shared" si="11"/>
        <v>0</v>
      </c>
      <c r="S29" s="134">
        <v>0</v>
      </c>
      <c r="T29" s="134">
        <v>0</v>
      </c>
      <c r="U29" s="134">
        <v>0</v>
      </c>
      <c r="V29" s="134">
        <v>0</v>
      </c>
      <c r="W29" s="137"/>
      <c r="X29" s="161">
        <v>0</v>
      </c>
      <c r="Y29" s="143">
        <f t="shared" si="12"/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76" t="s">
        <v>69</v>
      </c>
      <c r="AM29" s="4"/>
      <c r="AN29" s="216"/>
      <c r="AP29" s="44">
        <f t="shared" si="3"/>
        <v>0</v>
      </c>
      <c r="AQ29" s="44">
        <f t="shared" si="4"/>
        <v>0</v>
      </c>
      <c r="AR29" s="44">
        <f t="shared" si="6"/>
        <v>0</v>
      </c>
      <c r="AS29" s="44">
        <f t="shared" si="7"/>
        <v>0</v>
      </c>
    </row>
    <row r="30" spans="2:45" s="36" customFormat="1" ht="15" customHeight="1" x14ac:dyDescent="0.15">
      <c r="B30" s="216"/>
      <c r="C30" s="154"/>
      <c r="D30" s="75" t="s">
        <v>23</v>
      </c>
      <c r="E30" s="141">
        <f t="shared" si="9"/>
        <v>0</v>
      </c>
      <c r="F30" s="141">
        <f t="shared" si="10"/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42">
        <f t="shared" si="11"/>
        <v>0</v>
      </c>
      <c r="S30" s="134">
        <v>0</v>
      </c>
      <c r="T30" s="134">
        <v>0</v>
      </c>
      <c r="U30" s="134">
        <v>0</v>
      </c>
      <c r="V30" s="134">
        <v>0</v>
      </c>
      <c r="W30" s="137"/>
      <c r="X30" s="161">
        <v>0</v>
      </c>
      <c r="Y30" s="143">
        <f t="shared" si="12"/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76" t="s">
        <v>23</v>
      </c>
      <c r="AM30" s="4"/>
      <c r="AN30" s="216"/>
      <c r="AP30" s="44">
        <f t="shared" si="3"/>
        <v>0</v>
      </c>
      <c r="AQ30" s="44">
        <f t="shared" si="4"/>
        <v>0</v>
      </c>
      <c r="AR30" s="44">
        <f t="shared" si="6"/>
        <v>0</v>
      </c>
      <c r="AS30" s="44">
        <f t="shared" si="7"/>
        <v>0</v>
      </c>
    </row>
    <row r="31" spans="2:45" s="36" customFormat="1" ht="15" customHeight="1" x14ac:dyDescent="0.15">
      <c r="B31" s="210" t="s">
        <v>9</v>
      </c>
      <c r="C31" s="153"/>
      <c r="D31" s="75" t="s">
        <v>68</v>
      </c>
      <c r="E31" s="141">
        <f t="shared" si="9"/>
        <v>30</v>
      </c>
      <c r="F31" s="141">
        <f t="shared" si="10"/>
        <v>30</v>
      </c>
      <c r="G31" s="134">
        <v>0</v>
      </c>
      <c r="H31" s="134">
        <v>0</v>
      </c>
      <c r="I31" s="134">
        <v>0</v>
      </c>
      <c r="J31" s="134">
        <v>7</v>
      </c>
      <c r="K31" s="134">
        <v>19</v>
      </c>
      <c r="L31" s="134">
        <v>4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42">
        <f t="shared" si="11"/>
        <v>0</v>
      </c>
      <c r="S31" s="134">
        <v>0</v>
      </c>
      <c r="T31" s="134">
        <v>0</v>
      </c>
      <c r="U31" s="134">
        <v>0</v>
      </c>
      <c r="V31" s="134">
        <v>0</v>
      </c>
      <c r="W31" s="137"/>
      <c r="X31" s="161">
        <v>0</v>
      </c>
      <c r="Y31" s="143">
        <f t="shared" si="12"/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76" t="s">
        <v>68</v>
      </c>
      <c r="AM31" s="4"/>
      <c r="AN31" s="210" t="str">
        <f t="shared" ref="AN31:AN51" si="19">B31</f>
        <v>保管義務違反</v>
      </c>
      <c r="AP31" s="44">
        <f t="shared" si="3"/>
        <v>0</v>
      </c>
      <c r="AQ31" s="44">
        <f t="shared" si="4"/>
        <v>0</v>
      </c>
      <c r="AR31" s="44">
        <f t="shared" si="6"/>
        <v>0</v>
      </c>
      <c r="AS31" s="44">
        <f t="shared" si="7"/>
        <v>0</v>
      </c>
    </row>
    <row r="32" spans="2:45" s="36" customFormat="1" ht="15" customHeight="1" x14ac:dyDescent="0.15">
      <c r="B32" s="214"/>
      <c r="C32" s="154"/>
      <c r="D32" s="75" t="s">
        <v>69</v>
      </c>
      <c r="E32" s="141">
        <f t="shared" si="9"/>
        <v>22</v>
      </c>
      <c r="F32" s="141">
        <f t="shared" si="10"/>
        <v>22</v>
      </c>
      <c r="G32" s="134">
        <v>0</v>
      </c>
      <c r="H32" s="134">
        <v>0</v>
      </c>
      <c r="I32" s="134">
        <v>0</v>
      </c>
      <c r="J32" s="134">
        <v>5</v>
      </c>
      <c r="K32" s="134">
        <v>13</v>
      </c>
      <c r="L32" s="134">
        <v>4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42">
        <f t="shared" si="11"/>
        <v>0</v>
      </c>
      <c r="S32" s="134">
        <v>0</v>
      </c>
      <c r="T32" s="134">
        <v>0</v>
      </c>
      <c r="U32" s="134">
        <v>0</v>
      </c>
      <c r="V32" s="134">
        <v>0</v>
      </c>
      <c r="W32" s="137"/>
      <c r="X32" s="161">
        <v>0</v>
      </c>
      <c r="Y32" s="143">
        <f t="shared" si="12"/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76" t="s">
        <v>69</v>
      </c>
      <c r="AM32" s="4"/>
      <c r="AN32" s="214"/>
      <c r="AP32" s="44">
        <f t="shared" si="3"/>
        <v>0</v>
      </c>
      <c r="AQ32" s="44">
        <f t="shared" si="4"/>
        <v>0</v>
      </c>
      <c r="AR32" s="44">
        <f t="shared" si="6"/>
        <v>0</v>
      </c>
      <c r="AS32" s="44">
        <f t="shared" si="7"/>
        <v>0</v>
      </c>
    </row>
    <row r="33" spans="2:45" s="36" customFormat="1" ht="15" customHeight="1" x14ac:dyDescent="0.15">
      <c r="B33" s="214"/>
      <c r="C33" s="154"/>
      <c r="D33" s="75" t="s">
        <v>23</v>
      </c>
      <c r="E33" s="141">
        <f t="shared" si="9"/>
        <v>27</v>
      </c>
      <c r="F33" s="141">
        <f t="shared" si="10"/>
        <v>27</v>
      </c>
      <c r="G33" s="134">
        <v>0</v>
      </c>
      <c r="H33" s="134">
        <v>0</v>
      </c>
      <c r="I33" s="134">
        <v>0</v>
      </c>
      <c r="J33" s="134">
        <v>8</v>
      </c>
      <c r="K33" s="134">
        <v>13</v>
      </c>
      <c r="L33" s="134">
        <v>4</v>
      </c>
      <c r="M33" s="134">
        <v>0</v>
      </c>
      <c r="N33" s="134">
        <v>0</v>
      </c>
      <c r="O33" s="134">
        <v>0</v>
      </c>
      <c r="P33" s="134">
        <v>2</v>
      </c>
      <c r="Q33" s="134">
        <v>0</v>
      </c>
      <c r="R33" s="142">
        <f t="shared" si="11"/>
        <v>0</v>
      </c>
      <c r="S33" s="134">
        <v>0</v>
      </c>
      <c r="T33" s="134">
        <v>0</v>
      </c>
      <c r="U33" s="134">
        <v>0</v>
      </c>
      <c r="V33" s="134">
        <v>0</v>
      </c>
      <c r="W33" s="137"/>
      <c r="X33" s="161">
        <v>0</v>
      </c>
      <c r="Y33" s="143">
        <f t="shared" si="12"/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76" t="s">
        <v>23</v>
      </c>
      <c r="AM33" s="4"/>
      <c r="AN33" s="214"/>
      <c r="AP33" s="44">
        <f t="shared" si="3"/>
        <v>0</v>
      </c>
      <c r="AQ33" s="44">
        <f t="shared" si="4"/>
        <v>0</v>
      </c>
      <c r="AR33" s="44">
        <f t="shared" si="6"/>
        <v>0</v>
      </c>
      <c r="AS33" s="44">
        <f t="shared" si="7"/>
        <v>0</v>
      </c>
    </row>
    <row r="34" spans="2:45" s="36" customFormat="1" ht="15" customHeight="1" x14ac:dyDescent="0.15">
      <c r="B34" s="210" t="s">
        <v>20</v>
      </c>
      <c r="C34" s="153"/>
      <c r="D34" s="75" t="s">
        <v>68</v>
      </c>
      <c r="E34" s="141">
        <f t="shared" si="9"/>
        <v>1</v>
      </c>
      <c r="F34" s="141">
        <f t="shared" si="10"/>
        <v>1</v>
      </c>
      <c r="G34" s="134">
        <v>0</v>
      </c>
      <c r="H34" s="134">
        <v>0</v>
      </c>
      <c r="I34" s="134">
        <v>0</v>
      </c>
      <c r="J34" s="134">
        <v>0</v>
      </c>
      <c r="K34" s="134">
        <v>1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42">
        <f t="shared" si="11"/>
        <v>0</v>
      </c>
      <c r="S34" s="134">
        <v>0</v>
      </c>
      <c r="T34" s="134">
        <v>0</v>
      </c>
      <c r="U34" s="134">
        <v>0</v>
      </c>
      <c r="V34" s="134">
        <v>0</v>
      </c>
      <c r="W34" s="137"/>
      <c r="X34" s="161">
        <v>0</v>
      </c>
      <c r="Y34" s="143">
        <f t="shared" si="12"/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76" t="s">
        <v>68</v>
      </c>
      <c r="AM34" s="4"/>
      <c r="AN34" s="210" t="str">
        <f t="shared" ref="AN34:AN51" si="20">B34</f>
        <v>猟銃等保管業者の
保管基準違反等</v>
      </c>
      <c r="AP34" s="44">
        <f t="shared" si="3"/>
        <v>0</v>
      </c>
      <c r="AQ34" s="44">
        <f t="shared" si="4"/>
        <v>0</v>
      </c>
      <c r="AR34" s="44">
        <f t="shared" si="6"/>
        <v>0</v>
      </c>
      <c r="AS34" s="44">
        <f t="shared" si="7"/>
        <v>0</v>
      </c>
    </row>
    <row r="35" spans="2:45" s="36" customFormat="1" ht="15" customHeight="1" x14ac:dyDescent="0.15">
      <c r="B35" s="214"/>
      <c r="C35" s="154"/>
      <c r="D35" s="75" t="s">
        <v>69</v>
      </c>
      <c r="E35" s="141">
        <f t="shared" si="9"/>
        <v>1</v>
      </c>
      <c r="F35" s="141">
        <f t="shared" si="10"/>
        <v>1</v>
      </c>
      <c r="G35" s="134">
        <v>0</v>
      </c>
      <c r="H35" s="134">
        <v>0</v>
      </c>
      <c r="I35" s="134">
        <v>0</v>
      </c>
      <c r="J35" s="134">
        <v>0</v>
      </c>
      <c r="K35" s="134">
        <v>1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42">
        <f t="shared" si="11"/>
        <v>0</v>
      </c>
      <c r="S35" s="134">
        <v>0</v>
      </c>
      <c r="T35" s="134">
        <v>0</v>
      </c>
      <c r="U35" s="134">
        <v>0</v>
      </c>
      <c r="V35" s="134">
        <v>0</v>
      </c>
      <c r="W35" s="137"/>
      <c r="X35" s="161">
        <v>0</v>
      </c>
      <c r="Y35" s="143">
        <f t="shared" si="12"/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76" t="s">
        <v>69</v>
      </c>
      <c r="AM35" s="4"/>
      <c r="AN35" s="214"/>
      <c r="AP35" s="44">
        <f t="shared" si="3"/>
        <v>0</v>
      </c>
      <c r="AQ35" s="44">
        <f t="shared" si="4"/>
        <v>0</v>
      </c>
      <c r="AR35" s="44">
        <f t="shared" si="6"/>
        <v>0</v>
      </c>
      <c r="AS35" s="44">
        <f t="shared" si="7"/>
        <v>0</v>
      </c>
    </row>
    <row r="36" spans="2:45" s="36" customFormat="1" ht="15" customHeight="1" x14ac:dyDescent="0.15">
      <c r="B36" s="214"/>
      <c r="C36" s="154"/>
      <c r="D36" s="75" t="s">
        <v>23</v>
      </c>
      <c r="E36" s="141">
        <f t="shared" si="9"/>
        <v>0</v>
      </c>
      <c r="F36" s="141">
        <f t="shared" si="10"/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42">
        <f t="shared" si="11"/>
        <v>0</v>
      </c>
      <c r="S36" s="134">
        <v>0</v>
      </c>
      <c r="T36" s="134">
        <v>0</v>
      </c>
      <c r="U36" s="134">
        <v>0</v>
      </c>
      <c r="V36" s="134">
        <v>0</v>
      </c>
      <c r="W36" s="137"/>
      <c r="X36" s="161">
        <v>0</v>
      </c>
      <c r="Y36" s="143">
        <f t="shared" si="12"/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76" t="s">
        <v>23</v>
      </c>
      <c r="AM36" s="4"/>
      <c r="AN36" s="214"/>
      <c r="AP36" s="44">
        <f t="shared" si="3"/>
        <v>0</v>
      </c>
      <c r="AQ36" s="44">
        <f t="shared" si="4"/>
        <v>0</v>
      </c>
      <c r="AR36" s="44">
        <f t="shared" si="6"/>
        <v>0</v>
      </c>
      <c r="AS36" s="44">
        <f t="shared" si="7"/>
        <v>0</v>
      </c>
    </row>
    <row r="37" spans="2:45" s="36" customFormat="1" ht="15" customHeight="1" x14ac:dyDescent="0.15">
      <c r="B37" s="210" t="s">
        <v>21</v>
      </c>
      <c r="C37" s="153"/>
      <c r="D37" s="75" t="s">
        <v>68</v>
      </c>
      <c r="E37" s="141">
        <f t="shared" si="9"/>
        <v>4</v>
      </c>
      <c r="F37" s="141">
        <f t="shared" si="10"/>
        <v>3</v>
      </c>
      <c r="G37" s="134">
        <v>0</v>
      </c>
      <c r="H37" s="134">
        <v>0</v>
      </c>
      <c r="I37" s="134">
        <v>0</v>
      </c>
      <c r="J37" s="134">
        <v>0</v>
      </c>
      <c r="K37" s="134">
        <v>3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42">
        <f t="shared" si="11"/>
        <v>0</v>
      </c>
      <c r="S37" s="134">
        <v>0</v>
      </c>
      <c r="T37" s="134">
        <v>0</v>
      </c>
      <c r="U37" s="134">
        <v>0</v>
      </c>
      <c r="V37" s="134">
        <v>0</v>
      </c>
      <c r="W37" s="137"/>
      <c r="X37" s="161">
        <v>0</v>
      </c>
      <c r="Y37" s="143">
        <f t="shared" si="12"/>
        <v>1</v>
      </c>
      <c r="Z37" s="134">
        <v>1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76" t="s">
        <v>68</v>
      </c>
      <c r="AM37" s="4"/>
      <c r="AN37" s="210" t="str">
        <f t="shared" ref="AN37:AN51" si="21">B37</f>
        <v>許可証・登録証不
携帯</v>
      </c>
      <c r="AP37" s="44">
        <f t="shared" si="3"/>
        <v>0</v>
      </c>
      <c r="AQ37" s="44">
        <f t="shared" si="4"/>
        <v>0</v>
      </c>
      <c r="AR37" s="44">
        <f t="shared" si="6"/>
        <v>0</v>
      </c>
      <c r="AS37" s="44">
        <f t="shared" si="7"/>
        <v>0</v>
      </c>
    </row>
    <row r="38" spans="2:45" s="36" customFormat="1" ht="15" customHeight="1" x14ac:dyDescent="0.15">
      <c r="B38" s="214"/>
      <c r="C38" s="154"/>
      <c r="D38" s="75" t="s">
        <v>69</v>
      </c>
      <c r="E38" s="141">
        <f t="shared" si="9"/>
        <v>3</v>
      </c>
      <c r="F38" s="141">
        <f t="shared" si="10"/>
        <v>2</v>
      </c>
      <c r="G38" s="134">
        <v>0</v>
      </c>
      <c r="H38" s="134">
        <v>0</v>
      </c>
      <c r="I38" s="134">
        <v>0</v>
      </c>
      <c r="J38" s="134">
        <v>0</v>
      </c>
      <c r="K38" s="134">
        <v>2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42">
        <f t="shared" si="11"/>
        <v>0</v>
      </c>
      <c r="S38" s="134">
        <v>0</v>
      </c>
      <c r="T38" s="134">
        <v>0</v>
      </c>
      <c r="U38" s="134">
        <v>0</v>
      </c>
      <c r="V38" s="134">
        <v>0</v>
      </c>
      <c r="W38" s="137"/>
      <c r="X38" s="161">
        <v>0</v>
      </c>
      <c r="Y38" s="143">
        <f t="shared" si="12"/>
        <v>1</v>
      </c>
      <c r="Z38" s="134">
        <v>1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0</v>
      </c>
      <c r="AH38" s="134">
        <v>0</v>
      </c>
      <c r="AI38" s="134">
        <v>0</v>
      </c>
      <c r="AJ38" s="134">
        <v>0</v>
      </c>
      <c r="AK38" s="134">
        <v>0</v>
      </c>
      <c r="AL38" s="76" t="s">
        <v>69</v>
      </c>
      <c r="AM38" s="4"/>
      <c r="AN38" s="214"/>
      <c r="AP38" s="44">
        <f t="shared" si="3"/>
        <v>0</v>
      </c>
      <c r="AQ38" s="44">
        <f t="shared" si="4"/>
        <v>0</v>
      </c>
      <c r="AR38" s="44">
        <f t="shared" si="6"/>
        <v>0</v>
      </c>
      <c r="AS38" s="44">
        <f t="shared" si="7"/>
        <v>0</v>
      </c>
    </row>
    <row r="39" spans="2:45" s="36" customFormat="1" ht="15" customHeight="1" x14ac:dyDescent="0.15">
      <c r="B39" s="214"/>
      <c r="C39" s="154"/>
      <c r="D39" s="75" t="s">
        <v>23</v>
      </c>
      <c r="E39" s="141">
        <f t="shared" si="9"/>
        <v>2</v>
      </c>
      <c r="F39" s="141">
        <f t="shared" si="10"/>
        <v>2</v>
      </c>
      <c r="G39" s="134">
        <v>0</v>
      </c>
      <c r="H39" s="134">
        <v>0</v>
      </c>
      <c r="I39" s="134">
        <v>0</v>
      </c>
      <c r="J39" s="134">
        <v>0</v>
      </c>
      <c r="K39" s="134">
        <v>2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42">
        <f t="shared" si="11"/>
        <v>0</v>
      </c>
      <c r="S39" s="134">
        <v>0</v>
      </c>
      <c r="T39" s="134">
        <v>0</v>
      </c>
      <c r="U39" s="134">
        <v>0</v>
      </c>
      <c r="V39" s="134">
        <v>0</v>
      </c>
      <c r="W39" s="137"/>
      <c r="X39" s="161">
        <v>0</v>
      </c>
      <c r="Y39" s="143">
        <f t="shared" si="12"/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76" t="s">
        <v>23</v>
      </c>
      <c r="AM39" s="4"/>
      <c r="AN39" s="214"/>
      <c r="AP39" s="44">
        <f t="shared" si="3"/>
        <v>0</v>
      </c>
      <c r="AQ39" s="44">
        <f t="shared" si="4"/>
        <v>0</v>
      </c>
      <c r="AR39" s="44">
        <f t="shared" si="6"/>
        <v>0</v>
      </c>
      <c r="AS39" s="44">
        <f t="shared" si="7"/>
        <v>0</v>
      </c>
    </row>
    <row r="40" spans="2:45" s="36" customFormat="1" ht="15" customHeight="1" x14ac:dyDescent="0.15">
      <c r="B40" s="210" t="s">
        <v>22</v>
      </c>
      <c r="C40" s="154"/>
      <c r="D40" s="75" t="s">
        <v>68</v>
      </c>
      <c r="E40" s="141">
        <f t="shared" ref="E40:E45" si="22">SUM(F40,R40,X40,Y40,AE40:AK40)</f>
        <v>2</v>
      </c>
      <c r="F40" s="141">
        <f t="shared" si="10"/>
        <v>2</v>
      </c>
      <c r="G40" s="134">
        <v>0</v>
      </c>
      <c r="H40" s="134">
        <v>0</v>
      </c>
      <c r="I40" s="134">
        <v>0</v>
      </c>
      <c r="J40" s="134">
        <v>0</v>
      </c>
      <c r="K40" s="134">
        <v>2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42">
        <f t="shared" si="11"/>
        <v>0</v>
      </c>
      <c r="S40" s="134">
        <v>0</v>
      </c>
      <c r="T40" s="134">
        <v>0</v>
      </c>
      <c r="U40" s="134">
        <v>0</v>
      </c>
      <c r="V40" s="134">
        <v>0</v>
      </c>
      <c r="W40" s="137"/>
      <c r="X40" s="161">
        <v>0</v>
      </c>
      <c r="Y40" s="143">
        <f t="shared" si="12"/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76" t="s">
        <v>68</v>
      </c>
      <c r="AM40" s="4"/>
      <c r="AN40" s="210" t="str">
        <f t="shared" ref="AN40:AN51" si="23">B40</f>
        <v>許可後の確認義務
違反</v>
      </c>
      <c r="AP40" s="44">
        <f t="shared" si="3"/>
        <v>0</v>
      </c>
      <c r="AQ40" s="44">
        <f t="shared" si="4"/>
        <v>0</v>
      </c>
      <c r="AR40" s="44">
        <f t="shared" si="6"/>
        <v>0</v>
      </c>
      <c r="AS40" s="44">
        <f t="shared" si="7"/>
        <v>0</v>
      </c>
    </row>
    <row r="41" spans="2:45" s="36" customFormat="1" ht="15" customHeight="1" x14ac:dyDescent="0.15">
      <c r="B41" s="214"/>
      <c r="C41" s="154"/>
      <c r="D41" s="75" t="s">
        <v>69</v>
      </c>
      <c r="E41" s="141">
        <f t="shared" si="22"/>
        <v>2</v>
      </c>
      <c r="F41" s="141">
        <f t="shared" si="10"/>
        <v>2</v>
      </c>
      <c r="G41" s="134">
        <v>0</v>
      </c>
      <c r="H41" s="134">
        <v>0</v>
      </c>
      <c r="I41" s="134">
        <v>0</v>
      </c>
      <c r="J41" s="134">
        <v>0</v>
      </c>
      <c r="K41" s="134">
        <v>2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42">
        <f t="shared" si="11"/>
        <v>0</v>
      </c>
      <c r="S41" s="134">
        <v>0</v>
      </c>
      <c r="T41" s="134">
        <v>0</v>
      </c>
      <c r="U41" s="134">
        <v>0</v>
      </c>
      <c r="V41" s="134">
        <v>0</v>
      </c>
      <c r="W41" s="137"/>
      <c r="X41" s="161">
        <v>0</v>
      </c>
      <c r="Y41" s="143">
        <f t="shared" si="12"/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76" t="s">
        <v>69</v>
      </c>
      <c r="AM41" s="4"/>
      <c r="AN41" s="214"/>
      <c r="AP41" s="44">
        <f t="shared" si="3"/>
        <v>0</v>
      </c>
      <c r="AQ41" s="44">
        <f t="shared" si="4"/>
        <v>0</v>
      </c>
      <c r="AR41" s="44">
        <f t="shared" si="6"/>
        <v>0</v>
      </c>
      <c r="AS41" s="44">
        <f t="shared" si="7"/>
        <v>0</v>
      </c>
    </row>
    <row r="42" spans="2:45" s="36" customFormat="1" ht="15" customHeight="1" x14ac:dyDescent="0.15">
      <c r="B42" s="214"/>
      <c r="C42" s="154"/>
      <c r="D42" s="75" t="s">
        <v>23</v>
      </c>
      <c r="E42" s="141">
        <f t="shared" si="22"/>
        <v>0</v>
      </c>
      <c r="F42" s="141">
        <f t="shared" si="10"/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42">
        <f t="shared" si="11"/>
        <v>0</v>
      </c>
      <c r="S42" s="134">
        <v>0</v>
      </c>
      <c r="T42" s="134">
        <v>0</v>
      </c>
      <c r="U42" s="134">
        <v>0</v>
      </c>
      <c r="V42" s="134">
        <v>0</v>
      </c>
      <c r="W42" s="137"/>
      <c r="X42" s="161">
        <v>0</v>
      </c>
      <c r="Y42" s="143">
        <f t="shared" si="12"/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76" t="s">
        <v>23</v>
      </c>
      <c r="AM42" s="4"/>
      <c r="AN42" s="214"/>
      <c r="AP42" s="44">
        <f t="shared" si="3"/>
        <v>0</v>
      </c>
      <c r="AQ42" s="44">
        <f t="shared" si="4"/>
        <v>0</v>
      </c>
      <c r="AR42" s="44">
        <f t="shared" si="6"/>
        <v>0</v>
      </c>
      <c r="AS42" s="44">
        <f t="shared" si="7"/>
        <v>0</v>
      </c>
    </row>
    <row r="43" spans="2:45" s="36" customFormat="1" ht="15" customHeight="1" x14ac:dyDescent="0.15">
      <c r="B43" s="210" t="s">
        <v>73</v>
      </c>
      <c r="C43" s="154"/>
      <c r="D43" s="75" t="s">
        <v>68</v>
      </c>
      <c r="E43" s="141">
        <f t="shared" si="22"/>
        <v>4</v>
      </c>
      <c r="F43" s="141">
        <f t="shared" si="10"/>
        <v>1</v>
      </c>
      <c r="G43" s="134">
        <v>0</v>
      </c>
      <c r="H43" s="134">
        <v>0</v>
      </c>
      <c r="I43" s="134">
        <v>0</v>
      </c>
      <c r="J43" s="134">
        <v>0</v>
      </c>
      <c r="K43" s="134">
        <v>1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42">
        <f t="shared" ref="R43:R48" si="24">SUM(S43:V43)</f>
        <v>0</v>
      </c>
      <c r="S43" s="134">
        <v>0</v>
      </c>
      <c r="T43" s="134">
        <v>0</v>
      </c>
      <c r="U43" s="134">
        <v>0</v>
      </c>
      <c r="V43" s="134">
        <v>0</v>
      </c>
      <c r="W43" s="137"/>
      <c r="X43" s="161">
        <v>0</v>
      </c>
      <c r="Y43" s="143">
        <f t="shared" si="12"/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3</v>
      </c>
      <c r="AL43" s="76" t="s">
        <v>68</v>
      </c>
      <c r="AM43" s="4"/>
      <c r="AN43" s="210" t="str">
        <f t="shared" ref="AN43:AN51" si="25">B43</f>
        <v>申請書・添付書類の
虚偽記載</v>
      </c>
      <c r="AP43" s="44">
        <f t="shared" si="3"/>
        <v>0</v>
      </c>
      <c r="AQ43" s="44">
        <f t="shared" si="4"/>
        <v>0</v>
      </c>
      <c r="AR43" s="44">
        <f t="shared" si="6"/>
        <v>0</v>
      </c>
      <c r="AS43" s="44">
        <f t="shared" si="7"/>
        <v>0</v>
      </c>
    </row>
    <row r="44" spans="2:45" s="36" customFormat="1" ht="15" customHeight="1" x14ac:dyDescent="0.15">
      <c r="B44" s="214"/>
      <c r="C44" s="154"/>
      <c r="D44" s="75" t="s">
        <v>69</v>
      </c>
      <c r="E44" s="141">
        <f t="shared" si="22"/>
        <v>2</v>
      </c>
      <c r="F44" s="141">
        <f t="shared" si="10"/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42">
        <f t="shared" si="24"/>
        <v>0</v>
      </c>
      <c r="S44" s="134">
        <v>0</v>
      </c>
      <c r="T44" s="134">
        <v>0</v>
      </c>
      <c r="U44" s="134">
        <v>0</v>
      </c>
      <c r="V44" s="134">
        <v>0</v>
      </c>
      <c r="W44" s="137"/>
      <c r="X44" s="161">
        <v>0</v>
      </c>
      <c r="Y44" s="143">
        <f t="shared" si="12"/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2</v>
      </c>
      <c r="AL44" s="76" t="s">
        <v>69</v>
      </c>
      <c r="AM44" s="4"/>
      <c r="AN44" s="214"/>
      <c r="AP44" s="44">
        <f t="shared" si="3"/>
        <v>0</v>
      </c>
      <c r="AQ44" s="44">
        <f t="shared" si="4"/>
        <v>0</v>
      </c>
      <c r="AR44" s="44">
        <f t="shared" si="6"/>
        <v>0</v>
      </c>
      <c r="AS44" s="44">
        <f t="shared" si="7"/>
        <v>0</v>
      </c>
    </row>
    <row r="45" spans="2:45" s="36" customFormat="1" ht="15" customHeight="1" x14ac:dyDescent="0.15">
      <c r="B45" s="214"/>
      <c r="C45" s="154"/>
      <c r="D45" s="75" t="s">
        <v>23</v>
      </c>
      <c r="E45" s="141">
        <f t="shared" si="22"/>
        <v>0</v>
      </c>
      <c r="F45" s="141">
        <f t="shared" si="10"/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4">
        <v>0</v>
      </c>
      <c r="R45" s="142">
        <f t="shared" si="24"/>
        <v>0</v>
      </c>
      <c r="S45" s="134">
        <v>0</v>
      </c>
      <c r="T45" s="134">
        <v>0</v>
      </c>
      <c r="U45" s="134">
        <v>0</v>
      </c>
      <c r="V45" s="134">
        <v>0</v>
      </c>
      <c r="W45" s="137"/>
      <c r="X45" s="161">
        <v>0</v>
      </c>
      <c r="Y45" s="143">
        <f t="shared" si="12"/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76" t="s">
        <v>23</v>
      </c>
      <c r="AM45" s="4"/>
      <c r="AN45" s="214"/>
      <c r="AP45" s="44">
        <f t="shared" si="3"/>
        <v>0</v>
      </c>
      <c r="AQ45" s="44">
        <f t="shared" si="4"/>
        <v>0</v>
      </c>
      <c r="AR45" s="44">
        <f t="shared" si="6"/>
        <v>0</v>
      </c>
      <c r="AS45" s="44">
        <f t="shared" si="7"/>
        <v>0</v>
      </c>
    </row>
    <row r="46" spans="2:45" s="36" customFormat="1" ht="15" customHeight="1" x14ac:dyDescent="0.15">
      <c r="B46" s="210" t="s">
        <v>74</v>
      </c>
      <c r="C46" s="154"/>
      <c r="D46" s="75" t="s">
        <v>68</v>
      </c>
      <c r="E46" s="141">
        <f>SUM(F46,R46,X46,Y46,AE46:AK46)</f>
        <v>10</v>
      </c>
      <c r="F46" s="141">
        <f t="shared" si="10"/>
        <v>5</v>
      </c>
      <c r="G46" s="134">
        <v>0</v>
      </c>
      <c r="H46" s="134">
        <v>0</v>
      </c>
      <c r="I46" s="134">
        <v>0</v>
      </c>
      <c r="J46" s="134">
        <v>1</v>
      </c>
      <c r="K46" s="134">
        <v>4</v>
      </c>
      <c r="L46" s="134">
        <v>0</v>
      </c>
      <c r="M46" s="134">
        <v>0</v>
      </c>
      <c r="N46" s="134">
        <v>0</v>
      </c>
      <c r="O46" s="134">
        <v>0</v>
      </c>
      <c r="P46" s="134">
        <v>0</v>
      </c>
      <c r="Q46" s="134">
        <v>0</v>
      </c>
      <c r="R46" s="142">
        <f t="shared" si="24"/>
        <v>0</v>
      </c>
      <c r="S46" s="134">
        <v>0</v>
      </c>
      <c r="T46" s="134">
        <v>0</v>
      </c>
      <c r="U46" s="134">
        <v>0</v>
      </c>
      <c r="V46" s="134">
        <v>0</v>
      </c>
      <c r="W46" s="137"/>
      <c r="X46" s="161">
        <v>0</v>
      </c>
      <c r="Y46" s="143">
        <f t="shared" si="12"/>
        <v>0</v>
      </c>
      <c r="Z46" s="134">
        <v>0</v>
      </c>
      <c r="AA46" s="134">
        <v>0</v>
      </c>
      <c r="AB46" s="134">
        <v>0</v>
      </c>
      <c r="AC46" s="134">
        <v>0</v>
      </c>
      <c r="AD46" s="134">
        <v>0</v>
      </c>
      <c r="AE46" s="134">
        <v>0</v>
      </c>
      <c r="AF46" s="134">
        <v>0</v>
      </c>
      <c r="AG46" s="134">
        <v>0</v>
      </c>
      <c r="AH46" s="134">
        <v>0</v>
      </c>
      <c r="AI46" s="134">
        <v>0</v>
      </c>
      <c r="AJ46" s="134">
        <v>0</v>
      </c>
      <c r="AK46" s="134">
        <v>5</v>
      </c>
      <c r="AL46" s="76" t="s">
        <v>68</v>
      </c>
      <c r="AM46" s="4"/>
      <c r="AN46" s="210" t="str">
        <f t="shared" ref="AN46:AN51" si="26">B46</f>
        <v>帳簿の不備、
虚偽記載等</v>
      </c>
      <c r="AP46" s="44">
        <f t="shared" si="3"/>
        <v>0</v>
      </c>
      <c r="AQ46" s="44">
        <f>SUM(G46:P46)-F46</f>
        <v>0</v>
      </c>
      <c r="AR46" s="44">
        <f t="shared" si="6"/>
        <v>0</v>
      </c>
      <c r="AS46" s="44">
        <f t="shared" si="7"/>
        <v>0</v>
      </c>
    </row>
    <row r="47" spans="2:45" s="36" customFormat="1" ht="15" customHeight="1" x14ac:dyDescent="0.15">
      <c r="B47" s="214"/>
      <c r="C47" s="154"/>
      <c r="D47" s="75" t="s">
        <v>69</v>
      </c>
      <c r="E47" s="141">
        <f>SUM(F47,R47,X47,Y47,AE47:AK47)</f>
        <v>7</v>
      </c>
      <c r="F47" s="141">
        <f t="shared" si="10"/>
        <v>3</v>
      </c>
      <c r="G47" s="134">
        <v>0</v>
      </c>
      <c r="H47" s="134">
        <v>0</v>
      </c>
      <c r="I47" s="134">
        <v>0</v>
      </c>
      <c r="J47" s="134">
        <v>0</v>
      </c>
      <c r="K47" s="134">
        <v>3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42">
        <f t="shared" si="24"/>
        <v>0</v>
      </c>
      <c r="S47" s="134">
        <v>0</v>
      </c>
      <c r="T47" s="134">
        <v>0</v>
      </c>
      <c r="U47" s="134">
        <v>0</v>
      </c>
      <c r="V47" s="134">
        <v>0</v>
      </c>
      <c r="W47" s="137"/>
      <c r="X47" s="161">
        <v>1</v>
      </c>
      <c r="Y47" s="143">
        <f t="shared" si="12"/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4">
        <v>3</v>
      </c>
      <c r="AL47" s="76" t="s">
        <v>69</v>
      </c>
      <c r="AM47" s="4"/>
      <c r="AN47" s="214"/>
      <c r="AP47" s="44">
        <f t="shared" si="3"/>
        <v>0</v>
      </c>
      <c r="AQ47" s="44">
        <f>SUM(G47:P47)-F47</f>
        <v>0</v>
      </c>
      <c r="AR47" s="44">
        <f t="shared" si="6"/>
        <v>0</v>
      </c>
      <c r="AS47" s="44">
        <f t="shared" si="7"/>
        <v>0</v>
      </c>
    </row>
    <row r="48" spans="2:45" s="36" customFormat="1" ht="15" customHeight="1" x14ac:dyDescent="0.15">
      <c r="B48" s="214"/>
      <c r="C48" s="154"/>
      <c r="D48" s="75" t="s">
        <v>23</v>
      </c>
      <c r="E48" s="141">
        <f>SUM(F48,R48,X48,Y48,AE48:AK48)</f>
        <v>0</v>
      </c>
      <c r="F48" s="141">
        <f t="shared" si="10"/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42">
        <f t="shared" si="24"/>
        <v>0</v>
      </c>
      <c r="S48" s="134">
        <v>0</v>
      </c>
      <c r="T48" s="134">
        <v>0</v>
      </c>
      <c r="U48" s="134">
        <v>0</v>
      </c>
      <c r="V48" s="134">
        <v>0</v>
      </c>
      <c r="W48" s="137"/>
      <c r="X48" s="161">
        <v>0</v>
      </c>
      <c r="Y48" s="143">
        <f t="shared" si="12"/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76" t="s">
        <v>23</v>
      </c>
      <c r="AM48" s="4"/>
      <c r="AN48" s="214"/>
      <c r="AP48" s="44">
        <f t="shared" si="3"/>
        <v>0</v>
      </c>
      <c r="AQ48" s="44">
        <f>SUM(G48:P48)-F48</f>
        <v>0</v>
      </c>
      <c r="AR48" s="44">
        <f t="shared" si="6"/>
        <v>0</v>
      </c>
      <c r="AS48" s="44">
        <f t="shared" si="7"/>
        <v>0</v>
      </c>
    </row>
    <row r="49" spans="2:45" s="36" customFormat="1" ht="15" customHeight="1" x14ac:dyDescent="0.15">
      <c r="B49" s="216" t="s">
        <v>10</v>
      </c>
      <c r="C49" s="3"/>
      <c r="D49" s="75" t="s">
        <v>68</v>
      </c>
      <c r="E49" s="141">
        <f t="shared" si="9"/>
        <v>13</v>
      </c>
      <c r="F49" s="141">
        <f t="shared" si="10"/>
        <v>5</v>
      </c>
      <c r="G49" s="134">
        <v>0</v>
      </c>
      <c r="H49" s="134">
        <v>0</v>
      </c>
      <c r="I49" s="134">
        <v>0</v>
      </c>
      <c r="J49" s="134">
        <v>0</v>
      </c>
      <c r="K49" s="134">
        <v>2</v>
      </c>
      <c r="L49" s="134">
        <v>2</v>
      </c>
      <c r="M49" s="134">
        <v>0</v>
      </c>
      <c r="N49" s="134">
        <v>0</v>
      </c>
      <c r="O49" s="134">
        <v>0</v>
      </c>
      <c r="P49" s="134">
        <v>0</v>
      </c>
      <c r="Q49" s="134">
        <v>1</v>
      </c>
      <c r="R49" s="142">
        <f t="shared" si="11"/>
        <v>0</v>
      </c>
      <c r="S49" s="134">
        <v>0</v>
      </c>
      <c r="T49" s="134">
        <v>0</v>
      </c>
      <c r="U49" s="134">
        <v>0</v>
      </c>
      <c r="V49" s="134">
        <v>0</v>
      </c>
      <c r="W49" s="137"/>
      <c r="X49" s="161">
        <v>0</v>
      </c>
      <c r="Y49" s="143">
        <f t="shared" si="12"/>
        <v>8</v>
      </c>
      <c r="Z49" s="134">
        <v>7</v>
      </c>
      <c r="AA49" s="134">
        <v>0</v>
      </c>
      <c r="AB49" s="134">
        <v>0</v>
      </c>
      <c r="AC49" s="134">
        <v>1</v>
      </c>
      <c r="AD49" s="134">
        <v>0</v>
      </c>
      <c r="AE49" s="134">
        <v>0</v>
      </c>
      <c r="AF49" s="134">
        <v>0</v>
      </c>
      <c r="AG49" s="134">
        <v>0</v>
      </c>
      <c r="AH49" s="134">
        <v>0</v>
      </c>
      <c r="AI49" s="134">
        <v>0</v>
      </c>
      <c r="AJ49" s="134">
        <v>0</v>
      </c>
      <c r="AK49" s="134">
        <v>0</v>
      </c>
      <c r="AL49" s="76" t="s">
        <v>68</v>
      </c>
      <c r="AM49" s="4"/>
      <c r="AN49" s="216" t="str">
        <f t="shared" ref="AN49:AN51" si="27">B49</f>
        <v>その他の違反</v>
      </c>
      <c r="AP49" s="44">
        <f t="shared" si="3"/>
        <v>0</v>
      </c>
      <c r="AQ49" s="44">
        <f t="shared" si="4"/>
        <v>-1</v>
      </c>
      <c r="AR49" s="44">
        <f t="shared" si="6"/>
        <v>0</v>
      </c>
      <c r="AS49" s="44">
        <f t="shared" si="7"/>
        <v>0</v>
      </c>
    </row>
    <row r="50" spans="2:45" s="36" customFormat="1" ht="15" customHeight="1" x14ac:dyDescent="0.15">
      <c r="B50" s="216"/>
      <c r="C50" s="3"/>
      <c r="D50" s="75" t="s">
        <v>69</v>
      </c>
      <c r="E50" s="141">
        <f t="shared" si="9"/>
        <v>11</v>
      </c>
      <c r="F50" s="141">
        <f t="shared" si="10"/>
        <v>5</v>
      </c>
      <c r="G50" s="134">
        <v>0</v>
      </c>
      <c r="H50" s="134">
        <v>0</v>
      </c>
      <c r="I50" s="134">
        <v>0</v>
      </c>
      <c r="J50" s="134">
        <v>0</v>
      </c>
      <c r="K50" s="134">
        <v>3</v>
      </c>
      <c r="L50" s="134">
        <v>1</v>
      </c>
      <c r="M50" s="134">
        <v>0</v>
      </c>
      <c r="N50" s="134">
        <v>0</v>
      </c>
      <c r="O50" s="134">
        <v>0</v>
      </c>
      <c r="P50" s="134">
        <v>0</v>
      </c>
      <c r="Q50" s="134">
        <v>1</v>
      </c>
      <c r="R50" s="142">
        <f t="shared" si="11"/>
        <v>0</v>
      </c>
      <c r="S50" s="134">
        <v>0</v>
      </c>
      <c r="T50" s="134">
        <v>0</v>
      </c>
      <c r="U50" s="134">
        <v>0</v>
      </c>
      <c r="V50" s="134">
        <v>0</v>
      </c>
      <c r="W50" s="137"/>
      <c r="X50" s="161">
        <v>0</v>
      </c>
      <c r="Y50" s="143">
        <f t="shared" si="12"/>
        <v>5</v>
      </c>
      <c r="Z50" s="134">
        <v>4</v>
      </c>
      <c r="AA50" s="134">
        <v>0</v>
      </c>
      <c r="AB50" s="134">
        <v>0</v>
      </c>
      <c r="AC50" s="134">
        <v>1</v>
      </c>
      <c r="AD50" s="134">
        <v>0</v>
      </c>
      <c r="AE50" s="134">
        <v>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8">
        <v>1</v>
      </c>
      <c r="AL50" s="76" t="s">
        <v>69</v>
      </c>
      <c r="AM50" s="4"/>
      <c r="AN50" s="216"/>
      <c r="AP50" s="44">
        <f t="shared" si="3"/>
        <v>0</v>
      </c>
      <c r="AQ50" s="44">
        <f t="shared" si="4"/>
        <v>-1</v>
      </c>
      <c r="AR50" s="44">
        <f t="shared" si="6"/>
        <v>0</v>
      </c>
      <c r="AS50" s="44">
        <f t="shared" si="7"/>
        <v>0</v>
      </c>
    </row>
    <row r="51" spans="2:45" s="36" customFormat="1" ht="15" customHeight="1" thickBot="1" x14ac:dyDescent="0.2">
      <c r="B51" s="220"/>
      <c r="C51" s="24"/>
      <c r="D51" s="79" t="s">
        <v>23</v>
      </c>
      <c r="E51" s="144">
        <f t="shared" si="9"/>
        <v>50</v>
      </c>
      <c r="F51" s="145">
        <f t="shared" si="10"/>
        <v>28</v>
      </c>
      <c r="G51" s="135">
        <v>15</v>
      </c>
      <c r="H51" s="135">
        <v>0</v>
      </c>
      <c r="I51" s="135">
        <v>0</v>
      </c>
      <c r="J51" s="135">
        <v>2</v>
      </c>
      <c r="K51" s="135">
        <v>7</v>
      </c>
      <c r="L51" s="135">
        <v>1</v>
      </c>
      <c r="M51" s="135">
        <v>0</v>
      </c>
      <c r="N51" s="135">
        <v>0</v>
      </c>
      <c r="O51" s="135">
        <v>0</v>
      </c>
      <c r="P51" s="135">
        <v>0</v>
      </c>
      <c r="Q51" s="135">
        <v>3</v>
      </c>
      <c r="R51" s="146">
        <f t="shared" si="11"/>
        <v>0</v>
      </c>
      <c r="S51" s="135">
        <v>0</v>
      </c>
      <c r="T51" s="135">
        <v>0</v>
      </c>
      <c r="U51" s="135">
        <v>0</v>
      </c>
      <c r="V51" s="135">
        <v>0</v>
      </c>
      <c r="W51" s="137"/>
      <c r="X51" s="163">
        <v>0</v>
      </c>
      <c r="Y51" s="147">
        <f t="shared" si="12"/>
        <v>22</v>
      </c>
      <c r="Z51" s="135">
        <v>20</v>
      </c>
      <c r="AA51" s="135">
        <v>0</v>
      </c>
      <c r="AB51" s="135">
        <v>0</v>
      </c>
      <c r="AC51" s="135">
        <v>0</v>
      </c>
      <c r="AD51" s="135">
        <v>2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6">
        <v>0</v>
      </c>
      <c r="AL51" s="80" t="s">
        <v>23</v>
      </c>
      <c r="AM51" s="79"/>
      <c r="AN51" s="220"/>
      <c r="AP51" s="44">
        <f t="shared" si="3"/>
        <v>0</v>
      </c>
      <c r="AQ51" s="44">
        <f t="shared" si="4"/>
        <v>-3</v>
      </c>
      <c r="AR51" s="44">
        <f t="shared" si="6"/>
        <v>0</v>
      </c>
      <c r="AS51" s="44">
        <f t="shared" si="7"/>
        <v>0</v>
      </c>
    </row>
    <row r="52" spans="2:45" s="36" customFormat="1" ht="15" customHeight="1" x14ac:dyDescent="0.15">
      <c r="B52" s="12"/>
      <c r="C52" s="12"/>
      <c r="D52" s="4"/>
      <c r="E52" s="6"/>
      <c r="F52" s="6"/>
      <c r="G52" s="7"/>
      <c r="H52" s="7"/>
      <c r="I52" s="8"/>
      <c r="J52" s="8"/>
      <c r="K52" s="8"/>
      <c r="L52" s="8"/>
      <c r="M52" s="8"/>
      <c r="N52" s="8"/>
      <c r="O52" s="8"/>
      <c r="P52" s="8"/>
      <c r="Q52" s="8"/>
      <c r="R52" s="7"/>
      <c r="S52" s="7"/>
      <c r="T52" s="7"/>
      <c r="U52" s="7"/>
      <c r="V52" s="7"/>
      <c r="W52" s="5"/>
      <c r="X52" s="8"/>
      <c r="Y52" s="9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4"/>
      <c r="AM52" s="4"/>
      <c r="AN52" s="12"/>
      <c r="AP52" s="44"/>
      <c r="AQ52" s="44"/>
      <c r="AR52" s="44"/>
      <c r="AS52" s="44"/>
    </row>
    <row r="53" spans="2:45" s="36" customFormat="1" ht="15" customHeight="1" x14ac:dyDescent="0.15">
      <c r="B53" s="12"/>
      <c r="C53" s="12"/>
      <c r="D53" s="4"/>
      <c r="E53" s="6"/>
      <c r="F53" s="6"/>
      <c r="G53" s="7"/>
      <c r="H53" s="7"/>
      <c r="I53" s="8"/>
      <c r="J53" s="8"/>
      <c r="K53" s="8"/>
      <c r="L53" s="8"/>
      <c r="M53" s="8"/>
      <c r="N53" s="8"/>
      <c r="O53" s="8"/>
      <c r="P53" s="8"/>
      <c r="Q53" s="8"/>
      <c r="R53" s="7"/>
      <c r="S53" s="7"/>
      <c r="T53" s="7"/>
      <c r="U53" s="7"/>
      <c r="V53" s="7"/>
      <c r="W53" s="5"/>
      <c r="X53" s="8"/>
      <c r="Y53" s="9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4"/>
      <c r="AM53" s="4"/>
      <c r="AN53" s="12"/>
      <c r="AP53" s="44"/>
      <c r="AQ53" s="44"/>
      <c r="AR53" s="44"/>
      <c r="AS53" s="44"/>
    </row>
    <row r="54" spans="2:45" s="36" customFormat="1" ht="15" customHeight="1" x14ac:dyDescent="0.15">
      <c r="B54" s="12"/>
      <c r="C54" s="12"/>
      <c r="D54" s="4"/>
      <c r="E54" s="6"/>
      <c r="F54" s="6"/>
      <c r="G54" s="7"/>
      <c r="H54" s="7"/>
      <c r="I54" s="8"/>
      <c r="J54" s="8"/>
      <c r="K54" s="8"/>
      <c r="L54" s="8"/>
      <c r="M54" s="8"/>
      <c r="N54" s="8"/>
      <c r="O54" s="8"/>
      <c r="P54" s="8"/>
      <c r="Q54" s="8"/>
      <c r="R54" s="7"/>
      <c r="S54" s="7"/>
      <c r="T54" s="7"/>
      <c r="U54" s="7"/>
      <c r="V54" s="7"/>
      <c r="W54" s="5"/>
      <c r="X54" s="8"/>
      <c r="Y54" s="9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4"/>
      <c r="AM54" s="4"/>
      <c r="AN54" s="12"/>
      <c r="AP54" s="44"/>
      <c r="AQ54" s="44"/>
      <c r="AR54" s="44"/>
      <c r="AS54" s="44"/>
    </row>
    <row r="55" spans="2:45" s="10" customFormat="1" ht="15" customHeight="1" x14ac:dyDescent="0.15">
      <c r="B55" s="217"/>
      <c r="C55" s="3"/>
      <c r="D55" s="4"/>
      <c r="E55" s="6"/>
      <c r="F55" s="6"/>
      <c r="G55" s="7"/>
      <c r="H55" s="7"/>
      <c r="I55" s="8"/>
      <c r="J55" s="8"/>
      <c r="K55" s="8"/>
      <c r="L55" s="8"/>
      <c r="M55" s="8"/>
      <c r="N55" s="8"/>
      <c r="O55" s="8"/>
      <c r="P55" s="8"/>
      <c r="Q55" s="8"/>
      <c r="R55" s="7"/>
      <c r="S55" s="7"/>
      <c r="T55" s="7"/>
      <c r="U55" s="7"/>
      <c r="V55" s="7"/>
      <c r="W55" s="5"/>
      <c r="X55" s="7"/>
      <c r="Y55" s="9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4"/>
      <c r="AM55" s="4"/>
      <c r="AN55" s="218"/>
      <c r="AP55" s="11"/>
      <c r="AQ55" s="11"/>
      <c r="AR55" s="11"/>
      <c r="AS55" s="11"/>
    </row>
    <row r="56" spans="2:45" s="10" customFormat="1" ht="15" customHeight="1" x14ac:dyDescent="0.15">
      <c r="B56" s="217"/>
      <c r="C56" s="3"/>
      <c r="D56" s="4"/>
      <c r="E56" s="6"/>
      <c r="F56" s="6"/>
      <c r="G56" s="7"/>
      <c r="H56" s="7"/>
      <c r="I56" s="8"/>
      <c r="J56" s="8"/>
      <c r="K56" s="8"/>
      <c r="L56" s="8"/>
      <c r="M56" s="8"/>
      <c r="N56" s="8"/>
      <c r="O56" s="8"/>
      <c r="P56" s="8"/>
      <c r="Q56" s="8"/>
      <c r="R56" s="7"/>
      <c r="S56" s="7"/>
      <c r="T56" s="7"/>
      <c r="U56" s="7"/>
      <c r="V56" s="7"/>
      <c r="W56" s="5"/>
      <c r="X56" s="7"/>
      <c r="Y56" s="9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4"/>
      <c r="AM56" s="4"/>
      <c r="AN56" s="218"/>
      <c r="AP56" s="11"/>
      <c r="AQ56" s="11"/>
      <c r="AR56" s="11"/>
      <c r="AS56" s="11"/>
    </row>
    <row r="57" spans="2:45" s="10" customFormat="1" ht="15" customHeight="1" x14ac:dyDescent="0.15">
      <c r="B57" s="217"/>
      <c r="C57" s="12"/>
      <c r="D57" s="4"/>
      <c r="E57" s="6"/>
      <c r="F57" s="6"/>
      <c r="G57" s="7"/>
      <c r="H57" s="7"/>
      <c r="I57" s="8"/>
      <c r="J57" s="8"/>
      <c r="K57" s="8"/>
      <c r="L57" s="8"/>
      <c r="M57" s="8"/>
      <c r="N57" s="8"/>
      <c r="O57" s="8"/>
      <c r="P57" s="8"/>
      <c r="Q57" s="8"/>
      <c r="R57" s="7"/>
      <c r="S57" s="7"/>
      <c r="T57" s="7"/>
      <c r="U57" s="7"/>
      <c r="V57" s="7"/>
      <c r="W57" s="5"/>
      <c r="X57" s="8"/>
      <c r="Y57" s="9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4"/>
      <c r="AM57" s="4"/>
      <c r="AN57" s="218"/>
      <c r="AP57" s="11"/>
      <c r="AQ57" s="11"/>
      <c r="AR57" s="11"/>
      <c r="AS57" s="11"/>
    </row>
    <row r="58" spans="2:45" ht="15" customHeight="1" x14ac:dyDescent="0.15">
      <c r="B58" s="57"/>
      <c r="C58" s="57"/>
      <c r="D58" s="57"/>
      <c r="E58" s="81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31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P58" s="44"/>
      <c r="AQ58" s="44"/>
      <c r="AR58" s="44"/>
      <c r="AS58" s="44"/>
    </row>
    <row r="59" spans="2:45" ht="15" customHeight="1" x14ac:dyDescent="0.15">
      <c r="B59" s="57"/>
      <c r="C59" s="57"/>
      <c r="D59" s="82" t="s">
        <v>68</v>
      </c>
      <c r="E59" s="83">
        <f>E10+E13+E16+E19+E22+E25+E28+E31+E34+E37+E49+E40+E46+E43</f>
        <v>4676</v>
      </c>
      <c r="F59" s="83">
        <f t="shared" ref="F59:AK59" si="28">F10+F13+F16+F19+F22+F25+F28+F31+F34+F37+F49+F40+F46+F43</f>
        <v>71</v>
      </c>
      <c r="G59" s="83">
        <f t="shared" si="28"/>
        <v>0</v>
      </c>
      <c r="H59" s="83">
        <f t="shared" si="28"/>
        <v>0</v>
      </c>
      <c r="I59" s="83">
        <f t="shared" si="28"/>
        <v>0</v>
      </c>
      <c r="J59" s="83">
        <f>J10+J13+J16+J19+J22+J25+J28+J31+J34+J37+J49+J40+J46+J43</f>
        <v>11</v>
      </c>
      <c r="K59" s="83">
        <f t="shared" si="28"/>
        <v>51</v>
      </c>
      <c r="L59" s="83">
        <f t="shared" si="28"/>
        <v>7</v>
      </c>
      <c r="M59" s="83">
        <f t="shared" si="28"/>
        <v>0</v>
      </c>
      <c r="N59" s="83">
        <f t="shared" si="28"/>
        <v>1</v>
      </c>
      <c r="O59" s="83">
        <f t="shared" si="28"/>
        <v>0</v>
      </c>
      <c r="P59" s="83">
        <f t="shared" si="28"/>
        <v>0</v>
      </c>
      <c r="Q59" s="83">
        <f t="shared" ref="Q59" si="29">Q10+Q13+Q16+Q19+Q22+Q25+Q28+Q31+Q34+Q37+Q49+Q40+Q46+Q43</f>
        <v>1</v>
      </c>
      <c r="R59" s="83">
        <f t="shared" si="28"/>
        <v>0</v>
      </c>
      <c r="S59" s="83">
        <f t="shared" si="28"/>
        <v>0</v>
      </c>
      <c r="T59" s="83">
        <f t="shared" si="28"/>
        <v>0</v>
      </c>
      <c r="U59" s="83">
        <f t="shared" si="28"/>
        <v>0</v>
      </c>
      <c r="V59" s="83">
        <f t="shared" si="28"/>
        <v>0</v>
      </c>
      <c r="W59" s="31">
        <f t="shared" si="28"/>
        <v>0</v>
      </c>
      <c r="X59" s="83">
        <f t="shared" si="28"/>
        <v>0</v>
      </c>
      <c r="Y59" s="83">
        <f t="shared" si="28"/>
        <v>23</v>
      </c>
      <c r="Z59" s="83">
        <f t="shared" si="28"/>
        <v>19</v>
      </c>
      <c r="AA59" s="83">
        <f t="shared" si="28"/>
        <v>2</v>
      </c>
      <c r="AB59" s="83">
        <f t="shared" si="28"/>
        <v>0</v>
      </c>
      <c r="AC59" s="83">
        <f t="shared" si="28"/>
        <v>2</v>
      </c>
      <c r="AD59" s="83">
        <f t="shared" si="28"/>
        <v>0</v>
      </c>
      <c r="AE59" s="83">
        <f t="shared" si="28"/>
        <v>19</v>
      </c>
      <c r="AF59" s="83">
        <f t="shared" si="28"/>
        <v>188</v>
      </c>
      <c r="AG59" s="83">
        <f t="shared" si="28"/>
        <v>4227</v>
      </c>
      <c r="AH59" s="83">
        <f t="shared" si="28"/>
        <v>0</v>
      </c>
      <c r="AI59" s="83">
        <f t="shared" si="28"/>
        <v>0</v>
      </c>
      <c r="AJ59" s="83">
        <f t="shared" si="28"/>
        <v>140</v>
      </c>
      <c r="AK59" s="83">
        <f t="shared" si="28"/>
        <v>8</v>
      </c>
      <c r="AN59" s="57"/>
      <c r="AP59" s="44"/>
      <c r="AQ59" s="44"/>
      <c r="AR59" s="44"/>
      <c r="AS59" s="44"/>
    </row>
    <row r="60" spans="2:45" ht="15" customHeight="1" x14ac:dyDescent="0.15">
      <c r="B60" s="57"/>
      <c r="C60" s="57"/>
      <c r="D60" s="82" t="s">
        <v>69</v>
      </c>
      <c r="E60" s="83">
        <f>E11+E14+E17+E20+E23+E26+E29+E32+E35+E38+E50+E41+E47+E44</f>
        <v>4167</v>
      </c>
      <c r="F60" s="83">
        <f t="shared" ref="F60:AK60" si="30">F11+F14+F17+F20+F23+F26+F29+F32+F35+F38+F50+F41+F47+F44</f>
        <v>56</v>
      </c>
      <c r="G60" s="83">
        <f t="shared" si="30"/>
        <v>0</v>
      </c>
      <c r="H60" s="83">
        <f t="shared" si="30"/>
        <v>0</v>
      </c>
      <c r="I60" s="83">
        <f t="shared" si="30"/>
        <v>0</v>
      </c>
      <c r="J60" s="83">
        <f t="shared" si="30"/>
        <v>8</v>
      </c>
      <c r="K60" s="83">
        <f t="shared" si="30"/>
        <v>40</v>
      </c>
      <c r="L60" s="83">
        <f t="shared" si="30"/>
        <v>6</v>
      </c>
      <c r="M60" s="83">
        <f t="shared" si="30"/>
        <v>0</v>
      </c>
      <c r="N60" s="83">
        <f t="shared" si="30"/>
        <v>1</v>
      </c>
      <c r="O60" s="83">
        <f t="shared" si="30"/>
        <v>0</v>
      </c>
      <c r="P60" s="83">
        <f t="shared" si="30"/>
        <v>0</v>
      </c>
      <c r="Q60" s="83">
        <f t="shared" ref="Q60" si="31">Q11+Q14+Q17+Q20+Q23+Q26+Q29+Q32+Q35+Q38+Q50+Q41+Q47+Q44</f>
        <v>1</v>
      </c>
      <c r="R60" s="83">
        <f t="shared" si="30"/>
        <v>0</v>
      </c>
      <c r="S60" s="83">
        <f t="shared" si="30"/>
        <v>0</v>
      </c>
      <c r="T60" s="83">
        <f t="shared" si="30"/>
        <v>0</v>
      </c>
      <c r="U60" s="83">
        <f t="shared" si="30"/>
        <v>0</v>
      </c>
      <c r="V60" s="83">
        <f t="shared" si="30"/>
        <v>0</v>
      </c>
      <c r="W60" s="31">
        <f t="shared" si="30"/>
        <v>0</v>
      </c>
      <c r="X60" s="83">
        <f t="shared" si="30"/>
        <v>1</v>
      </c>
      <c r="Y60" s="83">
        <f t="shared" si="30"/>
        <v>15</v>
      </c>
      <c r="Z60" s="83">
        <f t="shared" si="30"/>
        <v>13</v>
      </c>
      <c r="AA60" s="83">
        <f t="shared" si="30"/>
        <v>1</v>
      </c>
      <c r="AB60" s="83">
        <f t="shared" si="30"/>
        <v>0</v>
      </c>
      <c r="AC60" s="83">
        <f t="shared" si="30"/>
        <v>1</v>
      </c>
      <c r="AD60" s="83">
        <f t="shared" si="30"/>
        <v>0</v>
      </c>
      <c r="AE60" s="83">
        <f t="shared" si="30"/>
        <v>17</v>
      </c>
      <c r="AF60" s="83">
        <f t="shared" si="30"/>
        <v>166</v>
      </c>
      <c r="AG60" s="83">
        <f t="shared" si="30"/>
        <v>3777</v>
      </c>
      <c r="AH60" s="83">
        <f t="shared" si="30"/>
        <v>0</v>
      </c>
      <c r="AI60" s="83">
        <f t="shared" si="30"/>
        <v>0</v>
      </c>
      <c r="AJ60" s="83">
        <f t="shared" si="30"/>
        <v>129</v>
      </c>
      <c r="AK60" s="83">
        <f t="shared" si="30"/>
        <v>6</v>
      </c>
      <c r="AN60" s="57"/>
      <c r="AP60" s="44"/>
      <c r="AQ60" s="44"/>
      <c r="AR60" s="44"/>
      <c r="AS60" s="44"/>
    </row>
    <row r="61" spans="2:45" ht="15" customHeight="1" x14ac:dyDescent="0.15">
      <c r="B61" s="57"/>
      <c r="C61" s="57"/>
      <c r="D61" s="82" t="s">
        <v>54</v>
      </c>
      <c r="E61" s="83">
        <f>E12+E15+E18+E21+E24+E27+E30+E33+E36+E39+E51+E42+E48+E45</f>
        <v>4231</v>
      </c>
      <c r="F61" s="83">
        <f t="shared" ref="F61:AK61" si="32">F12+F15+F18+F21+F24+F27+F30+F33+F36+F39+F51+F42+F48+F45</f>
        <v>70</v>
      </c>
      <c r="G61" s="83">
        <f t="shared" si="32"/>
        <v>15</v>
      </c>
      <c r="H61" s="83">
        <f t="shared" si="32"/>
        <v>0</v>
      </c>
      <c r="I61" s="83">
        <f t="shared" si="32"/>
        <v>0</v>
      </c>
      <c r="J61" s="83">
        <f t="shared" si="32"/>
        <v>10</v>
      </c>
      <c r="K61" s="83">
        <f t="shared" si="32"/>
        <v>34</v>
      </c>
      <c r="L61" s="83">
        <f t="shared" si="32"/>
        <v>6</v>
      </c>
      <c r="M61" s="83">
        <f t="shared" si="32"/>
        <v>0</v>
      </c>
      <c r="N61" s="83">
        <f t="shared" si="32"/>
        <v>0</v>
      </c>
      <c r="O61" s="83">
        <f t="shared" si="32"/>
        <v>0</v>
      </c>
      <c r="P61" s="83">
        <f t="shared" si="32"/>
        <v>2</v>
      </c>
      <c r="Q61" s="83">
        <f t="shared" ref="Q61" si="33">Q12+Q15+Q18+Q21+Q24+Q27+Q30+Q33+Q36+Q39+Q51+Q42+Q48+Q45</f>
        <v>3</v>
      </c>
      <c r="R61" s="83">
        <f t="shared" si="32"/>
        <v>0</v>
      </c>
      <c r="S61" s="83">
        <f t="shared" si="32"/>
        <v>0</v>
      </c>
      <c r="T61" s="83">
        <f t="shared" si="32"/>
        <v>0</v>
      </c>
      <c r="U61" s="83">
        <f t="shared" si="32"/>
        <v>0</v>
      </c>
      <c r="V61" s="83">
        <f t="shared" si="32"/>
        <v>0</v>
      </c>
      <c r="W61" s="31">
        <f t="shared" si="32"/>
        <v>0</v>
      </c>
      <c r="X61" s="83">
        <f t="shared" si="32"/>
        <v>0</v>
      </c>
      <c r="Y61" s="83">
        <f t="shared" si="32"/>
        <v>39</v>
      </c>
      <c r="Z61" s="83">
        <f t="shared" si="32"/>
        <v>37</v>
      </c>
      <c r="AA61" s="83">
        <f t="shared" si="32"/>
        <v>0</v>
      </c>
      <c r="AB61" s="83">
        <f t="shared" si="32"/>
        <v>0</v>
      </c>
      <c r="AC61" s="83">
        <f t="shared" si="32"/>
        <v>0</v>
      </c>
      <c r="AD61" s="83">
        <f t="shared" si="32"/>
        <v>2</v>
      </c>
      <c r="AE61" s="83">
        <f t="shared" si="32"/>
        <v>9</v>
      </c>
      <c r="AF61" s="83">
        <f t="shared" si="32"/>
        <v>172</v>
      </c>
      <c r="AG61" s="83">
        <f t="shared" si="32"/>
        <v>3849</v>
      </c>
      <c r="AH61" s="83">
        <f t="shared" si="32"/>
        <v>0</v>
      </c>
      <c r="AI61" s="83">
        <f t="shared" si="32"/>
        <v>0</v>
      </c>
      <c r="AJ61" s="83">
        <f t="shared" si="32"/>
        <v>92</v>
      </c>
      <c r="AK61" s="83">
        <f t="shared" si="32"/>
        <v>0</v>
      </c>
      <c r="AN61" s="57"/>
      <c r="AP61" s="44"/>
      <c r="AQ61" s="44"/>
      <c r="AR61" s="44"/>
      <c r="AS61" s="44"/>
    </row>
    <row r="62" spans="2:45" ht="15" customHeight="1" x14ac:dyDescent="0.15">
      <c r="B62" s="57"/>
      <c r="C62" s="57"/>
      <c r="AN62" s="57"/>
      <c r="AP62" s="44"/>
      <c r="AQ62" s="44"/>
      <c r="AR62" s="44"/>
      <c r="AS62" s="44"/>
    </row>
    <row r="63" spans="2:45" ht="15" customHeight="1" x14ac:dyDescent="0.15">
      <c r="B63" s="57"/>
      <c r="C63" s="57"/>
      <c r="AP63" s="44"/>
      <c r="AQ63" s="44"/>
      <c r="AR63" s="44"/>
      <c r="AS63" s="44"/>
    </row>
    <row r="64" spans="2:45" ht="15" customHeight="1" x14ac:dyDescent="0.15">
      <c r="B64" s="57"/>
      <c r="C64" s="57"/>
      <c r="AP64" s="44"/>
      <c r="AQ64" s="44"/>
      <c r="AR64" s="44"/>
      <c r="AS64" s="44"/>
    </row>
    <row r="65" spans="2:45" ht="15" customHeight="1" x14ac:dyDescent="0.15">
      <c r="B65" s="57"/>
      <c r="C65" s="57"/>
      <c r="AP65" s="44"/>
      <c r="AQ65" s="44"/>
      <c r="AR65" s="44"/>
      <c r="AS65" s="44"/>
    </row>
    <row r="66" spans="2:45" ht="15" customHeight="1" x14ac:dyDescent="0.15">
      <c r="AP66" s="44"/>
      <c r="AQ66" s="44"/>
      <c r="AR66" s="44"/>
      <c r="AS66" s="44"/>
    </row>
    <row r="67" spans="2:45" ht="15" customHeight="1" x14ac:dyDescent="0.15">
      <c r="AP67" s="44"/>
      <c r="AQ67" s="44"/>
      <c r="AR67" s="44"/>
      <c r="AS67" s="44"/>
    </row>
    <row r="68" spans="2:45" ht="15" customHeight="1" x14ac:dyDescent="0.15">
      <c r="AP68" s="44"/>
      <c r="AQ68" s="44"/>
      <c r="AR68" s="44"/>
      <c r="AS68" s="44"/>
    </row>
    <row r="69" spans="2:45" ht="15" customHeight="1" x14ac:dyDescent="0.15">
      <c r="AP69" s="44"/>
      <c r="AQ69" s="44"/>
      <c r="AR69" s="44"/>
      <c r="AS69" s="44"/>
    </row>
    <row r="70" spans="2:45" ht="15" customHeight="1" x14ac:dyDescent="0.15"/>
    <row r="71" spans="2:45" ht="15" customHeight="1" x14ac:dyDescent="0.15"/>
    <row r="72" spans="2:45" ht="15" customHeight="1" x14ac:dyDescent="0.15"/>
  </sheetData>
  <mergeCells count="68">
    <mergeCell ref="B43:B45"/>
    <mergeCell ref="B46:B48"/>
    <mergeCell ref="B49:B51"/>
    <mergeCell ref="AN13:AN15"/>
    <mergeCell ref="AN16:AN18"/>
    <mergeCell ref="AN22:AN24"/>
    <mergeCell ref="AN31:AN33"/>
    <mergeCell ref="AN43:AN45"/>
    <mergeCell ref="AN46:AN48"/>
    <mergeCell ref="AN49:AN51"/>
    <mergeCell ref="B40:B42"/>
    <mergeCell ref="B28:B30"/>
    <mergeCell ref="B19:B21"/>
    <mergeCell ref="AN40:AN42"/>
    <mergeCell ref="B10:B12"/>
    <mergeCell ref="AN34:AN36"/>
    <mergeCell ref="AN37:AN39"/>
    <mergeCell ref="B31:B33"/>
    <mergeCell ref="B25:B27"/>
    <mergeCell ref="AN25:AN27"/>
    <mergeCell ref="B13:B15"/>
    <mergeCell ref="B16:B18"/>
    <mergeCell ref="B22:B24"/>
    <mergeCell ref="E2:U2"/>
    <mergeCell ref="Y2:AJ2"/>
    <mergeCell ref="AA5:AA6"/>
    <mergeCell ref="AB5:AB6"/>
    <mergeCell ref="AC5:AC6"/>
    <mergeCell ref="AJ4:AJ6"/>
    <mergeCell ref="Y4:AD4"/>
    <mergeCell ref="V5:V6"/>
    <mergeCell ref="I5:I6"/>
    <mergeCell ref="J5:J6"/>
    <mergeCell ref="T5:T6"/>
    <mergeCell ref="AI4:AI6"/>
    <mergeCell ref="N5:N6"/>
    <mergeCell ref="AG4:AG6"/>
    <mergeCell ref="Y5:Y6"/>
    <mergeCell ref="P5:P6"/>
    <mergeCell ref="R4:V4"/>
    <mergeCell ref="AE4:AE6"/>
    <mergeCell ref="R5:R6"/>
    <mergeCell ref="G5:H5"/>
    <mergeCell ref="M5:M6"/>
    <mergeCell ref="O5:O6"/>
    <mergeCell ref="U5:U6"/>
    <mergeCell ref="Z5:Z6"/>
    <mergeCell ref="X4:X6"/>
    <mergeCell ref="S5:S6"/>
    <mergeCell ref="AD5:AD6"/>
    <mergeCell ref="Q5:Q6"/>
    <mergeCell ref="F4:Q4"/>
    <mergeCell ref="AH4:AH6"/>
    <mergeCell ref="B55:B57"/>
    <mergeCell ref="AN55:AN57"/>
    <mergeCell ref="K5:K6"/>
    <mergeCell ref="L5:L6"/>
    <mergeCell ref="F5:F6"/>
    <mergeCell ref="B37:B39"/>
    <mergeCell ref="B34:B36"/>
    <mergeCell ref="B4:D6"/>
    <mergeCell ref="AK4:AK6"/>
    <mergeCell ref="AF4:AF6"/>
    <mergeCell ref="AL4:AN6"/>
    <mergeCell ref="AN28:AN30"/>
    <mergeCell ref="AN19:AN21"/>
    <mergeCell ref="AN10:AN12"/>
    <mergeCell ref="E4:E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  <colBreaks count="1" manualBreakCount="1">
    <brk id="22" min="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71-1</vt:lpstr>
      <vt:lpstr>71-2</vt:lpstr>
      <vt:lpstr>71-3</vt:lpstr>
      <vt:lpstr>71-4</vt:lpstr>
      <vt:lpstr>'71-1'!Print_Area</vt:lpstr>
      <vt:lpstr>'71-2'!Print_Area</vt:lpstr>
      <vt:lpstr>'71-3'!Print_Area</vt:lpstr>
      <vt:lpstr>'71-4'!Print_Area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2023-09-25T00:54:35Z</cp:lastPrinted>
  <dcterms:created xsi:type="dcterms:W3CDTF">2003-06-13T09:22:36Z</dcterms:created>
  <dcterms:modified xsi:type="dcterms:W3CDTF">2023-09-25T00:55:59Z</dcterms:modified>
</cp:coreProperties>
</file>