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2145" yWindow="-120" windowWidth="20730" windowHeight="11160"/>
  </bookViews>
  <sheets>
    <sheet name="01" sheetId="1" r:id="rId1"/>
    <sheet name="02" sheetId="2" r:id="rId2"/>
  </sheets>
  <definedNames>
    <definedName name="_xlnm.Print_Area" localSheetId="0">'01'!$B$2:$N$61,'01'!$P$2:$AC$61</definedName>
    <definedName name="_xlnm.Print_Area" localSheetId="1">'02'!$B$2:$M$61,'02'!$P$2:$AE$61</definedName>
  </definedNames>
  <calcPr calcId="162913"/>
</workbook>
</file>

<file path=xl/calcChain.xml><?xml version="1.0" encoding="utf-8"?>
<calcChain xmlns="http://schemas.openxmlformats.org/spreadsheetml/2006/main">
  <c r="H6" i="1" l="1"/>
  <c r="U73" i="2"/>
  <c r="U71" i="2"/>
  <c r="U70" i="2"/>
  <c r="U69" i="2"/>
  <c r="U68" i="2"/>
  <c r="U67" i="2"/>
  <c r="U66" i="2"/>
  <c r="U65" i="2"/>
  <c r="U64" i="2"/>
  <c r="U72" i="2"/>
  <c r="Q70" i="1" l="1"/>
  <c r="R72" i="1"/>
  <c r="Y70" i="2"/>
  <c r="X70" i="2"/>
  <c r="W72" i="2"/>
  <c r="V72" i="2"/>
  <c r="T72" i="2"/>
  <c r="S72" i="2"/>
  <c r="R72" i="2"/>
  <c r="Q70" i="2"/>
  <c r="W70" i="1"/>
  <c r="V72" i="1"/>
  <c r="U72" i="1"/>
  <c r="T72" i="1"/>
  <c r="N72" i="1"/>
  <c r="M72" i="1"/>
  <c r="L72" i="1"/>
  <c r="K72" i="1"/>
  <c r="J72" i="1"/>
  <c r="M72" i="2"/>
  <c r="L72" i="2"/>
  <c r="K72" i="2"/>
  <c r="J72" i="2"/>
  <c r="I72" i="2"/>
  <c r="Q64" i="2"/>
  <c r="R64" i="2"/>
  <c r="S64" i="2"/>
  <c r="T64" i="2"/>
  <c r="V64" i="2"/>
  <c r="W64" i="2"/>
  <c r="Q65" i="2"/>
  <c r="R65" i="2"/>
  <c r="S65" i="2"/>
  <c r="T65" i="2"/>
  <c r="V65" i="2"/>
  <c r="W65" i="2"/>
  <c r="Q66" i="2"/>
  <c r="R66" i="2"/>
  <c r="S66" i="2"/>
  <c r="T66" i="2"/>
  <c r="V66" i="2"/>
  <c r="W66" i="2"/>
  <c r="Q67" i="2"/>
  <c r="R67" i="2"/>
  <c r="S67" i="2"/>
  <c r="T67" i="2"/>
  <c r="V67" i="2"/>
  <c r="W67" i="2"/>
  <c r="Q68" i="2"/>
  <c r="R68" i="2"/>
  <c r="S68" i="2"/>
  <c r="T68" i="2"/>
  <c r="V68" i="2"/>
  <c r="W68" i="2"/>
  <c r="Q69" i="2"/>
  <c r="R69" i="2"/>
  <c r="S69" i="2"/>
  <c r="T69" i="2"/>
  <c r="V69" i="2"/>
  <c r="W69" i="2"/>
  <c r="Q71" i="2"/>
  <c r="R71" i="2"/>
  <c r="S71" i="2"/>
  <c r="T71" i="2"/>
  <c r="V71" i="2"/>
  <c r="W71" i="2"/>
  <c r="Q73" i="2"/>
  <c r="R73" i="2"/>
  <c r="S73" i="2"/>
  <c r="T73" i="2"/>
  <c r="V73" i="2"/>
  <c r="W73" i="2"/>
  <c r="K64" i="2"/>
  <c r="K65" i="2"/>
  <c r="K66" i="2"/>
  <c r="K67" i="2"/>
  <c r="K68" i="2"/>
  <c r="K69" i="2"/>
  <c r="K71" i="2"/>
  <c r="K73" i="2"/>
  <c r="H25" i="1"/>
  <c r="AI25" i="1" s="1"/>
  <c r="H26" i="1"/>
  <c r="AI26" i="1" s="1"/>
  <c r="H27" i="1"/>
  <c r="AI27" i="1" s="1"/>
  <c r="H28" i="1"/>
  <c r="AI28" i="1" s="1"/>
  <c r="H29" i="1"/>
  <c r="AI29" i="1" s="1"/>
  <c r="H30" i="1"/>
  <c r="AI30" i="1" s="1"/>
  <c r="H31" i="1"/>
  <c r="AI31" i="1" s="1"/>
  <c r="H32" i="1"/>
  <c r="AI32" i="1" s="1"/>
  <c r="H33" i="1"/>
  <c r="AI33" i="1" s="1"/>
  <c r="H34" i="1"/>
  <c r="AI34" i="1" s="1"/>
  <c r="H35" i="1"/>
  <c r="AI35" i="1" s="1"/>
  <c r="H37" i="1"/>
  <c r="AI37" i="1" s="1"/>
  <c r="H38" i="1"/>
  <c r="AI38" i="1" s="1"/>
  <c r="H39" i="1"/>
  <c r="AI39" i="1" s="1"/>
  <c r="H40" i="1"/>
  <c r="AI40" i="1" s="1"/>
  <c r="H41" i="1"/>
  <c r="AI41" i="1" s="1"/>
  <c r="H42" i="1"/>
  <c r="AI42" i="1" s="1"/>
  <c r="H43" i="1"/>
  <c r="AI43" i="1" s="1"/>
  <c r="H44" i="1"/>
  <c r="AI44" i="1" s="1"/>
  <c r="H45" i="1"/>
  <c r="AI45" i="1" s="1"/>
  <c r="H46" i="1"/>
  <c r="AI46" i="1" s="1"/>
  <c r="H47" i="1"/>
  <c r="AI47" i="1" s="1"/>
  <c r="H48" i="1"/>
  <c r="AI48" i="1" s="1"/>
  <c r="H49" i="1"/>
  <c r="AI49" i="1" s="1"/>
  <c r="H50" i="1"/>
  <c r="AI50" i="1" s="1"/>
  <c r="H51" i="1"/>
  <c r="AI51" i="1" s="1"/>
  <c r="H52" i="1"/>
  <c r="AI52" i="1" s="1"/>
  <c r="H53" i="1"/>
  <c r="AI53" i="1" s="1"/>
  <c r="H54" i="1"/>
  <c r="AI54" i="1" s="1"/>
  <c r="H55" i="1"/>
  <c r="AI55" i="1" s="1"/>
  <c r="H56" i="1"/>
  <c r="AI56" i="1" s="1"/>
  <c r="H57" i="1"/>
  <c r="AI57" i="1" s="1"/>
  <c r="H58" i="1"/>
  <c r="AI58" i="1" s="1"/>
  <c r="H59" i="1"/>
  <c r="AI59" i="1" s="1"/>
  <c r="H60" i="1"/>
  <c r="AI60" i="1" s="1"/>
  <c r="H61" i="1"/>
  <c r="AI61" i="1" s="1"/>
  <c r="H9" i="1"/>
  <c r="AI9" i="1" s="1"/>
  <c r="H10" i="1"/>
  <c r="AI10" i="1" s="1"/>
  <c r="H11" i="1"/>
  <c r="AI11" i="1" s="1"/>
  <c r="H12" i="1"/>
  <c r="AI12" i="1" s="1"/>
  <c r="H13" i="1"/>
  <c r="AI13" i="1" s="1"/>
  <c r="H14" i="1"/>
  <c r="AI14" i="1" s="1"/>
  <c r="H15" i="1"/>
  <c r="AI15" i="1" s="1"/>
  <c r="H16" i="1"/>
  <c r="AI16" i="1" s="1"/>
  <c r="H17" i="1"/>
  <c r="AI17" i="1" s="1"/>
  <c r="H18" i="1"/>
  <c r="AI18" i="1" s="1"/>
  <c r="H19" i="1"/>
  <c r="AI19" i="1" s="1"/>
  <c r="H20" i="1"/>
  <c r="AI20" i="1" s="1"/>
  <c r="H21" i="1"/>
  <c r="AI21" i="1" s="1"/>
  <c r="H22" i="1"/>
  <c r="AI22" i="1" s="1"/>
  <c r="H23" i="1"/>
  <c r="AI23" i="1" s="1"/>
  <c r="H24" i="1"/>
  <c r="AI24" i="1" s="1"/>
  <c r="H7" i="1"/>
  <c r="AI7" i="1" s="1"/>
  <c r="H8" i="1"/>
  <c r="P26" i="2"/>
  <c r="P27" i="2"/>
  <c r="P28" i="2"/>
  <c r="P29" i="2"/>
  <c r="P30" i="2"/>
  <c r="P31" i="2"/>
  <c r="P32" i="2"/>
  <c r="P33" i="2"/>
  <c r="P34" i="2"/>
  <c r="P35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20" i="2"/>
  <c r="P21" i="2"/>
  <c r="P22" i="2"/>
  <c r="P23" i="2"/>
  <c r="P24" i="2"/>
  <c r="P2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6" i="2"/>
  <c r="AI6" i="1"/>
  <c r="H6" i="2"/>
  <c r="AH6" i="1" s="1"/>
  <c r="P6" i="1"/>
  <c r="AF6" i="1" s="1"/>
  <c r="S6" i="1"/>
  <c r="AG6" i="1" s="1"/>
  <c r="H61" i="2"/>
  <c r="AH61" i="1" s="1"/>
  <c r="H60" i="2"/>
  <c r="AH60" i="1" s="1"/>
  <c r="H59" i="2"/>
  <c r="AH59" i="1" s="1"/>
  <c r="H58" i="2"/>
  <c r="AH58" i="1" s="1"/>
  <c r="H57" i="2"/>
  <c r="AH57" i="1" s="1"/>
  <c r="H56" i="2"/>
  <c r="AH56" i="1" s="1"/>
  <c r="H55" i="2"/>
  <c r="AH55" i="1" s="1"/>
  <c r="H54" i="2"/>
  <c r="AH54" i="1" s="1"/>
  <c r="H53" i="2"/>
  <c r="AH53" i="1" s="1"/>
  <c r="H52" i="2"/>
  <c r="AH52" i="1" s="1"/>
  <c r="H51" i="2"/>
  <c r="AH51" i="1" s="1"/>
  <c r="H50" i="2"/>
  <c r="AH50" i="1" s="1"/>
  <c r="H49" i="2"/>
  <c r="AH49" i="1" s="1"/>
  <c r="H48" i="2"/>
  <c r="AH48" i="1" s="1"/>
  <c r="H47" i="2"/>
  <c r="AH47" i="1" s="1"/>
  <c r="H46" i="2"/>
  <c r="AH46" i="1" s="1"/>
  <c r="H45" i="2"/>
  <c r="AH45" i="1" s="1"/>
  <c r="H44" i="2"/>
  <c r="AH44" i="1" s="1"/>
  <c r="H43" i="2"/>
  <c r="AH43" i="1" s="1"/>
  <c r="H42" i="2"/>
  <c r="AH42" i="1" s="1"/>
  <c r="H41" i="2"/>
  <c r="AH41" i="1" s="1"/>
  <c r="H40" i="2"/>
  <c r="AH40" i="1" s="1"/>
  <c r="H39" i="2"/>
  <c r="AH39" i="1" s="1"/>
  <c r="H38" i="2"/>
  <c r="AH38" i="1" s="1"/>
  <c r="H37" i="2"/>
  <c r="AH37" i="1" s="1"/>
  <c r="H35" i="2"/>
  <c r="AH35" i="1" s="1"/>
  <c r="H34" i="2"/>
  <c r="AH34" i="1" s="1"/>
  <c r="H33" i="2"/>
  <c r="AH33" i="1" s="1"/>
  <c r="H32" i="2"/>
  <c r="AH32" i="1" s="1"/>
  <c r="H31" i="2"/>
  <c r="AH31" i="1" s="1"/>
  <c r="H30" i="2"/>
  <c r="AH30" i="1" s="1"/>
  <c r="H29" i="2"/>
  <c r="AH29" i="1" s="1"/>
  <c r="H28" i="2"/>
  <c r="AH28" i="1" s="1"/>
  <c r="H27" i="2"/>
  <c r="AH27" i="1" s="1"/>
  <c r="H26" i="2"/>
  <c r="AH26" i="1" s="1"/>
  <c r="H25" i="2"/>
  <c r="AH25" i="1" s="1"/>
  <c r="H24" i="2"/>
  <c r="AH24" i="1" s="1"/>
  <c r="H23" i="2"/>
  <c r="AH23" i="1" s="1"/>
  <c r="H22" i="2"/>
  <c r="AH22" i="1" s="1"/>
  <c r="H21" i="2"/>
  <c r="AH21" i="1" s="1"/>
  <c r="H20" i="2"/>
  <c r="AH20" i="1" s="1"/>
  <c r="H19" i="2"/>
  <c r="AH19" i="1" s="1"/>
  <c r="H18" i="2"/>
  <c r="AH18" i="1" s="1"/>
  <c r="H17" i="2"/>
  <c r="AH17" i="1" s="1"/>
  <c r="H16" i="2"/>
  <c r="AH16" i="1" s="1"/>
  <c r="H15" i="2"/>
  <c r="AH15" i="1" s="1"/>
  <c r="H14" i="2"/>
  <c r="AH14" i="1" s="1"/>
  <c r="H13" i="2"/>
  <c r="AH13" i="1" s="1"/>
  <c r="H12" i="2"/>
  <c r="AH12" i="1" s="1"/>
  <c r="H11" i="2"/>
  <c r="AH11" i="1" s="1"/>
  <c r="H10" i="2"/>
  <c r="AH10" i="1" s="1"/>
  <c r="H9" i="2"/>
  <c r="AH9" i="1" s="1"/>
  <c r="H8" i="2"/>
  <c r="AH8" i="1" s="1"/>
  <c r="H7" i="2"/>
  <c r="AH7" i="1" s="1"/>
  <c r="S61" i="1"/>
  <c r="AG61" i="1" s="1"/>
  <c r="S60" i="1"/>
  <c r="AG60" i="1" s="1"/>
  <c r="S59" i="1"/>
  <c r="AG59" i="1" s="1"/>
  <c r="S58" i="1"/>
  <c r="AG58" i="1" s="1"/>
  <c r="S57" i="1"/>
  <c r="AG57" i="1" s="1"/>
  <c r="S56" i="1"/>
  <c r="AG56" i="1" s="1"/>
  <c r="S55" i="1"/>
  <c r="AG55" i="1" s="1"/>
  <c r="S54" i="1"/>
  <c r="AG54" i="1" s="1"/>
  <c r="S53" i="1"/>
  <c r="AG53" i="1" s="1"/>
  <c r="S52" i="1"/>
  <c r="AG52" i="1" s="1"/>
  <c r="S51" i="1"/>
  <c r="AG51" i="1" s="1"/>
  <c r="S50" i="1"/>
  <c r="AG50" i="1" s="1"/>
  <c r="S49" i="1"/>
  <c r="AG49" i="1" s="1"/>
  <c r="S48" i="1"/>
  <c r="AG48" i="1" s="1"/>
  <c r="S47" i="1"/>
  <c r="AG47" i="1" s="1"/>
  <c r="S46" i="1"/>
  <c r="AG46" i="1" s="1"/>
  <c r="S45" i="1"/>
  <c r="AG45" i="1" s="1"/>
  <c r="S44" i="1"/>
  <c r="AG44" i="1" s="1"/>
  <c r="S43" i="1"/>
  <c r="AG43" i="1" s="1"/>
  <c r="S42" i="1"/>
  <c r="AG42" i="1" s="1"/>
  <c r="S41" i="1"/>
  <c r="AG41" i="1" s="1"/>
  <c r="S40" i="1"/>
  <c r="AG40" i="1" s="1"/>
  <c r="S39" i="1"/>
  <c r="AG39" i="1" s="1"/>
  <c r="S38" i="1"/>
  <c r="AG38" i="1" s="1"/>
  <c r="S37" i="1"/>
  <c r="AG37" i="1" s="1"/>
  <c r="S35" i="1"/>
  <c r="AG35" i="1" s="1"/>
  <c r="S34" i="1"/>
  <c r="AG34" i="1" s="1"/>
  <c r="S33" i="1"/>
  <c r="AG33" i="1" s="1"/>
  <c r="S32" i="1"/>
  <c r="AG32" i="1" s="1"/>
  <c r="S31" i="1"/>
  <c r="AG31" i="1" s="1"/>
  <c r="S30" i="1"/>
  <c r="AG30" i="1" s="1"/>
  <c r="S29" i="1"/>
  <c r="AG29" i="1" s="1"/>
  <c r="S28" i="1"/>
  <c r="AG28" i="1" s="1"/>
  <c r="S27" i="1"/>
  <c r="AG27" i="1" s="1"/>
  <c r="S26" i="1"/>
  <c r="AG26" i="1" s="1"/>
  <c r="S25" i="1"/>
  <c r="AG25" i="1" s="1"/>
  <c r="S24" i="1"/>
  <c r="AG24" i="1" s="1"/>
  <c r="S23" i="1"/>
  <c r="AG23" i="1" s="1"/>
  <c r="S22" i="1"/>
  <c r="AG22" i="1" s="1"/>
  <c r="S21" i="1"/>
  <c r="AG21" i="1" s="1"/>
  <c r="S20" i="1"/>
  <c r="AG20" i="1" s="1"/>
  <c r="S19" i="1"/>
  <c r="AG19" i="1" s="1"/>
  <c r="S18" i="1"/>
  <c r="AG18" i="1" s="1"/>
  <c r="S17" i="1"/>
  <c r="AG17" i="1" s="1"/>
  <c r="S16" i="1"/>
  <c r="AG16" i="1" s="1"/>
  <c r="S15" i="1"/>
  <c r="AG15" i="1" s="1"/>
  <c r="S14" i="1"/>
  <c r="AG14" i="1" s="1"/>
  <c r="S13" i="1"/>
  <c r="S12" i="1"/>
  <c r="AG12" i="1" s="1"/>
  <c r="S11" i="1"/>
  <c r="AG11" i="1" s="1"/>
  <c r="S10" i="1"/>
  <c r="AG10" i="1" s="1"/>
  <c r="S9" i="1"/>
  <c r="AG9" i="1" s="1"/>
  <c r="S8" i="1"/>
  <c r="S7" i="1"/>
  <c r="P61" i="1"/>
  <c r="AF61" i="1" s="1"/>
  <c r="P60" i="1"/>
  <c r="AF60" i="1" s="1"/>
  <c r="P59" i="1"/>
  <c r="AF59" i="1" s="1"/>
  <c r="P58" i="1"/>
  <c r="AF58" i="1" s="1"/>
  <c r="P57" i="1"/>
  <c r="AF57" i="1" s="1"/>
  <c r="P56" i="1"/>
  <c r="AF56" i="1" s="1"/>
  <c r="P55" i="1"/>
  <c r="AF55" i="1" s="1"/>
  <c r="P54" i="1"/>
  <c r="AF54" i="1" s="1"/>
  <c r="P53" i="1"/>
  <c r="AF53" i="1" s="1"/>
  <c r="P52" i="1"/>
  <c r="AF52" i="1" s="1"/>
  <c r="P51" i="1"/>
  <c r="AF51" i="1" s="1"/>
  <c r="P50" i="1"/>
  <c r="AF50" i="1" s="1"/>
  <c r="P49" i="1"/>
  <c r="AF49" i="1" s="1"/>
  <c r="P48" i="1"/>
  <c r="AF48" i="1" s="1"/>
  <c r="P47" i="1"/>
  <c r="AF47" i="1" s="1"/>
  <c r="P46" i="1"/>
  <c r="AF46" i="1" s="1"/>
  <c r="P45" i="1"/>
  <c r="AF45" i="1" s="1"/>
  <c r="P44" i="1"/>
  <c r="AF44" i="1" s="1"/>
  <c r="P43" i="1"/>
  <c r="AF43" i="1" s="1"/>
  <c r="P42" i="1"/>
  <c r="AF42" i="1" s="1"/>
  <c r="P41" i="1"/>
  <c r="AF41" i="1" s="1"/>
  <c r="P40" i="1"/>
  <c r="AF40" i="1" s="1"/>
  <c r="P39" i="1"/>
  <c r="AF39" i="1" s="1"/>
  <c r="P38" i="1"/>
  <c r="AF38" i="1" s="1"/>
  <c r="P37" i="1"/>
  <c r="AF37" i="1" s="1"/>
  <c r="P35" i="1"/>
  <c r="AF35" i="1" s="1"/>
  <c r="P34" i="1"/>
  <c r="AF34" i="1" s="1"/>
  <c r="P33" i="1"/>
  <c r="AF33" i="1" s="1"/>
  <c r="P32" i="1"/>
  <c r="AF32" i="1" s="1"/>
  <c r="P31" i="1"/>
  <c r="AF31" i="1" s="1"/>
  <c r="P30" i="1"/>
  <c r="AF30" i="1" s="1"/>
  <c r="P29" i="1"/>
  <c r="AF29" i="1" s="1"/>
  <c r="P28" i="1"/>
  <c r="AF28" i="1" s="1"/>
  <c r="P27" i="1"/>
  <c r="AF27" i="1" s="1"/>
  <c r="P26" i="1"/>
  <c r="AF26" i="1" s="1"/>
  <c r="P25" i="1"/>
  <c r="AF25" i="1" s="1"/>
  <c r="P24" i="1"/>
  <c r="AF24" i="1" s="1"/>
  <c r="P23" i="1"/>
  <c r="AF23" i="1" s="1"/>
  <c r="P22" i="1"/>
  <c r="AF22" i="1" s="1"/>
  <c r="P21" i="1"/>
  <c r="AF21" i="1" s="1"/>
  <c r="P20" i="1"/>
  <c r="AF20" i="1" s="1"/>
  <c r="P19" i="1"/>
  <c r="AF19" i="1" s="1"/>
  <c r="P18" i="1"/>
  <c r="AF18" i="1" s="1"/>
  <c r="P17" i="1"/>
  <c r="AF17" i="1" s="1"/>
  <c r="P16" i="1"/>
  <c r="AF16" i="1" s="1"/>
  <c r="P15" i="1"/>
  <c r="AF15" i="1" s="1"/>
  <c r="P14" i="1"/>
  <c r="AF14" i="1" s="1"/>
  <c r="P13" i="1"/>
  <c r="AF13" i="1" s="1"/>
  <c r="P12" i="1"/>
  <c r="AF12" i="1" s="1"/>
  <c r="P11" i="1"/>
  <c r="AF11" i="1" s="1"/>
  <c r="P10" i="1"/>
  <c r="AF10" i="1" s="1"/>
  <c r="P9" i="1"/>
  <c r="AF9" i="1" s="1"/>
  <c r="P8" i="1"/>
  <c r="AF8" i="1" s="1"/>
  <c r="P7" i="1"/>
  <c r="AF7" i="1" s="1"/>
  <c r="I61" i="1"/>
  <c r="AE61" i="1" s="1"/>
  <c r="I60" i="1"/>
  <c r="AE60" i="1" s="1"/>
  <c r="I59" i="1"/>
  <c r="AE59" i="1" s="1"/>
  <c r="I58" i="1"/>
  <c r="AE58" i="1" s="1"/>
  <c r="I57" i="1"/>
  <c r="AE57" i="1" s="1"/>
  <c r="I56" i="1"/>
  <c r="AE56" i="1" s="1"/>
  <c r="I55" i="1"/>
  <c r="AE55" i="1" s="1"/>
  <c r="I54" i="1"/>
  <c r="AE54" i="1" s="1"/>
  <c r="I53" i="1"/>
  <c r="AE53" i="1" s="1"/>
  <c r="I52" i="1"/>
  <c r="AE52" i="1" s="1"/>
  <c r="I51" i="1"/>
  <c r="AE51" i="1" s="1"/>
  <c r="I50" i="1"/>
  <c r="AE50" i="1" s="1"/>
  <c r="I49" i="1"/>
  <c r="AE49" i="1" s="1"/>
  <c r="I48" i="1"/>
  <c r="AE48" i="1" s="1"/>
  <c r="I47" i="1"/>
  <c r="AE47" i="1" s="1"/>
  <c r="I46" i="1"/>
  <c r="AE46" i="1" s="1"/>
  <c r="I45" i="1"/>
  <c r="I44" i="1"/>
  <c r="I43" i="1"/>
  <c r="AE43" i="1" s="1"/>
  <c r="I42" i="1"/>
  <c r="AE42" i="1" s="1"/>
  <c r="I41" i="1"/>
  <c r="AE41" i="1" s="1"/>
  <c r="I40" i="1"/>
  <c r="AE40" i="1" s="1"/>
  <c r="I39" i="1"/>
  <c r="AE39" i="1" s="1"/>
  <c r="I38" i="1"/>
  <c r="AE38" i="1" s="1"/>
  <c r="I37" i="1"/>
  <c r="AE37" i="1" s="1"/>
  <c r="I35" i="1"/>
  <c r="AE35" i="1" s="1"/>
  <c r="I34" i="1"/>
  <c r="I33" i="1"/>
  <c r="AE33" i="1" s="1"/>
  <c r="I32" i="1"/>
  <c r="AE32" i="1" s="1"/>
  <c r="I31" i="1"/>
  <c r="AE31" i="1" s="1"/>
  <c r="I30" i="1"/>
  <c r="I29" i="1"/>
  <c r="AE29" i="1" s="1"/>
  <c r="I28" i="1"/>
  <c r="AE28" i="1" s="1"/>
  <c r="I27" i="1"/>
  <c r="AE27" i="1" s="1"/>
  <c r="I26" i="1"/>
  <c r="I25" i="1"/>
  <c r="AE25" i="1" s="1"/>
  <c r="I24" i="1"/>
  <c r="AE24" i="1" s="1"/>
  <c r="I23" i="1"/>
  <c r="AE23" i="1" s="1"/>
  <c r="I22" i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AE16" i="1" s="1"/>
  <c r="I15" i="1"/>
  <c r="AE15" i="1" s="1"/>
  <c r="I14" i="1"/>
  <c r="AE14" i="1" s="1"/>
  <c r="I13" i="1"/>
  <c r="AE13" i="1" s="1"/>
  <c r="I12" i="1"/>
  <c r="AE12" i="1" s="1"/>
  <c r="I11" i="1"/>
  <c r="AE11" i="1" s="1"/>
  <c r="I10" i="1"/>
  <c r="AE10" i="1" s="1"/>
  <c r="I9" i="1"/>
  <c r="AE9" i="1" s="1"/>
  <c r="I8" i="1"/>
  <c r="AE8" i="1" s="1"/>
  <c r="I7" i="1"/>
  <c r="AE7" i="1" s="1"/>
  <c r="I6" i="1"/>
  <c r="AE6" i="1" s="1"/>
  <c r="Q64" i="1"/>
  <c r="R64" i="1"/>
  <c r="T64" i="1"/>
  <c r="U64" i="1"/>
  <c r="V64" i="1"/>
  <c r="W64" i="1"/>
  <c r="Q65" i="1"/>
  <c r="R65" i="1"/>
  <c r="T65" i="1"/>
  <c r="U65" i="1"/>
  <c r="V65" i="1"/>
  <c r="W65" i="1"/>
  <c r="Q66" i="1"/>
  <c r="R66" i="1"/>
  <c r="T66" i="1"/>
  <c r="U66" i="1"/>
  <c r="V66" i="1"/>
  <c r="W66" i="1"/>
  <c r="Q67" i="1"/>
  <c r="R67" i="1"/>
  <c r="T67" i="1"/>
  <c r="U67" i="1"/>
  <c r="V67" i="1"/>
  <c r="W67" i="1"/>
  <c r="Q68" i="1"/>
  <c r="R68" i="1"/>
  <c r="T68" i="1"/>
  <c r="U68" i="1"/>
  <c r="V68" i="1"/>
  <c r="W68" i="1"/>
  <c r="Q69" i="1"/>
  <c r="R69" i="1"/>
  <c r="T69" i="1"/>
  <c r="U69" i="1"/>
  <c r="V69" i="1"/>
  <c r="W69" i="1"/>
  <c r="Q71" i="1"/>
  <c r="R71" i="1"/>
  <c r="T71" i="1"/>
  <c r="U71" i="1"/>
  <c r="V71" i="1"/>
  <c r="W71" i="1"/>
  <c r="Q73" i="1"/>
  <c r="R73" i="1"/>
  <c r="T73" i="1"/>
  <c r="U73" i="1"/>
  <c r="V73" i="1"/>
  <c r="W7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1" i="1"/>
  <c r="K71" i="1"/>
  <c r="L71" i="1"/>
  <c r="M71" i="1"/>
  <c r="N71" i="1"/>
  <c r="J73" i="1"/>
  <c r="K73" i="1"/>
  <c r="L73" i="1"/>
  <c r="M73" i="1"/>
  <c r="N73" i="1"/>
  <c r="X64" i="2"/>
  <c r="Y64" i="2"/>
  <c r="X65" i="2"/>
  <c r="Y65" i="2"/>
  <c r="X66" i="2"/>
  <c r="Y66" i="2"/>
  <c r="X67" i="2"/>
  <c r="Y67" i="2"/>
  <c r="X68" i="2"/>
  <c r="Y68" i="2"/>
  <c r="X69" i="2"/>
  <c r="Y69" i="2"/>
  <c r="X71" i="2"/>
  <c r="Y71" i="2"/>
  <c r="X73" i="2"/>
  <c r="Y73" i="2"/>
  <c r="I64" i="2"/>
  <c r="J64" i="2"/>
  <c r="L64" i="2"/>
  <c r="M64" i="2"/>
  <c r="I65" i="2"/>
  <c r="J65" i="2"/>
  <c r="L65" i="2"/>
  <c r="M65" i="2"/>
  <c r="I66" i="2"/>
  <c r="J66" i="2"/>
  <c r="L66" i="2"/>
  <c r="M66" i="2"/>
  <c r="I67" i="2"/>
  <c r="J67" i="2"/>
  <c r="L67" i="2"/>
  <c r="M67" i="2"/>
  <c r="I68" i="2"/>
  <c r="J68" i="2"/>
  <c r="L68" i="2"/>
  <c r="M68" i="2"/>
  <c r="I69" i="2"/>
  <c r="J69" i="2"/>
  <c r="L69" i="2"/>
  <c r="M69" i="2"/>
  <c r="I71" i="2"/>
  <c r="J71" i="2"/>
  <c r="L71" i="2"/>
  <c r="M71" i="2"/>
  <c r="I73" i="2"/>
  <c r="J73" i="2"/>
  <c r="L73" i="2"/>
  <c r="M73" i="2"/>
  <c r="W72" i="1"/>
  <c r="J70" i="2" l="1"/>
  <c r="X72" i="2"/>
  <c r="I70" i="2"/>
  <c r="L70" i="1"/>
  <c r="P71" i="1"/>
  <c r="S67" i="1"/>
  <c r="Y72" i="2"/>
  <c r="V70" i="2"/>
  <c r="U70" i="1"/>
  <c r="M70" i="1"/>
  <c r="P66" i="2"/>
  <c r="P68" i="2"/>
  <c r="J70" i="1"/>
  <c r="H36" i="2"/>
  <c r="AH36" i="1" s="1"/>
  <c r="M70" i="2"/>
  <c r="P66" i="1"/>
  <c r="V70" i="1"/>
  <c r="S69" i="1"/>
  <c r="S64" i="1"/>
  <c r="AD22" i="1"/>
  <c r="AD52" i="1"/>
  <c r="P69" i="1"/>
  <c r="P64" i="1"/>
  <c r="AD57" i="1"/>
  <c r="P73" i="2"/>
  <c r="P71" i="2"/>
  <c r="I71" i="1"/>
  <c r="AD15" i="1"/>
  <c r="W70" i="2"/>
  <c r="AD60" i="1"/>
  <c r="S70" i="2"/>
  <c r="P36" i="2"/>
  <c r="P72" i="2" s="1"/>
  <c r="T70" i="2"/>
  <c r="Q72" i="2"/>
  <c r="L70" i="2"/>
  <c r="H73" i="2"/>
  <c r="AD32" i="1"/>
  <c r="AD30" i="1"/>
  <c r="AD31" i="1"/>
  <c r="H71" i="2"/>
  <c r="P67" i="2"/>
  <c r="P69" i="2"/>
  <c r="AD8" i="1"/>
  <c r="H66" i="2"/>
  <c r="H65" i="2"/>
  <c r="H69" i="2"/>
  <c r="S36" i="1"/>
  <c r="AG36" i="1" s="1"/>
  <c r="S73" i="1"/>
  <c r="AD44" i="1"/>
  <c r="AD40" i="1"/>
  <c r="T70" i="1"/>
  <c r="AD48" i="1"/>
  <c r="AD54" i="1"/>
  <c r="P36" i="1"/>
  <c r="P72" i="1" s="1"/>
  <c r="AD45" i="1"/>
  <c r="R70" i="1"/>
  <c r="AD59" i="1"/>
  <c r="Q72" i="1"/>
  <c r="AD35" i="1"/>
  <c r="S71" i="1"/>
  <c r="S65" i="1"/>
  <c r="S66" i="1"/>
  <c r="AG13" i="1"/>
  <c r="AI8" i="1"/>
  <c r="AG7" i="1"/>
  <c r="P67" i="1"/>
  <c r="AD18" i="1"/>
  <c r="AD21" i="1"/>
  <c r="AD26" i="1"/>
  <c r="AD56" i="1"/>
  <c r="AE44" i="1"/>
  <c r="K70" i="1"/>
  <c r="H36" i="1"/>
  <c r="H72" i="1" s="1"/>
  <c r="AD37" i="1"/>
  <c r="AD41" i="1"/>
  <c r="N70" i="1"/>
  <c r="I36" i="1"/>
  <c r="I70" i="1" s="1"/>
  <c r="AE26" i="1"/>
  <c r="H71" i="1"/>
  <c r="I69" i="1"/>
  <c r="AD29" i="1"/>
  <c r="AE30" i="1"/>
  <c r="AE34" i="1"/>
  <c r="AD11" i="1"/>
  <c r="AE22" i="1"/>
  <c r="I67" i="1"/>
  <c r="AD6" i="1"/>
  <c r="AD14" i="1"/>
  <c r="AD49" i="1"/>
  <c r="AD42" i="1"/>
  <c r="H73" i="1"/>
  <c r="I68" i="1"/>
  <c r="H68" i="2"/>
  <c r="AD53" i="1"/>
  <c r="I73" i="1"/>
  <c r="H64" i="1"/>
  <c r="AD23" i="1"/>
  <c r="H65" i="1"/>
  <c r="AD13" i="1"/>
  <c r="P65" i="1"/>
  <c r="AD7" i="1"/>
  <c r="AD55" i="1"/>
  <c r="H66" i="1"/>
  <c r="AD20" i="1"/>
  <c r="AD50" i="1"/>
  <c r="AD46" i="1"/>
  <c r="AD34" i="1"/>
  <c r="P64" i="2"/>
  <c r="I64" i="1"/>
  <c r="P65" i="2"/>
  <c r="AE45" i="1"/>
  <c r="AG8" i="1"/>
  <c r="R70" i="2"/>
  <c r="I65" i="1"/>
  <c r="P68" i="1"/>
  <c r="H67" i="1"/>
  <c r="AD51" i="1"/>
  <c r="H68" i="1"/>
  <c r="AD38" i="1"/>
  <c r="K70" i="2"/>
  <c r="AD25" i="1"/>
  <c r="AD16" i="1"/>
  <c r="P73" i="1"/>
  <c r="AD17" i="1"/>
  <c r="AD58" i="1"/>
  <c r="H69" i="1"/>
  <c r="AD33" i="1"/>
  <c r="AD24" i="1"/>
  <c r="S68" i="1"/>
  <c r="AD12" i="1"/>
  <c r="AD43" i="1"/>
  <c r="I66" i="1"/>
  <c r="AD28" i="1"/>
  <c r="AD19" i="1"/>
  <c r="AD39" i="1"/>
  <c r="AD27" i="1"/>
  <c r="AD9" i="1"/>
  <c r="AD61" i="1"/>
  <c r="H64" i="2"/>
  <c r="AD47" i="1"/>
  <c r="H67" i="2"/>
  <c r="AD10" i="1"/>
  <c r="P70" i="2" l="1"/>
  <c r="P70" i="1"/>
  <c r="AE36" i="1"/>
  <c r="H70" i="2"/>
  <c r="H72" i="2"/>
  <c r="I72" i="1"/>
  <c r="H70" i="1"/>
  <c r="S72" i="1"/>
  <c r="S70" i="1"/>
  <c r="AD36" i="1"/>
  <c r="AI36" i="1"/>
  <c r="AF36" i="1"/>
</calcChain>
</file>

<file path=xl/sharedStrings.xml><?xml version="1.0" encoding="utf-8"?>
<sst xmlns="http://schemas.openxmlformats.org/spreadsheetml/2006/main" count="345" uniqueCount="156">
  <si>
    <t>計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</si>
  <si>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</si>
  <si>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</si>
  <si>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</si>
  <si>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</si>
  <si>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</si>
  <si>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</si>
  <si>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</si>
  <si>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</si>
  <si>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</si>
  <si>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</si>
  <si>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</si>
  <si>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</si>
  <si>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</si>
  <si>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</si>
  <si>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</si>
  <si>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</si>
  <si>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</si>
  <si>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</si>
  <si>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</si>
  <si>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</si>
  <si>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地域係</t>
    <rPh sb="0" eb="1">
      <t>チ</t>
    </rPh>
    <rPh sb="1" eb="2">
      <t>イキ</t>
    </rPh>
    <rPh sb="2" eb="3">
      <t>カカリ</t>
    </rPh>
    <phoneticPr fontId="1"/>
  </si>
  <si>
    <t>その他の活動</t>
    <rPh sb="4" eb="6">
      <t>カツドウ</t>
    </rPh>
    <phoneticPr fontId="1"/>
  </si>
  <si>
    <t>鉄道警察隊</t>
    <rPh sb="0" eb="2">
      <t>テツドウ</t>
    </rPh>
    <rPh sb="2" eb="5">
      <t>ケイサツタイ</t>
    </rPh>
    <phoneticPr fontId="1"/>
  </si>
  <si>
    <t>総　数</t>
    <phoneticPr fontId="1"/>
  </si>
  <si>
    <t>交番（署所在地）所管区活動</t>
    <phoneticPr fontId="1"/>
  </si>
  <si>
    <t>駐在所所管区活動</t>
    <phoneticPr fontId="1"/>
  </si>
  <si>
    <t>警ら用無線自動車活動</t>
    <phoneticPr fontId="1"/>
  </si>
  <si>
    <t>その他の地域警察活動</t>
    <phoneticPr fontId="1"/>
  </si>
  <si>
    <t>地域警察活動以外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</si>
  <si>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</si>
  <si>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</si>
  <si>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</si>
  <si>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</si>
  <si>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</si>
  <si>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</si>
  <si>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</si>
  <si>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</si>
  <si>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</si>
  <si>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</si>
  <si>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</si>
  <si>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</si>
  <si>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</si>
  <si>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</si>
  <si>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</si>
  <si>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</si>
  <si>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</si>
  <si>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</si>
  <si>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</si>
  <si>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</si>
  <si>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</si>
  <si>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</si>
  <si>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</si>
  <si>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</si>
  <si>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</si>
  <si>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</si>
  <si>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</si>
  <si>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</si>
  <si>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</si>
  <si>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</si>
  <si>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</si>
  <si>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 xml:space="preserve">  　　　　　被疑者特定の
　　　　　　　端緒を得た係
罪　種</t>
    <rPh sb="29" eb="30">
      <t>ザイ</t>
    </rPh>
    <rPh sb="31" eb="32">
      <t>シュ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</si>
  <si>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</si>
  <si>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</si>
  <si>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</si>
  <si>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</si>
  <si>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</si>
  <si>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</si>
  <si>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端緒を得た係別　検挙人員</t>
    <phoneticPr fontId="1"/>
  </si>
  <si>
    <t>被疑者特定の
端緒を得た係
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</si>
  <si>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計</t>
    <rPh sb="0" eb="1">
      <t>ケイ</t>
    </rPh>
    <phoneticPr fontId="1"/>
  </si>
  <si>
    <t>強行犯係</t>
    <rPh sb="0" eb="2">
      <t>キョウコウ</t>
    </rPh>
    <rPh sb="2" eb="3">
      <t>ハン</t>
    </rPh>
    <rPh sb="3" eb="4">
      <t>カカリ</t>
    </rPh>
    <phoneticPr fontId="1"/>
  </si>
  <si>
    <t>盗犯係</t>
    <rPh sb="0" eb="2">
      <t>トウハン</t>
    </rPh>
    <rPh sb="2" eb="3">
      <t>カカリ</t>
    </rPh>
    <phoneticPr fontId="1"/>
  </si>
  <si>
    <t>知能犯係</t>
    <rPh sb="0" eb="3">
      <t>チノウハン</t>
    </rPh>
    <rPh sb="3" eb="4">
      <t>カカリ</t>
    </rPh>
    <phoneticPr fontId="1"/>
  </si>
  <si>
    <t>暴力犯係</t>
    <rPh sb="0" eb="2">
      <t>ボウリョク</t>
    </rPh>
    <rPh sb="2" eb="3">
      <t>ハン</t>
    </rPh>
    <rPh sb="3" eb="4">
      <t>カカリ</t>
    </rPh>
    <phoneticPr fontId="1"/>
  </si>
  <si>
    <t>鑑識係</t>
    <rPh sb="0" eb="2">
      <t>カンシキ</t>
    </rPh>
    <rPh sb="2" eb="3">
      <t>カカリ</t>
    </rPh>
    <phoneticPr fontId="1"/>
  </si>
  <si>
    <t>その他の係</t>
    <rPh sb="2" eb="3">
      <t>タ</t>
    </rPh>
    <rPh sb="4" eb="5">
      <t>カカリ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</si>
  <si>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</si>
  <si>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</si>
  <si>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</si>
  <si>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</si>
  <si>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</si>
  <si>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</si>
  <si>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</si>
  <si>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</si>
  <si>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</si>
  <si>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</si>
  <si>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</si>
  <si>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</si>
  <si>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</si>
  <si>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</si>
  <si>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</si>
  <si>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</si>
  <si>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</si>
  <si>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</si>
  <si>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</si>
  <si>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</si>
  <si>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</si>
  <si>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</si>
  <si>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</si>
  <si>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</si>
  <si>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</si>
  <si>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</si>
  <si>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</si>
  <si>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</si>
  <si>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</si>
  <si>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</si>
  <si>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</si>
  <si>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</si>
  <si>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</si>
  <si>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</si>
  <si>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</si>
  <si>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</si>
  <si>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</si>
  <si>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</si>
  <si>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</si>
  <si>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防犯・生活安全係</t>
    <rPh sb="0" eb="2">
      <t>ボウハン</t>
    </rPh>
    <rPh sb="3" eb="5">
      <t>セイカツ</t>
    </rPh>
    <rPh sb="5" eb="7">
      <t>アンゼン</t>
    </rPh>
    <rPh sb="7" eb="8">
      <t>カカリ</t>
    </rPh>
    <phoneticPr fontId="1"/>
  </si>
  <si>
    <t>少年係</t>
    <rPh sb="0" eb="2">
      <t>ショウネン</t>
    </rPh>
    <rPh sb="2" eb="3">
      <t>カカリ</t>
    </rPh>
    <phoneticPr fontId="1"/>
  </si>
  <si>
    <t>福祉犯係</t>
    <rPh sb="0" eb="2">
      <t>フクシ</t>
    </rPh>
    <rPh sb="2" eb="3">
      <t>ハン</t>
    </rPh>
    <rPh sb="3" eb="4">
      <t>カカリ</t>
    </rPh>
    <phoneticPr fontId="1"/>
  </si>
  <si>
    <t>保安係</t>
    <rPh sb="0" eb="2">
      <t>ホアン</t>
    </rPh>
    <rPh sb="2" eb="3">
      <t>カカリ</t>
    </rPh>
    <phoneticPr fontId="1"/>
  </si>
  <si>
    <t>　端緒を得た係別　検挙人員（つづき）</t>
    <phoneticPr fontId="1"/>
  </si>
  <si>
    <t>交通部門の係</t>
    <rPh sb="0" eb="2">
      <t>コウツウ</t>
    </rPh>
    <rPh sb="2" eb="4">
      <t>ブモン</t>
    </rPh>
    <rPh sb="5" eb="6">
      <t>カカリ</t>
    </rPh>
    <phoneticPr fontId="1"/>
  </si>
  <si>
    <t>29　罪種別　被疑者特定の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</si>
  <si>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</si>
  <si>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</si>
  <si>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</si>
  <si>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</si>
  <si>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</si>
  <si>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</si>
  <si>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</si>
  <si>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</si>
  <si>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</si>
  <si>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</si>
  <si>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</si>
  <si>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地域</t>
    <rPh sb="0" eb="2">
      <t>チイキ</t>
    </rPh>
    <phoneticPr fontId="1"/>
  </si>
  <si>
    <t>鉄警</t>
    <rPh sb="0" eb="1">
      <t>テツ</t>
    </rPh>
    <rPh sb="1" eb="2">
      <t>イマシ</t>
    </rPh>
    <phoneticPr fontId="1"/>
  </si>
  <si>
    <t>刑事</t>
    <rPh sb="0" eb="2">
      <t>ケイジ</t>
    </rPh>
    <phoneticPr fontId="1"/>
  </si>
  <si>
    <t>生安</t>
    <rPh sb="0" eb="1">
      <t>セイ</t>
    </rPh>
    <rPh sb="1" eb="2">
      <t>アン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</si>
  <si>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</si>
  <si>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</si>
  <si>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　　　　　　　 被疑者特定の
　　　　　　　　　 端緒を得た係
罪　種</t>
    <rPh sb="34" eb="35">
      <t>ザイ</t>
    </rPh>
    <rPh sb="36" eb="37">
      <t>シュ</t>
    </rPh>
    <phoneticPr fontId="1"/>
  </si>
  <si>
    <t>被疑者特定の
端緒を得た係
　　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</si>
  <si>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警乗活動</t>
    <rPh sb="0" eb="2">
      <t>ケイジョウ</t>
    </rPh>
    <phoneticPr fontId="1"/>
  </si>
  <si>
    <t>警備・公安係</t>
    <phoneticPr fontId="1"/>
  </si>
  <si>
    <t>生活安全部門</t>
    <phoneticPr fontId="1"/>
  </si>
  <si>
    <t>刑事部門</t>
    <phoneticPr fontId="1"/>
  </si>
  <si>
    <t>組織犯罪対策部門</t>
    <rPh sb="0" eb="2">
      <t>ソシキ</t>
    </rPh>
    <rPh sb="2" eb="4">
      <t>ハンザイ</t>
    </rPh>
    <rPh sb="4" eb="6">
      <t>タイサク</t>
    </rPh>
    <rPh sb="6" eb="8">
      <t>ブモン</t>
    </rPh>
    <phoneticPr fontId="1"/>
  </si>
  <si>
    <t>国際捜査係</t>
    <rPh sb="0" eb="2">
      <t>コクサイ</t>
    </rPh>
    <rPh sb="2" eb="4">
      <t>ソウサ</t>
    </rPh>
    <rPh sb="4" eb="5">
      <t>カカリ</t>
    </rPh>
    <phoneticPr fontId="1"/>
  </si>
  <si>
    <t>薬物銃器対策係</t>
    <rPh sb="0" eb="2">
      <t>ヤクブツ</t>
    </rPh>
    <rPh sb="2" eb="4">
      <t>ジュウキ</t>
    </rPh>
    <rPh sb="4" eb="6">
      <t>タイサク</t>
    </rPh>
    <rPh sb="6" eb="7">
      <t>カカリ</t>
    </rPh>
    <phoneticPr fontId="1"/>
  </si>
  <si>
    <t>検挙246</t>
    <rPh sb="0" eb="2">
      <t>ケンキョ</t>
    </rPh>
    <phoneticPr fontId="1"/>
  </si>
  <si>
    <t>検挙247</t>
    <rPh sb="0" eb="2">
      <t>ケンキョ</t>
    </rPh>
    <phoneticPr fontId="1"/>
  </si>
  <si>
    <t>検挙248</t>
    <rPh sb="0" eb="2">
      <t>ケンキョ</t>
    </rPh>
    <phoneticPr fontId="1"/>
  </si>
  <si>
    <t>検挙249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</si>
  <si>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</si>
  <si>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</si>
  <si>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サイバー犯罪捜査担当係</t>
    <rPh sb="4" eb="11">
      <t>ハンザイソウサタントウカカリ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</si>
</sst>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609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/>
    <xf numFmtId="176" fontId="4" fillId="0" borderId="0" xfId="0" applyNumberFormat="1" applyFont="1" applyFill="1" applyBorder="1" applyAlignment="1" applyProtection="1"/>
    <xf numFmtId="0" fontId="4" fillId="0" borderId="6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2" fillId="0" borderId="6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/>
    <xf numFmtId="0" fontId="2" fillId="0" borderId="8" xfId="0" applyFont="1" applyFill="1" applyBorder="1" applyAlignment="1"/>
    <xf numFmtId="0" fontId="2" fillId="0" borderId="10" xfId="0" applyFont="1" applyFill="1" applyBorder="1" applyAlignment="1"/>
    <xf numFmtId="176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 justifyLastLine="1"/>
    </xf>
    <xf numFmtId="0" fontId="2" fillId="0" borderId="13" xfId="0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/>
    <xf numFmtId="0" fontId="2" fillId="0" borderId="15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176" fontId="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center" vertical="center" wrapText="1" justifyLastLine="1"/>
    </xf>
    <xf numFmtId="38" fontId="4" fillId="0" borderId="16" xfId="0" applyNumberFormat="1" applyFont="1" applyFill="1" applyBorder="1" applyAlignment="1" applyProtection="1"/>
    <xf numFmtId="38" fontId="4" fillId="0" borderId="16" xfId="1997" applyNumberFormat="1" applyFont="1" applyFill="1" applyBorder="1" applyAlignment="1">
      <alignment horizontal="right" vertical="center" wrapText="1"/>
    </xf>
    <xf numFmtId="38" fontId="4" fillId="0" borderId="17" xfId="1997" applyNumberFormat="1" applyFont="1" applyFill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/>
    <xf numFmtId="38" fontId="4" fillId="0" borderId="5" xfId="1997" applyNumberFormat="1" applyFont="1" applyFill="1" applyBorder="1" applyAlignment="1">
      <alignment horizontal="right" vertical="center" wrapText="1"/>
    </xf>
    <xf numFmtId="38" fontId="4" fillId="0" borderId="6" xfId="1997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/>
    <xf numFmtId="38" fontId="0" fillId="0" borderId="5" xfId="1997" applyNumberFormat="1" applyFont="1" applyFill="1" applyBorder="1" applyAlignment="1">
      <alignment horizontal="right" vertical="center" wrapText="1"/>
    </xf>
    <xf numFmtId="38" fontId="0" fillId="0" borderId="6" xfId="1997" applyNumberFormat="1" applyFont="1" applyFill="1" applyBorder="1" applyAlignment="1">
      <alignment horizontal="right" vertical="center" wrapText="1"/>
    </xf>
    <xf numFmtId="38" fontId="2" fillId="0" borderId="42" xfId="2024" applyNumberFormat="1" applyFont="1" applyFill="1" applyBorder="1" applyAlignment="1">
      <alignment horizontal="right" vertical="center" wrapText="1"/>
    </xf>
    <xf numFmtId="38" fontId="2" fillId="0" borderId="43" xfId="2024" applyNumberFormat="1" applyFont="1" applyFill="1" applyBorder="1" applyAlignment="1">
      <alignment horizontal="right" vertical="center" wrapText="1"/>
    </xf>
    <xf numFmtId="38" fontId="0" fillId="0" borderId="5" xfId="2008" applyNumberFormat="1" applyFont="1" applyFill="1" applyBorder="1" applyAlignment="1">
      <alignment horizontal="right" vertical="center" wrapText="1"/>
    </xf>
    <xf numFmtId="38" fontId="0" fillId="0" borderId="6" xfId="2008" applyNumberFormat="1" applyFont="1" applyFill="1" applyBorder="1" applyAlignment="1">
      <alignment horizontal="right" vertical="center" wrapText="1"/>
    </xf>
    <xf numFmtId="38" fontId="2" fillId="0" borderId="44" xfId="2025" applyNumberFormat="1" applyFont="1" applyBorder="1" applyAlignment="1">
      <alignment horizontal="right" vertical="center" wrapText="1"/>
    </xf>
    <xf numFmtId="38" fontId="0" fillId="0" borderId="0" xfId="2025" applyNumberFormat="1" applyFont="1" applyBorder="1" applyAlignment="1">
      <alignment horizontal="right" vertical="center" wrapText="1"/>
    </xf>
    <xf numFmtId="38" fontId="0" fillId="0" borderId="5" xfId="2019" applyNumberFormat="1" applyFont="1" applyFill="1" applyBorder="1" applyAlignment="1">
      <alignment horizontal="right" vertical="center" wrapText="1"/>
    </xf>
    <xf numFmtId="38" fontId="0" fillId="0" borderId="6" xfId="2019" applyNumberFormat="1" applyFont="1" applyFill="1" applyBorder="1" applyAlignment="1">
      <alignment horizontal="right" vertical="center" wrapText="1"/>
    </xf>
    <xf numFmtId="38" fontId="4" fillId="0" borderId="5" xfId="2019" applyNumberFormat="1" applyFont="1" applyFill="1" applyBorder="1" applyAlignment="1">
      <alignment horizontal="right" vertical="center" wrapText="1"/>
    </xf>
    <xf numFmtId="38" fontId="4" fillId="0" borderId="6" xfId="2019" applyNumberFormat="1" applyFont="1" applyFill="1" applyBorder="1" applyAlignment="1">
      <alignment horizontal="right" vertical="center" wrapText="1"/>
    </xf>
    <xf numFmtId="38" fontId="2" fillId="0" borderId="44" xfId="2026" applyNumberFormat="1" applyFont="1" applyBorder="1" applyAlignment="1">
      <alignment horizontal="right" vertical="center" wrapText="1"/>
    </xf>
    <xf numFmtId="38" fontId="0" fillId="0" borderId="0" xfId="2026" applyNumberFormat="1" applyFont="1" applyBorder="1" applyAlignment="1">
      <alignment horizontal="right" vertical="center" wrapText="1"/>
    </xf>
    <xf numFmtId="38" fontId="0" fillId="0" borderId="5" xfId="2030" applyNumberFormat="1" applyFont="1" applyFill="1" applyBorder="1" applyAlignment="1">
      <alignment horizontal="right" vertical="center" wrapText="1"/>
    </xf>
    <xf numFmtId="38" fontId="0" fillId="0" borderId="6" xfId="2030" applyNumberFormat="1" applyFont="1" applyFill="1" applyBorder="1" applyAlignment="1">
      <alignment horizontal="right" vertical="center" wrapText="1"/>
    </xf>
    <xf numFmtId="38" fontId="4" fillId="0" borderId="5" xfId="2030" applyNumberFormat="1" applyFont="1" applyFill="1" applyBorder="1" applyAlignment="1">
      <alignment horizontal="right" vertical="center" wrapText="1"/>
    </xf>
    <xf numFmtId="38" fontId="4" fillId="0" borderId="6" xfId="2030" applyNumberFormat="1" applyFont="1" applyFill="1" applyBorder="1" applyAlignment="1">
      <alignment horizontal="right" vertical="center" wrapText="1"/>
    </xf>
    <xf numFmtId="38" fontId="4" fillId="0" borderId="5" xfId="2041" applyNumberFormat="1" applyFont="1" applyFill="1" applyBorder="1" applyAlignment="1">
      <alignment horizontal="right" vertical="center" wrapText="1"/>
    </xf>
    <xf numFmtId="38" fontId="4" fillId="0" borderId="6" xfId="2041" applyNumberFormat="1" applyFont="1" applyFill="1" applyBorder="1" applyAlignment="1">
      <alignment horizontal="right" vertical="center" wrapText="1"/>
    </xf>
    <xf numFmtId="38" fontId="0" fillId="0" borderId="5" xfId="2041" applyNumberFormat="1" applyFont="1" applyFill="1" applyBorder="1" applyAlignment="1">
      <alignment horizontal="right" vertical="center" wrapText="1"/>
    </xf>
    <xf numFmtId="38" fontId="0" fillId="0" borderId="6" xfId="2041" applyNumberFormat="1" applyFont="1" applyFill="1" applyBorder="1" applyAlignment="1">
      <alignment horizontal="right" vertical="center" wrapText="1"/>
    </xf>
    <xf numFmtId="38" fontId="2" fillId="0" borderId="44" xfId="2027" applyNumberFormat="1" applyFont="1" applyBorder="1" applyAlignment="1">
      <alignment horizontal="right" vertical="center" wrapText="1"/>
    </xf>
    <xf numFmtId="38" fontId="0" fillId="0" borderId="0" xfId="2027" applyNumberFormat="1" applyFont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/>
    <xf numFmtId="38" fontId="0" fillId="0" borderId="5" xfId="2046" applyNumberFormat="1" applyFont="1" applyFill="1" applyBorder="1" applyAlignment="1">
      <alignment horizontal="right" vertical="center" wrapText="1"/>
    </xf>
    <xf numFmtId="38" fontId="0" fillId="0" borderId="6" xfId="2046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protection locked="0"/>
    </xf>
    <xf numFmtId="38" fontId="0" fillId="0" borderId="6" xfId="0" applyNumberFormat="1" applyFont="1" applyFill="1" applyBorder="1" applyAlignment="1" applyProtection="1">
      <protection locked="0"/>
    </xf>
    <xf numFmtId="38" fontId="0" fillId="0" borderId="5" xfId="2047" applyNumberFormat="1" applyFont="1" applyFill="1" applyBorder="1" applyAlignment="1">
      <alignment horizontal="right" vertical="center" wrapText="1"/>
    </xf>
    <xf numFmtId="38" fontId="0" fillId="0" borderId="6" xfId="2047" applyNumberFormat="1" applyFont="1" applyFill="1" applyBorder="1" applyAlignment="1">
      <alignment horizontal="right" vertical="center" wrapText="1"/>
    </xf>
    <xf numFmtId="38" fontId="4" fillId="0" borderId="5" xfId="2048" applyNumberFormat="1" applyFont="1" applyFill="1" applyBorder="1" applyAlignment="1">
      <alignment horizontal="right" vertical="center" wrapText="1"/>
    </xf>
    <xf numFmtId="38" fontId="4" fillId="0" borderId="6" xfId="2048" applyNumberFormat="1" applyFont="1" applyFill="1" applyBorder="1" applyAlignment="1">
      <alignment horizontal="right" vertical="center" wrapText="1"/>
    </xf>
    <xf numFmtId="38" fontId="0" fillId="0" borderId="5" xfId="2048" applyNumberFormat="1" applyFont="1" applyFill="1" applyBorder="1" applyAlignment="1">
      <alignment horizontal="right" vertical="center" wrapText="1"/>
    </xf>
    <xf numFmtId="38" fontId="0" fillId="0" borderId="6" xfId="2048" applyNumberFormat="1" applyFont="1" applyFill="1" applyBorder="1" applyAlignment="1">
      <alignment horizontal="right" vertical="center" wrapText="1"/>
    </xf>
    <xf numFmtId="38" fontId="2" fillId="0" borderId="44" xfId="2028" applyNumberFormat="1" applyFont="1" applyBorder="1" applyAlignment="1">
      <alignment horizontal="right" vertical="center" wrapText="1"/>
    </xf>
    <xf numFmtId="38" fontId="0" fillId="0" borderId="0" xfId="2028" applyNumberFormat="1" applyFont="1" applyBorder="1" applyAlignment="1">
      <alignment horizontal="right" vertical="center" wrapText="1"/>
    </xf>
    <xf numFmtId="38" fontId="0" fillId="0" borderId="5" xfId="1987" applyNumberFormat="1" applyFont="1" applyFill="1" applyBorder="1" applyAlignment="1">
      <alignment horizontal="right" vertical="center" wrapText="1"/>
    </xf>
    <xf numFmtId="38" fontId="0" fillId="0" borderId="6" xfId="1987" applyNumberFormat="1" applyFont="1" applyFill="1" applyBorder="1" applyAlignment="1">
      <alignment horizontal="right" vertical="center" wrapText="1"/>
    </xf>
    <xf numFmtId="38" fontId="4" fillId="0" borderId="5" xfId="1988" applyNumberFormat="1" applyFont="1" applyFill="1" applyBorder="1" applyAlignment="1">
      <alignment horizontal="right" vertical="center" wrapText="1"/>
    </xf>
    <xf numFmtId="38" fontId="4" fillId="0" borderId="6" xfId="1988" applyNumberFormat="1" applyFont="1" applyFill="1" applyBorder="1" applyAlignment="1">
      <alignment horizontal="right" vertical="center" wrapText="1"/>
    </xf>
    <xf numFmtId="38" fontId="0" fillId="0" borderId="5" xfId="1988" applyNumberFormat="1" applyFont="1" applyFill="1" applyBorder="1" applyAlignment="1">
      <alignment horizontal="right" vertical="center" wrapText="1"/>
    </xf>
    <xf numFmtId="38" fontId="0" fillId="0" borderId="6" xfId="1988" applyNumberFormat="1" applyFont="1" applyFill="1" applyBorder="1" applyAlignment="1">
      <alignment horizontal="right" vertical="center" wrapText="1"/>
    </xf>
    <xf numFmtId="38" fontId="4" fillId="0" borderId="9" xfId="0" applyNumberFormat="1" applyFont="1" applyFill="1" applyBorder="1" applyAlignment="1" applyProtection="1"/>
    <xf numFmtId="38" fontId="0" fillId="0" borderId="9" xfId="0" applyNumberFormat="1" applyFont="1" applyFill="1" applyBorder="1" applyAlignment="1" applyProtection="1"/>
    <xf numFmtId="38" fontId="0" fillId="0" borderId="9" xfId="1988" applyNumberFormat="1" applyFont="1" applyFill="1" applyBorder="1" applyAlignment="1">
      <alignment horizontal="right" vertical="center" wrapText="1"/>
    </xf>
    <xf numFmtId="38" fontId="0" fillId="0" borderId="10" xfId="1988" applyNumberFormat="1" applyFont="1" applyFill="1" applyBorder="1" applyAlignment="1">
      <alignment horizontal="right" vertical="center" wrapText="1"/>
    </xf>
    <xf numFmtId="38" fontId="4" fillId="0" borderId="12" xfId="0" applyNumberFormat="1" applyFont="1" applyFill="1" applyBorder="1" applyAlignment="1" applyProtection="1"/>
    <xf numFmtId="38" fontId="4" fillId="0" borderId="16" xfId="1989" applyNumberFormat="1" applyFont="1" applyBorder="1" applyAlignment="1">
      <alignment horizontal="right" vertical="center" wrapText="1"/>
    </xf>
    <xf numFmtId="38" fontId="4" fillId="0" borderId="16" xfId="1993" applyNumberFormat="1" applyFont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/>
    <xf numFmtId="38" fontId="4" fillId="0" borderId="5" xfId="1993" applyNumberFormat="1" applyFont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/>
    <xf numFmtId="38" fontId="0" fillId="0" borderId="5" xfId="1993" applyNumberFormat="1" applyFont="1" applyBorder="1" applyAlignment="1">
      <alignment horizontal="right" vertical="center" wrapText="1"/>
    </xf>
    <xf numFmtId="38" fontId="0" fillId="0" borderId="5" xfId="2029" applyNumberFormat="1" applyFont="1" applyBorder="1" applyAlignment="1">
      <alignment horizontal="right" vertical="center" wrapText="1"/>
    </xf>
    <xf numFmtId="38" fontId="0" fillId="0" borderId="5" xfId="1994" applyNumberFormat="1" applyFont="1" applyBorder="1" applyAlignment="1">
      <alignment horizontal="right" vertical="center" wrapText="1"/>
    </xf>
    <xf numFmtId="38" fontId="0" fillId="0" borderId="5" xfId="2031" applyNumberFormat="1" applyFont="1" applyBorder="1" applyAlignment="1">
      <alignment horizontal="right" vertical="center" wrapText="1"/>
    </xf>
    <xf numFmtId="38" fontId="0" fillId="0" borderId="5" xfId="1995" applyNumberFormat="1" applyFont="1" applyBorder="1" applyAlignment="1">
      <alignment horizontal="right" vertical="center" wrapText="1"/>
    </xf>
    <xf numFmtId="38" fontId="4" fillId="0" borderId="5" xfId="1990" applyNumberFormat="1" applyFont="1" applyBorder="1" applyAlignment="1">
      <alignment horizontal="right" vertical="center" wrapText="1"/>
    </xf>
    <xf numFmtId="38" fontId="4" fillId="0" borderId="5" xfId="1995" applyNumberFormat="1" applyFont="1" applyBorder="1" applyAlignment="1">
      <alignment horizontal="right" vertical="center" wrapText="1"/>
    </xf>
    <xf numFmtId="38" fontId="0" fillId="0" borderId="5" xfId="1990" applyNumberFormat="1" applyFont="1" applyBorder="1" applyAlignment="1">
      <alignment horizontal="right" vertical="center" wrapText="1"/>
    </xf>
    <xf numFmtId="38" fontId="0" fillId="0" borderId="5" xfId="2032" applyNumberFormat="1" applyFont="1" applyBorder="1" applyAlignment="1">
      <alignment horizontal="right" vertical="center" wrapText="1"/>
    </xf>
    <xf numFmtId="38" fontId="0" fillId="0" borderId="5" xfId="1996" applyNumberFormat="1" applyFont="1" applyBorder="1" applyAlignment="1">
      <alignment horizontal="right" vertical="center" wrapText="1"/>
    </xf>
    <xf numFmtId="38" fontId="4" fillId="0" borderId="5" xfId="1991" applyNumberFormat="1" applyFont="1" applyBorder="1" applyAlignment="1">
      <alignment horizontal="right" vertical="center" wrapText="1"/>
    </xf>
    <xf numFmtId="38" fontId="4" fillId="0" borderId="5" xfId="1996" applyNumberFormat="1" applyFont="1" applyBorder="1" applyAlignment="1">
      <alignment horizontal="right" vertical="center" wrapText="1"/>
    </xf>
    <xf numFmtId="38" fontId="0" fillId="0" borderId="5" xfId="1991" applyNumberFormat="1" applyFont="1" applyBorder="1" applyAlignment="1">
      <alignment horizontal="right" vertical="center" wrapText="1"/>
    </xf>
    <xf numFmtId="38" fontId="4" fillId="0" borderId="5" xfId="1998" applyNumberFormat="1" applyFont="1" applyBorder="1" applyAlignment="1">
      <alignment horizontal="right" vertical="center" wrapText="1"/>
    </xf>
    <xf numFmtId="38" fontId="0" fillId="0" borderId="5" xfId="1998" applyNumberFormat="1" applyFont="1" applyBorder="1" applyAlignment="1">
      <alignment horizontal="right" vertical="center" wrapText="1"/>
    </xf>
    <xf numFmtId="38" fontId="0" fillId="0" borderId="5" xfId="2033" applyNumberFormat="1" applyFont="1" applyBorder="1" applyAlignment="1">
      <alignment horizontal="right" vertical="center" wrapText="1"/>
    </xf>
    <xf numFmtId="38" fontId="0" fillId="0" borderId="5" xfId="1999" applyNumberFormat="1" applyFont="1" applyBorder="1" applyAlignment="1">
      <alignment horizontal="right" vertical="center" wrapText="1"/>
    </xf>
    <xf numFmtId="38" fontId="4" fillId="0" borderId="5" xfId="2000" applyNumberFormat="1" applyFont="1" applyBorder="1" applyAlignment="1">
      <alignment horizontal="right" vertical="center" wrapText="1"/>
    </xf>
    <xf numFmtId="38" fontId="0" fillId="0" borderId="5" xfId="2000" applyNumberFormat="1" applyFont="1" applyBorder="1" applyAlignment="1">
      <alignment horizontal="right" vertical="center" wrapText="1"/>
    </xf>
    <xf numFmtId="38" fontId="0" fillId="0" borderId="5" xfId="2034" applyNumberFormat="1" applyFont="1" applyBorder="1" applyAlignment="1">
      <alignment horizontal="right" vertical="center" wrapText="1"/>
    </xf>
    <xf numFmtId="38" fontId="4" fillId="0" borderId="5" xfId="1992" applyNumberFormat="1" applyFont="1" applyBorder="1" applyAlignment="1">
      <alignment horizontal="right" vertical="center" wrapText="1"/>
    </xf>
    <xf numFmtId="38" fontId="4" fillId="0" borderId="5" xfId="2001" applyNumberFormat="1" applyFont="1" applyBorder="1" applyAlignment="1">
      <alignment horizontal="right" vertical="center" wrapText="1"/>
    </xf>
    <xf numFmtId="38" fontId="0" fillId="0" borderId="5" xfId="1992" applyNumberFormat="1" applyFont="1" applyBorder="1" applyAlignment="1">
      <alignment horizontal="right" vertical="center" wrapText="1"/>
    </xf>
    <xf numFmtId="38" fontId="0" fillId="0" borderId="5" xfId="2001" applyNumberFormat="1" applyFont="1" applyBorder="1" applyAlignment="1">
      <alignment horizontal="right" vertical="center" wrapText="1"/>
    </xf>
    <xf numFmtId="38" fontId="0" fillId="0" borderId="22" xfId="0" applyNumberFormat="1" applyFont="1" applyFill="1" applyBorder="1" applyAlignment="1" applyProtection="1"/>
    <xf numFmtId="38" fontId="0" fillId="0" borderId="9" xfId="1992" applyNumberFormat="1" applyFont="1" applyBorder="1" applyAlignment="1">
      <alignment horizontal="right" vertical="center" wrapText="1"/>
    </xf>
    <xf numFmtId="38" fontId="0" fillId="0" borderId="9" xfId="2001" applyNumberFormat="1" applyFont="1" applyBorder="1" applyAlignment="1">
      <alignment horizontal="right" vertical="center" wrapText="1"/>
    </xf>
    <xf numFmtId="38" fontId="4" fillId="0" borderId="16" xfId="2002" applyNumberFormat="1" applyFont="1" applyBorder="1" applyAlignment="1">
      <alignment horizontal="right" vertical="center" wrapText="1"/>
    </xf>
    <xf numFmtId="38" fontId="4" fillId="0" borderId="17" xfId="2002" applyNumberFormat="1" applyFont="1" applyBorder="1" applyAlignment="1">
      <alignment horizontal="right" vertical="center" wrapText="1"/>
    </xf>
    <xf numFmtId="38" fontId="4" fillId="0" borderId="5" xfId="2002" applyNumberFormat="1" applyFont="1" applyBorder="1" applyAlignment="1">
      <alignment horizontal="right" vertical="center" wrapText="1"/>
    </xf>
    <xf numFmtId="38" fontId="4" fillId="0" borderId="6" xfId="2002" applyNumberFormat="1" applyFont="1" applyBorder="1" applyAlignment="1">
      <alignment horizontal="right" vertical="center" wrapText="1"/>
    </xf>
    <xf numFmtId="38" fontId="0" fillId="0" borderId="5" xfId="2002" applyNumberFormat="1" applyFont="1" applyBorder="1" applyAlignment="1">
      <alignment horizontal="right" vertical="center" wrapText="1"/>
    </xf>
    <xf numFmtId="38" fontId="0" fillId="0" borderId="6" xfId="2002" applyNumberFormat="1" applyFont="1" applyBorder="1" applyAlignment="1">
      <alignment horizontal="right" vertical="center" wrapText="1"/>
    </xf>
    <xf numFmtId="38" fontId="0" fillId="0" borderId="5" xfId="2035" applyNumberFormat="1" applyFont="1" applyBorder="1" applyAlignment="1">
      <alignment horizontal="right" vertical="center" wrapText="1"/>
    </xf>
    <xf numFmtId="38" fontId="0" fillId="0" borderId="6" xfId="2035" applyNumberFormat="1" applyFont="1" applyBorder="1" applyAlignment="1">
      <alignment horizontal="right" vertical="center" wrapText="1"/>
    </xf>
    <xf numFmtId="38" fontId="0" fillId="0" borderId="5" xfId="2003" applyNumberFormat="1" applyFont="1" applyBorder="1" applyAlignment="1">
      <alignment horizontal="right" vertical="center" wrapText="1"/>
    </xf>
    <xf numFmtId="38" fontId="0" fillId="0" borderId="6" xfId="2003" applyNumberFormat="1" applyFont="1" applyBorder="1" applyAlignment="1">
      <alignment horizontal="right" vertical="center" wrapText="1"/>
    </xf>
    <xf numFmtId="38" fontId="0" fillId="0" borderId="5" xfId="2036" applyNumberFormat="1" applyFont="1" applyBorder="1" applyAlignment="1">
      <alignment horizontal="right" vertical="center" wrapText="1"/>
    </xf>
    <xf numFmtId="38" fontId="0" fillId="0" borderId="6" xfId="2036" applyNumberFormat="1" applyFont="1" applyBorder="1" applyAlignment="1">
      <alignment horizontal="right" vertical="center" wrapText="1"/>
    </xf>
    <xf numFmtId="38" fontId="0" fillId="0" borderId="5" xfId="2004" applyNumberFormat="1" applyFont="1" applyBorder="1" applyAlignment="1">
      <alignment horizontal="right" vertical="center" wrapText="1"/>
    </xf>
    <xf numFmtId="38" fontId="0" fillId="0" borderId="6" xfId="2004" applyNumberFormat="1" applyFont="1" applyBorder="1" applyAlignment="1">
      <alignment horizontal="right" vertical="center" wrapText="1"/>
    </xf>
    <xf numFmtId="38" fontId="4" fillId="0" borderId="5" xfId="2004" applyNumberFormat="1" applyFont="1" applyBorder="1" applyAlignment="1">
      <alignment horizontal="right" vertical="center" wrapText="1"/>
    </xf>
    <xf numFmtId="38" fontId="4" fillId="0" borderId="6" xfId="2004" applyNumberFormat="1" applyFont="1" applyBorder="1" applyAlignment="1">
      <alignment horizontal="right" vertical="center" wrapText="1"/>
    </xf>
    <xf numFmtId="38" fontId="0" fillId="0" borderId="5" xfId="2037" applyNumberFormat="1" applyFont="1" applyBorder="1" applyAlignment="1">
      <alignment horizontal="right" vertical="center" wrapText="1"/>
    </xf>
    <xf numFmtId="38" fontId="0" fillId="0" borderId="6" xfId="2037" applyNumberFormat="1" applyFont="1" applyBorder="1" applyAlignment="1">
      <alignment horizontal="right" vertical="center" wrapText="1"/>
    </xf>
    <xf numFmtId="38" fontId="0" fillId="0" borderId="5" xfId="2005" applyNumberFormat="1" applyFont="1" applyBorder="1" applyAlignment="1">
      <alignment horizontal="right" vertical="center" wrapText="1"/>
    </xf>
    <xf numFmtId="38" fontId="0" fillId="0" borderId="6" xfId="2005" applyNumberFormat="1" applyFont="1" applyBorder="1" applyAlignment="1">
      <alignment horizontal="right" vertical="center" wrapText="1"/>
    </xf>
    <xf numFmtId="38" fontId="4" fillId="0" borderId="5" xfId="2005" applyNumberFormat="1" applyFont="1" applyBorder="1" applyAlignment="1">
      <alignment horizontal="right" vertical="center" wrapText="1"/>
    </xf>
    <xf numFmtId="38" fontId="4" fillId="0" borderId="6" xfId="2005" applyNumberFormat="1" applyFont="1" applyBorder="1" applyAlignment="1">
      <alignment horizontal="right" vertical="center" wrapText="1"/>
    </xf>
    <xf numFmtId="38" fontId="4" fillId="0" borderId="5" xfId="2006" applyNumberFormat="1" applyFont="1" applyBorder="1" applyAlignment="1">
      <alignment horizontal="right" vertical="center" wrapText="1"/>
    </xf>
    <xf numFmtId="38" fontId="4" fillId="0" borderId="6" xfId="2006" applyNumberFormat="1" applyFont="1" applyBorder="1" applyAlignment="1">
      <alignment horizontal="right" vertical="center" wrapText="1"/>
    </xf>
    <xf numFmtId="38" fontId="0" fillId="0" borderId="5" xfId="2006" applyNumberFormat="1" applyFont="1" applyBorder="1" applyAlignment="1">
      <alignment horizontal="right" vertical="center" wrapText="1"/>
    </xf>
    <xf numFmtId="38" fontId="0" fillId="0" borderId="6" xfId="2006" applyNumberFormat="1" applyFont="1" applyBorder="1" applyAlignment="1">
      <alignment horizontal="right" vertical="center" wrapText="1"/>
    </xf>
    <xf numFmtId="38" fontId="0" fillId="0" borderId="5" xfId="2038" applyNumberFormat="1" applyFont="1" applyBorder="1" applyAlignment="1">
      <alignment horizontal="right" vertical="center" wrapText="1"/>
    </xf>
    <xf numFmtId="38" fontId="0" fillId="0" borderId="6" xfId="2038" applyNumberFormat="1" applyFont="1" applyBorder="1" applyAlignment="1">
      <alignment horizontal="right" vertical="center" wrapText="1"/>
    </xf>
    <xf numFmtId="38" fontId="0" fillId="0" borderId="5" xfId="2007" applyNumberFormat="1" applyFont="1" applyBorder="1" applyAlignment="1">
      <alignment horizontal="right" vertical="center" wrapText="1"/>
    </xf>
    <xf numFmtId="38" fontId="0" fillId="0" borderId="6" xfId="2007" applyNumberFormat="1" applyFont="1" applyBorder="1" applyAlignment="1">
      <alignment horizontal="right" vertical="center" wrapText="1"/>
    </xf>
    <xf numFmtId="38" fontId="0" fillId="0" borderId="5" xfId="2009" applyNumberFormat="1" applyFont="1" applyBorder="1" applyAlignment="1">
      <alignment horizontal="right" vertical="center" wrapText="1"/>
    </xf>
    <xf numFmtId="38" fontId="0" fillId="0" borderId="6" xfId="2009" applyNumberFormat="1" applyFont="1" applyBorder="1" applyAlignment="1">
      <alignment horizontal="right" vertical="center" wrapText="1"/>
    </xf>
    <xf numFmtId="38" fontId="0" fillId="0" borderId="5" xfId="2010" applyNumberFormat="1" applyFont="1" applyBorder="1" applyAlignment="1">
      <alignment horizontal="right" vertical="center" wrapText="1"/>
    </xf>
    <xf numFmtId="38" fontId="0" fillId="0" borderId="6" xfId="2010" applyNumberFormat="1" applyFont="1" applyBorder="1" applyAlignment="1">
      <alignment horizontal="right" vertical="center" wrapText="1"/>
    </xf>
    <xf numFmtId="38" fontId="4" fillId="0" borderId="5" xfId="2011" applyNumberFormat="1" applyFont="1" applyBorder="1" applyAlignment="1">
      <alignment horizontal="right" vertical="center" wrapText="1"/>
    </xf>
    <xf numFmtId="38" fontId="4" fillId="0" borderId="6" xfId="2011" applyNumberFormat="1" applyFont="1" applyBorder="1" applyAlignment="1">
      <alignment horizontal="right" vertical="center" wrapText="1"/>
    </xf>
    <xf numFmtId="38" fontId="0" fillId="0" borderId="5" xfId="2011" applyNumberFormat="1" applyFont="1" applyBorder="1" applyAlignment="1">
      <alignment horizontal="right" vertical="center" wrapText="1"/>
    </xf>
    <xf numFmtId="38" fontId="0" fillId="0" borderId="6" xfId="2011" applyNumberFormat="1" applyFont="1" applyBorder="1" applyAlignment="1">
      <alignment horizontal="right" vertical="center" wrapText="1"/>
    </xf>
    <xf numFmtId="38" fontId="0" fillId="0" borderId="5" xfId="2039" applyNumberFormat="1" applyFont="1" applyBorder="1" applyAlignment="1">
      <alignment horizontal="right" vertical="center" wrapText="1"/>
    </xf>
    <xf numFmtId="38" fontId="0" fillId="0" borderId="6" xfId="2039" applyNumberFormat="1" applyFont="1" applyBorder="1" applyAlignment="1">
      <alignment horizontal="right" vertical="center" wrapText="1"/>
    </xf>
    <xf numFmtId="38" fontId="0" fillId="0" borderId="5" xfId="2012" applyNumberFormat="1" applyFont="1" applyFill="1" applyBorder="1" applyAlignment="1">
      <alignment horizontal="right" vertical="center" wrapText="1"/>
    </xf>
    <xf numFmtId="38" fontId="0" fillId="0" borderId="6" xfId="2012" applyNumberFormat="1" applyFont="1" applyFill="1" applyBorder="1" applyAlignment="1">
      <alignment horizontal="right" vertical="center" wrapText="1"/>
    </xf>
    <xf numFmtId="38" fontId="4" fillId="0" borderId="5" xfId="2013" applyNumberFormat="1" applyFont="1" applyBorder="1" applyAlignment="1">
      <alignment horizontal="right" vertical="center" wrapText="1"/>
    </xf>
    <xf numFmtId="38" fontId="4" fillId="0" borderId="6" xfId="2013" applyNumberFormat="1" applyFont="1" applyBorder="1" applyAlignment="1">
      <alignment horizontal="right" vertical="center" wrapText="1"/>
    </xf>
    <xf numFmtId="38" fontId="0" fillId="0" borderId="5" xfId="2013" applyNumberFormat="1" applyFont="1" applyBorder="1" applyAlignment="1">
      <alignment horizontal="right" vertical="center" wrapText="1"/>
    </xf>
    <xf numFmtId="38" fontId="0" fillId="0" borderId="6" xfId="2013" applyNumberFormat="1" applyFont="1" applyBorder="1" applyAlignment="1">
      <alignment horizontal="right" vertical="center" wrapText="1"/>
    </xf>
    <xf numFmtId="38" fontId="0" fillId="0" borderId="9" xfId="2013" applyNumberFormat="1" applyFont="1" applyBorder="1" applyAlignment="1">
      <alignment horizontal="right" vertical="center" wrapText="1"/>
    </xf>
    <xf numFmtId="38" fontId="0" fillId="0" borderId="10" xfId="2013" applyNumberFormat="1" applyFont="1" applyBorder="1" applyAlignment="1">
      <alignment horizontal="right" vertical="center" wrapText="1"/>
    </xf>
    <xf numFmtId="38" fontId="4" fillId="0" borderId="16" xfId="2014" applyNumberFormat="1" applyFont="1" applyBorder="1" applyAlignment="1">
      <alignment horizontal="right" vertical="center" wrapText="1"/>
    </xf>
    <xf numFmtId="38" fontId="4" fillId="0" borderId="5" xfId="2014" applyNumberFormat="1" applyFont="1" applyBorder="1" applyAlignment="1">
      <alignment horizontal="right" vertical="center" wrapText="1"/>
    </xf>
    <xf numFmtId="38" fontId="0" fillId="0" borderId="5" xfId="2014" applyNumberFormat="1" applyFont="1" applyBorder="1" applyAlignment="1">
      <alignment horizontal="right" vertical="center" wrapText="1"/>
    </xf>
    <xf numFmtId="38" fontId="0" fillId="0" borderId="5" xfId="2040" applyNumberFormat="1" applyFont="1" applyBorder="1" applyAlignment="1">
      <alignment horizontal="right" vertical="center" wrapText="1"/>
    </xf>
    <xf numFmtId="38" fontId="0" fillId="0" borderId="5" xfId="2015" applyNumberFormat="1" applyFont="1" applyBorder="1" applyAlignment="1">
      <alignment horizontal="right" vertical="center" wrapText="1"/>
    </xf>
    <xf numFmtId="38" fontId="0" fillId="0" borderId="5" xfId="2042" applyNumberFormat="1" applyFont="1" applyBorder="1" applyAlignment="1">
      <alignment horizontal="right" vertical="center" wrapText="1"/>
    </xf>
    <xf numFmtId="38" fontId="0" fillId="0" borderId="5" xfId="2016" applyNumberFormat="1" applyFont="1" applyBorder="1" applyAlignment="1">
      <alignment horizontal="right" vertical="center" wrapText="1"/>
    </xf>
    <xf numFmtId="38" fontId="4" fillId="0" borderId="5" xfId="2016" applyNumberFormat="1" applyFont="1" applyBorder="1" applyAlignment="1">
      <alignment horizontal="right" vertical="center" wrapText="1"/>
    </xf>
    <xf numFmtId="38" fontId="0" fillId="0" borderId="5" xfId="2043" applyNumberFormat="1" applyFont="1" applyBorder="1" applyAlignment="1">
      <alignment horizontal="right" vertical="center" wrapText="1"/>
    </xf>
    <xf numFmtId="38" fontId="0" fillId="0" borderId="5" xfId="2017" applyNumberFormat="1" applyFont="1" applyBorder="1" applyAlignment="1">
      <alignment horizontal="right" vertical="center" wrapText="1"/>
    </xf>
    <xf numFmtId="38" fontId="4" fillId="0" borderId="5" xfId="2017" applyNumberFormat="1" applyFont="1" applyBorder="1" applyAlignment="1">
      <alignment horizontal="right" vertical="center" wrapText="1"/>
    </xf>
    <xf numFmtId="38" fontId="4" fillId="0" borderId="5" xfId="2018" applyNumberFormat="1" applyFont="1" applyBorder="1" applyAlignment="1">
      <alignment horizontal="right" vertical="center" wrapText="1"/>
    </xf>
    <xf numFmtId="38" fontId="0" fillId="0" borderId="5" xfId="2018" applyNumberFormat="1" applyFont="1" applyBorder="1" applyAlignment="1">
      <alignment horizontal="right" vertical="center" wrapText="1"/>
    </xf>
    <xf numFmtId="38" fontId="0" fillId="0" borderId="5" xfId="2044" applyNumberFormat="1" applyFont="1" applyBorder="1" applyAlignment="1">
      <alignment horizontal="right" vertical="center" wrapText="1"/>
    </xf>
    <xf numFmtId="38" fontId="0" fillId="0" borderId="5" xfId="2020" applyNumberFormat="1" applyFont="1" applyBorder="1" applyAlignment="1">
      <alignment horizontal="right" vertical="center" wrapText="1"/>
    </xf>
    <xf numFmtId="38" fontId="4" fillId="0" borderId="5" xfId="2021" applyNumberFormat="1" applyFont="1" applyBorder="1" applyAlignment="1">
      <alignment horizontal="right" vertical="center" wrapText="1"/>
    </xf>
    <xf numFmtId="38" fontId="0" fillId="0" borderId="5" xfId="2021" applyNumberFormat="1" applyFont="1" applyBorder="1" applyAlignment="1">
      <alignment horizontal="right" vertical="center" wrapText="1"/>
    </xf>
    <xf numFmtId="38" fontId="0" fillId="0" borderId="5" xfId="2045" applyNumberFormat="1" applyFont="1" applyBorder="1" applyAlignment="1">
      <alignment horizontal="right" vertical="center" wrapText="1"/>
    </xf>
    <xf numFmtId="38" fontId="0" fillId="0" borderId="5" xfId="2022" applyNumberFormat="1" applyFont="1" applyFill="1" applyBorder="1" applyAlignment="1">
      <alignment horizontal="right" vertical="center" wrapText="1"/>
    </xf>
    <xf numFmtId="38" fontId="4" fillId="0" borderId="5" xfId="2023" applyNumberFormat="1" applyFont="1" applyBorder="1" applyAlignment="1">
      <alignment horizontal="right" vertical="center" wrapText="1"/>
    </xf>
    <xf numFmtId="38" fontId="0" fillId="0" borderId="5" xfId="2023" applyNumberFormat="1" applyFont="1" applyBorder="1" applyAlignment="1">
      <alignment horizontal="right" vertical="center" wrapText="1"/>
    </xf>
    <xf numFmtId="38" fontId="0" fillId="0" borderId="9" xfId="2023" applyNumberFormat="1" applyFont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distributed" vertical="center" wrapText="1" justifyLastLine="1"/>
    </xf>
    <xf numFmtId="0" fontId="2" fillId="0" borderId="20" xfId="0" applyFont="1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2" fillId="0" borderId="21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/>
    </xf>
    <xf numFmtId="0" fontId="4" fillId="0" borderId="7" xfId="0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/>
    </xf>
    <xf numFmtId="0" fontId="2" fillId="0" borderId="7" xfId="0" applyFont="1" applyFill="1" applyBorder="1" applyAlignment="1" applyProtection="1">
      <alignment horizontal="distributed"/>
    </xf>
    <xf numFmtId="0" fontId="2" fillId="0" borderId="0" xfId="0" quotePrefix="1" applyFont="1" applyFill="1" applyBorder="1" applyAlignment="1">
      <alignment horizontal="distributed"/>
    </xf>
    <xf numFmtId="0" fontId="2" fillId="0" borderId="7" xfId="0" quotePrefix="1" applyFont="1" applyFill="1" applyBorder="1" applyAlignment="1">
      <alignment horizontal="distributed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distributed"/>
    </xf>
    <xf numFmtId="0" fontId="2" fillId="0" borderId="22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7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2" fillId="0" borderId="23" xfId="0" applyFont="1" applyFill="1" applyBorder="1" applyAlignment="1">
      <alignment vertical="distributed" wrapText="1"/>
    </xf>
    <xf numFmtId="0" fontId="2" fillId="0" borderId="24" xfId="0" applyFont="1" applyFill="1" applyBorder="1" applyAlignment="1">
      <alignment vertical="distributed" wrapText="1"/>
    </xf>
    <xf numFmtId="0" fontId="2" fillId="0" borderId="25" xfId="0" applyFont="1" applyFill="1" applyBorder="1" applyAlignment="1">
      <alignment vertical="distributed" wrapText="1"/>
    </xf>
    <xf numFmtId="0" fontId="2" fillId="0" borderId="26" xfId="0" applyFont="1" applyFill="1" applyBorder="1" applyAlignment="1">
      <alignment vertical="distributed" wrapText="1"/>
    </xf>
    <xf numFmtId="0" fontId="0" fillId="0" borderId="0" xfId="0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7" xfId="0" applyFill="1" applyBorder="1" applyAlignment="1">
      <alignment horizontal="distributed"/>
    </xf>
    <xf numFmtId="0" fontId="2" fillId="0" borderId="27" xfId="0" applyFont="1" applyFill="1" applyBorder="1" applyAlignment="1" applyProtection="1">
      <alignment vertical="center" wrapText="1"/>
    </xf>
    <xf numFmtId="0" fontId="2" fillId="0" borderId="28" xfId="0" applyFont="1" applyFill="1" applyBorder="1" applyAlignment="1" applyProtection="1">
      <alignment vertical="center" wrapText="1"/>
    </xf>
    <xf numFmtId="0" fontId="2" fillId="0" borderId="29" xfId="0" applyFont="1" applyFill="1" applyBorder="1" applyAlignment="1" applyProtection="1">
      <alignment vertical="center" wrapText="1"/>
    </xf>
    <xf numFmtId="0" fontId="2" fillId="0" borderId="30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>
      <alignment horizontal="distributed"/>
    </xf>
    <xf numFmtId="0" fontId="0" fillId="0" borderId="21" xfId="0" applyFill="1" applyBorder="1" applyAlignment="1" applyProtection="1">
      <alignment horizontal="distributed" vertical="center" wrapText="1" justifyLastLine="1"/>
    </xf>
    <xf numFmtId="0" fontId="0" fillId="0" borderId="19" xfId="0" applyBorder="1" applyAlignment="1">
      <alignment horizontal="distributed" vertical="center" wrapText="1" justifyLastLine="1"/>
    </xf>
    <xf numFmtId="0" fontId="0" fillId="0" borderId="27" xfId="0" applyFill="1" applyBorder="1" applyAlignment="1" applyProtection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1" xfId="0" applyFill="1" applyBorder="1" applyAlignment="1" applyProtection="1">
      <alignment horizontal="distributed" vertical="center" wrapText="1" justifyLastLine="1"/>
    </xf>
    <xf numFmtId="0" fontId="0" fillId="0" borderId="32" xfId="0" applyFill="1" applyBorder="1" applyAlignment="1" applyProtection="1">
      <alignment horizontal="distributed" vertical="center" wrapText="1" justifyLastLine="1"/>
    </xf>
    <xf numFmtId="0" fontId="0" fillId="0" borderId="23" xfId="0" applyFill="1" applyBorder="1" applyAlignment="1">
      <alignment vertical="distributed" wrapText="1"/>
    </xf>
    <xf numFmtId="0" fontId="2" fillId="0" borderId="18" xfId="0" applyFont="1" applyFill="1" applyBorder="1" applyAlignment="1" applyProtection="1">
      <alignment horizontal="center" vertical="center" wrapText="1" justifyLastLine="1"/>
    </xf>
    <xf numFmtId="0" fontId="2" fillId="0" borderId="4" xfId="0" applyFont="1" applyFill="1" applyBorder="1" applyAlignment="1" applyProtection="1">
      <alignment horizontal="center" vertical="center" wrapText="1" justifyLastLine="1"/>
    </xf>
    <xf numFmtId="0" fontId="0" fillId="0" borderId="18" xfId="0" applyFill="1" applyBorder="1" applyAlignment="1" applyProtection="1">
      <alignment horizontal="center" vertical="center" wrapText="1" justifyLastLine="1"/>
    </xf>
  </cellXfs>
  <cellStyles count="2609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24" xfId="16"/>
    <cellStyle name="20% - アクセント 1 25" xfId="17"/>
    <cellStyle name="20% - アクセント 1 26" xfId="18"/>
    <cellStyle name="20% - アクセント 1 27" xfId="19"/>
    <cellStyle name="20% - アクセント 1 28" xfId="20"/>
    <cellStyle name="20% - アクセント 1 29" xfId="21"/>
    <cellStyle name="20% - アクセント 1 3" xfId="22"/>
    <cellStyle name="20% - アクセント 1 30" xfId="23"/>
    <cellStyle name="20% - アクセント 1 31" xfId="24"/>
    <cellStyle name="20% - アクセント 1 32" xfId="25"/>
    <cellStyle name="20% - アクセント 1 33" xfId="26"/>
    <cellStyle name="20% - アクセント 1 34" xfId="27"/>
    <cellStyle name="20% - アクセント 1 35" xfId="28"/>
    <cellStyle name="20% - アクセント 1 36" xfId="29"/>
    <cellStyle name="20% - アクセント 1 37" xfId="30"/>
    <cellStyle name="20% - アクセント 1 38" xfId="31"/>
    <cellStyle name="20% - アクセント 1 39" xfId="32"/>
    <cellStyle name="20% - アクセント 1 4" xfId="33"/>
    <cellStyle name="20% - アクセント 1 40" xfId="34"/>
    <cellStyle name="20% - アクセント 1 41" xfId="35"/>
    <cellStyle name="20% - アクセント 1 42" xfId="36"/>
    <cellStyle name="20% - アクセント 1 43" xfId="37"/>
    <cellStyle name="20% - アクセント 1 44" xfId="38"/>
    <cellStyle name="20% - アクセント 1 45" xfId="39"/>
    <cellStyle name="20% - アクセント 1 46" xfId="40"/>
    <cellStyle name="20% - アクセント 1 47" xfId="41"/>
    <cellStyle name="20% - アクセント 1 48" xfId="42"/>
    <cellStyle name="20% - アクセント 1 49" xfId="43"/>
    <cellStyle name="20% - アクセント 1 5" xfId="44"/>
    <cellStyle name="20% - アクセント 1 50" xfId="45"/>
    <cellStyle name="20% - アクセント 1 51" xfId="46"/>
    <cellStyle name="20% - アクセント 1 52" xfId="47"/>
    <cellStyle name="20% - アクセント 1 53" xfId="48"/>
    <cellStyle name="20% - アクセント 1 54" xfId="49"/>
    <cellStyle name="20% - アクセント 1 55" xfId="50"/>
    <cellStyle name="20% - アクセント 1 56" xfId="51"/>
    <cellStyle name="20% - アクセント 1 57" xfId="52"/>
    <cellStyle name="20% - アクセント 1 58" xfId="53"/>
    <cellStyle name="20% - アクセント 1 59" xfId="54"/>
    <cellStyle name="20% - アクセント 1 6" xfId="55"/>
    <cellStyle name="20% - アクセント 1 60" xfId="56"/>
    <cellStyle name="20% - アクセント 1 61" xfId="57"/>
    <cellStyle name="20% - アクセント 1 62" xfId="58"/>
    <cellStyle name="20% - アクセント 1 63" xfId="59"/>
    <cellStyle name="20% - アクセント 1 7" xfId="60"/>
    <cellStyle name="20% - アクセント 1 8" xfId="61"/>
    <cellStyle name="20% - アクセント 1 9" xfId="62"/>
    <cellStyle name="20% - アクセント 2 10" xfId="63"/>
    <cellStyle name="20% - アクセント 2 11" xfId="64"/>
    <cellStyle name="20% - アクセント 2 12" xfId="65"/>
    <cellStyle name="20% - アクセント 2 13" xfId="66"/>
    <cellStyle name="20% - アクセント 2 14" xfId="67"/>
    <cellStyle name="20% - アクセント 2 15" xfId="68"/>
    <cellStyle name="20% - アクセント 2 16" xfId="69"/>
    <cellStyle name="20% - アクセント 2 17" xfId="70"/>
    <cellStyle name="20% - アクセント 2 18" xfId="71"/>
    <cellStyle name="20% - アクセント 2 19" xfId="72"/>
    <cellStyle name="20% - アクセント 2 2" xfId="73"/>
    <cellStyle name="20% - アクセント 2 20" xfId="74"/>
    <cellStyle name="20% - アクセント 2 21" xfId="75"/>
    <cellStyle name="20% - アクセント 2 22" xfId="76"/>
    <cellStyle name="20% - アクセント 2 23" xfId="77"/>
    <cellStyle name="20% - アクセント 2 24" xfId="78"/>
    <cellStyle name="20% - アクセント 2 25" xfId="79"/>
    <cellStyle name="20% - アクセント 2 26" xfId="80"/>
    <cellStyle name="20% - アクセント 2 27" xfId="81"/>
    <cellStyle name="20% - アクセント 2 28" xfId="82"/>
    <cellStyle name="20% - アクセント 2 29" xfId="83"/>
    <cellStyle name="20% - アクセント 2 3" xfId="84"/>
    <cellStyle name="20% - アクセント 2 30" xfId="85"/>
    <cellStyle name="20% - アクセント 2 31" xfId="86"/>
    <cellStyle name="20% - アクセント 2 32" xfId="87"/>
    <cellStyle name="20% - アクセント 2 33" xfId="88"/>
    <cellStyle name="20% - アクセント 2 34" xfId="89"/>
    <cellStyle name="20% - アクセント 2 35" xfId="90"/>
    <cellStyle name="20% - アクセント 2 36" xfId="91"/>
    <cellStyle name="20% - アクセント 2 37" xfId="92"/>
    <cellStyle name="20% - アクセント 2 38" xfId="93"/>
    <cellStyle name="20% - アクセント 2 39" xfId="94"/>
    <cellStyle name="20% - アクセント 2 4" xfId="95"/>
    <cellStyle name="20% - アクセント 2 40" xfId="96"/>
    <cellStyle name="20% - アクセント 2 41" xfId="97"/>
    <cellStyle name="20% - アクセント 2 42" xfId="98"/>
    <cellStyle name="20% - アクセント 2 43" xfId="99"/>
    <cellStyle name="20% - アクセント 2 44" xfId="100"/>
    <cellStyle name="20% - アクセント 2 45" xfId="101"/>
    <cellStyle name="20% - アクセント 2 46" xfId="102"/>
    <cellStyle name="20% - アクセント 2 47" xfId="103"/>
    <cellStyle name="20% - アクセント 2 48" xfId="104"/>
    <cellStyle name="20% - アクセント 2 49" xfId="105"/>
    <cellStyle name="20% - アクセント 2 5" xfId="106"/>
    <cellStyle name="20% - アクセント 2 50" xfId="107"/>
    <cellStyle name="20% - アクセント 2 51" xfId="108"/>
    <cellStyle name="20% - アクセント 2 52" xfId="109"/>
    <cellStyle name="20% - アクセント 2 53" xfId="110"/>
    <cellStyle name="20% - アクセント 2 54" xfId="111"/>
    <cellStyle name="20% - アクセント 2 55" xfId="112"/>
    <cellStyle name="20% - アクセント 2 56" xfId="113"/>
    <cellStyle name="20% - アクセント 2 57" xfId="114"/>
    <cellStyle name="20% - アクセント 2 58" xfId="115"/>
    <cellStyle name="20% - アクセント 2 59" xfId="116"/>
    <cellStyle name="20% - アクセント 2 6" xfId="117"/>
    <cellStyle name="20% - アクセント 2 60" xfId="118"/>
    <cellStyle name="20% - アクセント 2 61" xfId="119"/>
    <cellStyle name="20% - アクセント 2 62" xfId="120"/>
    <cellStyle name="20% - アクセント 2 63" xfId="121"/>
    <cellStyle name="20% - アクセント 2 7" xfId="122"/>
    <cellStyle name="20% - アクセント 2 8" xfId="123"/>
    <cellStyle name="20% - アクセント 2 9" xfId="124"/>
    <cellStyle name="20% - アクセント 3 10" xfId="125"/>
    <cellStyle name="20% - アクセント 3 11" xfId="126"/>
    <cellStyle name="20% - アクセント 3 12" xfId="127"/>
    <cellStyle name="20% - アクセント 3 13" xfId="128"/>
    <cellStyle name="20% - アクセント 3 14" xfId="129"/>
    <cellStyle name="20% - アクセント 3 15" xfId="130"/>
    <cellStyle name="20% - アクセント 3 16" xfId="131"/>
    <cellStyle name="20% - アクセント 3 17" xfId="132"/>
    <cellStyle name="20% - アクセント 3 18" xfId="133"/>
    <cellStyle name="20% - アクセント 3 19" xfId="134"/>
    <cellStyle name="20% - アクセント 3 2" xfId="135"/>
    <cellStyle name="20% - アクセント 3 20" xfId="136"/>
    <cellStyle name="20% - アクセント 3 21" xfId="137"/>
    <cellStyle name="20% - アクセント 3 22" xfId="138"/>
    <cellStyle name="20% - アクセント 3 23" xfId="139"/>
    <cellStyle name="20% - アクセント 3 24" xfId="140"/>
    <cellStyle name="20% - アクセント 3 25" xfId="141"/>
    <cellStyle name="20% - アクセント 3 26" xfId="142"/>
    <cellStyle name="20% - アクセント 3 27" xfId="143"/>
    <cellStyle name="20% - アクセント 3 28" xfId="144"/>
    <cellStyle name="20% - アクセント 3 29" xfId="145"/>
    <cellStyle name="20% - アクセント 3 3" xfId="146"/>
    <cellStyle name="20% - アクセント 3 30" xfId="147"/>
    <cellStyle name="20% - アクセント 3 31" xfId="148"/>
    <cellStyle name="20% - アクセント 3 32" xfId="149"/>
    <cellStyle name="20% - アクセント 3 33" xfId="150"/>
    <cellStyle name="20% - アクセント 3 34" xfId="151"/>
    <cellStyle name="20% - アクセント 3 35" xfId="152"/>
    <cellStyle name="20% - アクセント 3 36" xfId="153"/>
    <cellStyle name="20% - アクセント 3 37" xfId="154"/>
    <cellStyle name="20% - アクセント 3 38" xfId="155"/>
    <cellStyle name="20% - アクセント 3 39" xfId="156"/>
    <cellStyle name="20% - アクセント 3 4" xfId="157"/>
    <cellStyle name="20% - アクセント 3 40" xfId="158"/>
    <cellStyle name="20% - アクセント 3 41" xfId="159"/>
    <cellStyle name="20% - アクセント 3 42" xfId="160"/>
    <cellStyle name="20% - アクセント 3 43" xfId="161"/>
    <cellStyle name="20% - アクセント 3 44" xfId="162"/>
    <cellStyle name="20% - アクセント 3 45" xfId="163"/>
    <cellStyle name="20% - アクセント 3 46" xfId="164"/>
    <cellStyle name="20% - アクセント 3 47" xfId="165"/>
    <cellStyle name="20% - アクセント 3 48" xfId="166"/>
    <cellStyle name="20% - アクセント 3 49" xfId="167"/>
    <cellStyle name="20% - アクセント 3 5" xfId="168"/>
    <cellStyle name="20% - アクセント 3 50" xfId="169"/>
    <cellStyle name="20% - アクセント 3 51" xfId="170"/>
    <cellStyle name="20% - アクセント 3 52" xfId="171"/>
    <cellStyle name="20% - アクセント 3 53" xfId="172"/>
    <cellStyle name="20% - アクセント 3 54" xfId="173"/>
    <cellStyle name="20% - アクセント 3 55" xfId="174"/>
    <cellStyle name="20% - アクセント 3 56" xfId="175"/>
    <cellStyle name="20% - アクセント 3 57" xfId="176"/>
    <cellStyle name="20% - アクセント 3 58" xfId="177"/>
    <cellStyle name="20% - アクセント 3 59" xfId="178"/>
    <cellStyle name="20% - アクセント 3 6" xfId="179"/>
    <cellStyle name="20% - アクセント 3 60" xfId="180"/>
    <cellStyle name="20% - アクセント 3 61" xfId="181"/>
    <cellStyle name="20% - アクセント 3 62" xfId="182"/>
    <cellStyle name="20% - アクセント 3 63" xfId="183"/>
    <cellStyle name="20% - アクセント 3 7" xfId="184"/>
    <cellStyle name="20% - アクセント 3 8" xfId="185"/>
    <cellStyle name="20% - アクセント 3 9" xfId="186"/>
    <cellStyle name="20% - アクセント 4 10" xfId="187"/>
    <cellStyle name="20% - アクセント 4 11" xfId="188"/>
    <cellStyle name="20% - アクセント 4 12" xfId="189"/>
    <cellStyle name="20% - アクセント 4 13" xfId="190"/>
    <cellStyle name="20% - アクセント 4 14" xfId="191"/>
    <cellStyle name="20% - アクセント 4 15" xfId="192"/>
    <cellStyle name="20% - アクセント 4 16" xfId="193"/>
    <cellStyle name="20% - アクセント 4 17" xfId="194"/>
    <cellStyle name="20% - アクセント 4 18" xfId="195"/>
    <cellStyle name="20% - アクセント 4 19" xfId="196"/>
    <cellStyle name="20% - アクセント 4 2" xfId="197"/>
    <cellStyle name="20% - アクセント 4 20" xfId="198"/>
    <cellStyle name="20% - アクセント 4 21" xfId="199"/>
    <cellStyle name="20% - アクセント 4 22" xfId="200"/>
    <cellStyle name="20% - アクセント 4 23" xfId="201"/>
    <cellStyle name="20% - アクセント 4 24" xfId="202"/>
    <cellStyle name="20% - アクセント 4 25" xfId="203"/>
    <cellStyle name="20% - アクセント 4 26" xfId="204"/>
    <cellStyle name="20% - アクセント 4 27" xfId="205"/>
    <cellStyle name="20% - アクセント 4 28" xfId="206"/>
    <cellStyle name="20% - アクセント 4 29" xfId="207"/>
    <cellStyle name="20% - アクセント 4 3" xfId="208"/>
    <cellStyle name="20% - アクセント 4 30" xfId="209"/>
    <cellStyle name="20% - アクセント 4 31" xfId="210"/>
    <cellStyle name="20% - アクセント 4 32" xfId="211"/>
    <cellStyle name="20% - アクセント 4 33" xfId="212"/>
    <cellStyle name="20% - アクセント 4 34" xfId="213"/>
    <cellStyle name="20% - アクセント 4 35" xfId="214"/>
    <cellStyle name="20% - アクセント 4 36" xfId="215"/>
    <cellStyle name="20% - アクセント 4 37" xfId="216"/>
    <cellStyle name="20% - アクセント 4 38" xfId="217"/>
    <cellStyle name="20% - アクセント 4 39" xfId="218"/>
    <cellStyle name="20% - アクセント 4 4" xfId="219"/>
    <cellStyle name="20% - アクセント 4 40" xfId="220"/>
    <cellStyle name="20% - アクセント 4 41" xfId="221"/>
    <cellStyle name="20% - アクセント 4 42" xfId="222"/>
    <cellStyle name="20% - アクセント 4 43" xfId="223"/>
    <cellStyle name="20% - アクセント 4 44" xfId="224"/>
    <cellStyle name="20% - アクセント 4 45" xfId="225"/>
    <cellStyle name="20% - アクセント 4 46" xfId="226"/>
    <cellStyle name="20% - アクセント 4 47" xfId="227"/>
    <cellStyle name="20% - アクセント 4 48" xfId="228"/>
    <cellStyle name="20% - アクセント 4 49" xfId="229"/>
    <cellStyle name="20% - アクセント 4 5" xfId="230"/>
    <cellStyle name="20% - アクセント 4 50" xfId="231"/>
    <cellStyle name="20% - アクセント 4 51" xfId="232"/>
    <cellStyle name="20% - アクセント 4 52" xfId="233"/>
    <cellStyle name="20% - アクセント 4 53" xfId="234"/>
    <cellStyle name="20% - アクセント 4 54" xfId="235"/>
    <cellStyle name="20% - アクセント 4 55" xfId="236"/>
    <cellStyle name="20% - アクセント 4 56" xfId="237"/>
    <cellStyle name="20% - アクセント 4 57" xfId="238"/>
    <cellStyle name="20% - アクセント 4 58" xfId="239"/>
    <cellStyle name="20% - アクセント 4 59" xfId="240"/>
    <cellStyle name="20% - アクセント 4 6" xfId="241"/>
    <cellStyle name="20% - アクセント 4 60" xfId="242"/>
    <cellStyle name="20% - アクセント 4 61" xfId="243"/>
    <cellStyle name="20% - アクセント 4 62" xfId="244"/>
    <cellStyle name="20% - アクセント 4 63" xfId="245"/>
    <cellStyle name="20% - アクセント 4 7" xfId="246"/>
    <cellStyle name="20% - アクセント 4 8" xfId="247"/>
    <cellStyle name="20% - アクセント 4 9" xfId="248"/>
    <cellStyle name="20% - アクセント 5 10" xfId="249"/>
    <cellStyle name="20% - アクセント 5 11" xfId="250"/>
    <cellStyle name="20% - アクセント 5 12" xfId="251"/>
    <cellStyle name="20% - アクセント 5 13" xfId="252"/>
    <cellStyle name="20% - アクセント 5 14" xfId="253"/>
    <cellStyle name="20% - アクセント 5 15" xfId="254"/>
    <cellStyle name="20% - アクセント 5 16" xfId="255"/>
    <cellStyle name="20% - アクセント 5 17" xfId="256"/>
    <cellStyle name="20% - アクセント 5 18" xfId="257"/>
    <cellStyle name="20% - アクセント 5 19" xfId="258"/>
    <cellStyle name="20% - アクセント 5 2" xfId="259"/>
    <cellStyle name="20% - アクセント 5 20" xfId="260"/>
    <cellStyle name="20% - アクセント 5 21" xfId="261"/>
    <cellStyle name="20% - アクセント 5 22" xfId="262"/>
    <cellStyle name="20% - アクセント 5 23" xfId="263"/>
    <cellStyle name="20% - アクセント 5 24" xfId="264"/>
    <cellStyle name="20% - アクセント 5 25" xfId="265"/>
    <cellStyle name="20% - アクセント 5 26" xfId="266"/>
    <cellStyle name="20% - アクセント 5 27" xfId="267"/>
    <cellStyle name="20% - アクセント 5 28" xfId="268"/>
    <cellStyle name="20% - アクセント 5 29" xfId="269"/>
    <cellStyle name="20% - アクセント 5 3" xfId="270"/>
    <cellStyle name="20% - アクセント 5 30" xfId="271"/>
    <cellStyle name="20% - アクセント 5 31" xfId="272"/>
    <cellStyle name="20% - アクセント 5 32" xfId="273"/>
    <cellStyle name="20% - アクセント 5 33" xfId="274"/>
    <cellStyle name="20% - アクセント 5 34" xfId="275"/>
    <cellStyle name="20% - アクセント 5 35" xfId="276"/>
    <cellStyle name="20% - アクセント 5 36" xfId="277"/>
    <cellStyle name="20% - アクセント 5 37" xfId="278"/>
    <cellStyle name="20% - アクセント 5 38" xfId="279"/>
    <cellStyle name="20% - アクセント 5 39" xfId="280"/>
    <cellStyle name="20% - アクセント 5 4" xfId="281"/>
    <cellStyle name="20% - アクセント 5 40" xfId="282"/>
    <cellStyle name="20% - アクセント 5 41" xfId="283"/>
    <cellStyle name="20% - アクセント 5 42" xfId="284"/>
    <cellStyle name="20% - アクセント 5 43" xfId="285"/>
    <cellStyle name="20% - アクセント 5 44" xfId="286"/>
    <cellStyle name="20% - アクセント 5 45" xfId="287"/>
    <cellStyle name="20% - アクセント 5 46" xfId="288"/>
    <cellStyle name="20% - アクセント 5 47" xfId="289"/>
    <cellStyle name="20% - アクセント 5 48" xfId="290"/>
    <cellStyle name="20% - アクセント 5 49" xfId="291"/>
    <cellStyle name="20% - アクセント 5 5" xfId="292"/>
    <cellStyle name="20% - アクセント 5 50" xfId="293"/>
    <cellStyle name="20% - アクセント 5 51" xfId="294"/>
    <cellStyle name="20% - アクセント 5 52" xfId="295"/>
    <cellStyle name="20% - アクセント 5 53" xfId="296"/>
    <cellStyle name="20% - アクセント 5 54" xfId="297"/>
    <cellStyle name="20% - アクセント 5 55" xfId="298"/>
    <cellStyle name="20% - アクセント 5 56" xfId="299"/>
    <cellStyle name="20% - アクセント 5 57" xfId="300"/>
    <cellStyle name="20% - アクセント 5 58" xfId="301"/>
    <cellStyle name="20% - アクセント 5 59" xfId="302"/>
    <cellStyle name="20% - アクセント 5 6" xfId="303"/>
    <cellStyle name="20% - アクセント 5 60" xfId="304"/>
    <cellStyle name="20% - アクセント 5 61" xfId="305"/>
    <cellStyle name="20% - アクセント 5 62" xfId="306"/>
    <cellStyle name="20% - アクセント 5 63" xfId="307"/>
    <cellStyle name="20% - アクセント 5 7" xfId="308"/>
    <cellStyle name="20% - アクセント 5 8" xfId="309"/>
    <cellStyle name="20% - アクセント 5 9" xfId="310"/>
    <cellStyle name="20% - アクセント 6 10" xfId="311"/>
    <cellStyle name="20% - アクセント 6 11" xfId="312"/>
    <cellStyle name="20% - アクセント 6 12" xfId="313"/>
    <cellStyle name="20% - アクセント 6 13" xfId="314"/>
    <cellStyle name="20% - アクセント 6 14" xfId="315"/>
    <cellStyle name="20% - アクセント 6 15" xfId="316"/>
    <cellStyle name="20% - アクセント 6 16" xfId="317"/>
    <cellStyle name="20% - アクセント 6 17" xfId="318"/>
    <cellStyle name="20% - アクセント 6 18" xfId="319"/>
    <cellStyle name="20% - アクセント 6 19" xfId="320"/>
    <cellStyle name="20% - アクセント 6 2" xfId="321"/>
    <cellStyle name="20% - アクセント 6 20" xfId="322"/>
    <cellStyle name="20% - アクセント 6 21" xfId="323"/>
    <cellStyle name="20% - アクセント 6 22" xfId="324"/>
    <cellStyle name="20% - アクセント 6 23" xfId="325"/>
    <cellStyle name="20% - アクセント 6 24" xfId="326"/>
    <cellStyle name="20% - アクセント 6 25" xfId="327"/>
    <cellStyle name="20% - アクセント 6 26" xfId="328"/>
    <cellStyle name="20% - アクセント 6 27" xfId="329"/>
    <cellStyle name="20% - アクセント 6 28" xfId="330"/>
    <cellStyle name="20% - アクセント 6 29" xfId="331"/>
    <cellStyle name="20% - アクセント 6 3" xfId="332"/>
    <cellStyle name="20% - アクセント 6 30" xfId="333"/>
    <cellStyle name="20% - アクセント 6 31" xfId="334"/>
    <cellStyle name="20% - アクセント 6 32" xfId="335"/>
    <cellStyle name="20% - アクセント 6 33" xfId="336"/>
    <cellStyle name="20% - アクセント 6 34" xfId="337"/>
    <cellStyle name="20% - アクセント 6 35" xfId="338"/>
    <cellStyle name="20% - アクセント 6 36" xfId="339"/>
    <cellStyle name="20% - アクセント 6 37" xfId="340"/>
    <cellStyle name="20% - アクセント 6 38" xfId="341"/>
    <cellStyle name="20% - アクセント 6 39" xfId="342"/>
    <cellStyle name="20% - アクセント 6 4" xfId="343"/>
    <cellStyle name="20% - アクセント 6 40" xfId="344"/>
    <cellStyle name="20% - アクセント 6 41" xfId="345"/>
    <cellStyle name="20% - アクセント 6 42" xfId="346"/>
    <cellStyle name="20% - アクセント 6 43" xfId="347"/>
    <cellStyle name="20% - アクセント 6 44" xfId="348"/>
    <cellStyle name="20% - アクセント 6 45" xfId="349"/>
    <cellStyle name="20% - アクセント 6 46" xfId="350"/>
    <cellStyle name="20% - アクセント 6 47" xfId="351"/>
    <cellStyle name="20% - アクセント 6 48" xfId="352"/>
    <cellStyle name="20% - アクセント 6 49" xfId="353"/>
    <cellStyle name="20% - アクセント 6 5" xfId="354"/>
    <cellStyle name="20% - アクセント 6 50" xfId="355"/>
    <cellStyle name="20% - アクセント 6 51" xfId="356"/>
    <cellStyle name="20% - アクセント 6 52" xfId="357"/>
    <cellStyle name="20% - アクセント 6 53" xfId="358"/>
    <cellStyle name="20% - アクセント 6 54" xfId="359"/>
    <cellStyle name="20% - アクセント 6 55" xfId="360"/>
    <cellStyle name="20% - アクセント 6 56" xfId="361"/>
    <cellStyle name="20% - アクセント 6 57" xfId="362"/>
    <cellStyle name="20% - アクセント 6 58" xfId="363"/>
    <cellStyle name="20% - アクセント 6 59" xfId="364"/>
    <cellStyle name="20% - アクセント 6 6" xfId="365"/>
    <cellStyle name="20% - アクセント 6 60" xfId="366"/>
    <cellStyle name="20% - アクセント 6 61" xfId="367"/>
    <cellStyle name="20% - アクセント 6 62" xfId="368"/>
    <cellStyle name="20% - アクセント 6 63" xfId="369"/>
    <cellStyle name="20% - アクセント 6 7" xfId="370"/>
    <cellStyle name="20% - アクセント 6 8" xfId="371"/>
    <cellStyle name="20% - アクセント 6 9" xfId="372"/>
    <cellStyle name="40% - アクセント 1 10" xfId="373"/>
    <cellStyle name="40% - アクセント 1 11" xfId="374"/>
    <cellStyle name="40% - アクセント 1 12" xfId="375"/>
    <cellStyle name="40% - アクセント 1 13" xfId="376"/>
    <cellStyle name="40% - アクセント 1 14" xfId="377"/>
    <cellStyle name="40% - アクセント 1 15" xfId="378"/>
    <cellStyle name="40% - アクセント 1 16" xfId="379"/>
    <cellStyle name="40% - アクセント 1 17" xfId="380"/>
    <cellStyle name="40% - アクセント 1 18" xfId="381"/>
    <cellStyle name="40% - アクセント 1 19" xfId="382"/>
    <cellStyle name="40% - アクセント 1 2" xfId="383"/>
    <cellStyle name="40% - アクセント 1 20" xfId="384"/>
    <cellStyle name="40% - アクセント 1 21" xfId="385"/>
    <cellStyle name="40% - アクセント 1 22" xfId="386"/>
    <cellStyle name="40% - アクセント 1 23" xfId="387"/>
    <cellStyle name="40% - アクセント 1 24" xfId="388"/>
    <cellStyle name="40% - アクセント 1 25" xfId="389"/>
    <cellStyle name="40% - アクセント 1 26" xfId="390"/>
    <cellStyle name="40% - アクセント 1 27" xfId="391"/>
    <cellStyle name="40% - アクセント 1 28" xfId="392"/>
    <cellStyle name="40% - アクセント 1 29" xfId="393"/>
    <cellStyle name="40% - アクセント 1 3" xfId="394"/>
    <cellStyle name="40% - アクセント 1 30" xfId="395"/>
    <cellStyle name="40% - アクセント 1 31" xfId="396"/>
    <cellStyle name="40% - アクセント 1 32" xfId="397"/>
    <cellStyle name="40% - アクセント 1 33" xfId="398"/>
    <cellStyle name="40% - アクセント 1 34" xfId="399"/>
    <cellStyle name="40% - アクセント 1 35" xfId="400"/>
    <cellStyle name="40% - アクセント 1 36" xfId="401"/>
    <cellStyle name="40% - アクセント 1 37" xfId="402"/>
    <cellStyle name="40% - アクセント 1 38" xfId="403"/>
    <cellStyle name="40% - アクセント 1 39" xfId="404"/>
    <cellStyle name="40% - アクセント 1 4" xfId="405"/>
    <cellStyle name="40% - アクセント 1 40" xfId="406"/>
    <cellStyle name="40% - アクセント 1 41" xfId="407"/>
    <cellStyle name="40% - アクセント 1 42" xfId="408"/>
    <cellStyle name="40% - アクセント 1 43" xfId="409"/>
    <cellStyle name="40% - アクセント 1 44" xfId="410"/>
    <cellStyle name="40% - アクセント 1 45" xfId="411"/>
    <cellStyle name="40% - アクセント 1 46" xfId="412"/>
    <cellStyle name="40% - アクセント 1 47" xfId="413"/>
    <cellStyle name="40% - アクセント 1 48" xfId="414"/>
    <cellStyle name="40% - アクセント 1 49" xfId="415"/>
    <cellStyle name="40% - アクセント 1 5" xfId="416"/>
    <cellStyle name="40% - アクセント 1 50" xfId="417"/>
    <cellStyle name="40% - アクセント 1 51" xfId="418"/>
    <cellStyle name="40% - アクセント 1 52" xfId="419"/>
    <cellStyle name="40% - アクセント 1 53" xfId="420"/>
    <cellStyle name="40% - アクセント 1 54" xfId="421"/>
    <cellStyle name="40% - アクセント 1 55" xfId="422"/>
    <cellStyle name="40% - アクセント 1 56" xfId="423"/>
    <cellStyle name="40% - アクセント 1 57" xfId="424"/>
    <cellStyle name="40% - アクセント 1 58" xfId="425"/>
    <cellStyle name="40% - アクセント 1 59" xfId="426"/>
    <cellStyle name="40% - アクセント 1 6" xfId="427"/>
    <cellStyle name="40% - アクセント 1 60" xfId="428"/>
    <cellStyle name="40% - アクセント 1 61" xfId="429"/>
    <cellStyle name="40% - アクセント 1 62" xfId="430"/>
    <cellStyle name="40% - アクセント 1 63" xfId="431"/>
    <cellStyle name="40% - アクセント 1 7" xfId="432"/>
    <cellStyle name="40% - アクセント 1 8" xfId="433"/>
    <cellStyle name="40% - アクセント 1 9" xfId="434"/>
    <cellStyle name="40% - アクセント 2 10" xfId="435"/>
    <cellStyle name="40% - アクセント 2 11" xfId="436"/>
    <cellStyle name="40% - アクセント 2 12" xfId="437"/>
    <cellStyle name="40% - アクセント 2 13" xfId="438"/>
    <cellStyle name="40% - アクセント 2 14" xfId="439"/>
    <cellStyle name="40% - アクセント 2 15" xfId="440"/>
    <cellStyle name="40% - アクセント 2 16" xfId="441"/>
    <cellStyle name="40% - アクセント 2 17" xfId="442"/>
    <cellStyle name="40% - アクセント 2 18" xfId="443"/>
    <cellStyle name="40% - アクセント 2 19" xfId="444"/>
    <cellStyle name="40% - アクセント 2 2" xfId="445"/>
    <cellStyle name="40% - アクセント 2 20" xfId="446"/>
    <cellStyle name="40% - アクセント 2 21" xfId="447"/>
    <cellStyle name="40% - アクセント 2 22" xfId="448"/>
    <cellStyle name="40% - アクセント 2 23" xfId="449"/>
    <cellStyle name="40% - アクセント 2 24" xfId="450"/>
    <cellStyle name="40% - アクセント 2 25" xfId="451"/>
    <cellStyle name="40% - アクセント 2 26" xfId="452"/>
    <cellStyle name="40% - アクセント 2 27" xfId="453"/>
    <cellStyle name="40% - アクセント 2 28" xfId="454"/>
    <cellStyle name="40% - アクセント 2 29" xfId="455"/>
    <cellStyle name="40% - アクセント 2 3" xfId="456"/>
    <cellStyle name="40% - アクセント 2 30" xfId="457"/>
    <cellStyle name="40% - アクセント 2 31" xfId="458"/>
    <cellStyle name="40% - アクセント 2 32" xfId="459"/>
    <cellStyle name="40% - アクセント 2 33" xfId="460"/>
    <cellStyle name="40% - アクセント 2 34" xfId="461"/>
    <cellStyle name="40% - アクセント 2 35" xfId="462"/>
    <cellStyle name="40% - アクセント 2 36" xfId="463"/>
    <cellStyle name="40% - アクセント 2 37" xfId="464"/>
    <cellStyle name="40% - アクセント 2 38" xfId="465"/>
    <cellStyle name="40% - アクセント 2 39" xfId="466"/>
    <cellStyle name="40% - アクセント 2 4" xfId="467"/>
    <cellStyle name="40% - アクセント 2 40" xfId="468"/>
    <cellStyle name="40% - アクセント 2 41" xfId="469"/>
    <cellStyle name="40% - アクセント 2 42" xfId="470"/>
    <cellStyle name="40% - アクセント 2 43" xfId="471"/>
    <cellStyle name="40% - アクセント 2 44" xfId="472"/>
    <cellStyle name="40% - アクセント 2 45" xfId="473"/>
    <cellStyle name="40% - アクセント 2 46" xfId="474"/>
    <cellStyle name="40% - アクセント 2 47" xfId="475"/>
    <cellStyle name="40% - アクセント 2 48" xfId="476"/>
    <cellStyle name="40% - アクセント 2 49" xfId="477"/>
    <cellStyle name="40% - アクセント 2 5" xfId="478"/>
    <cellStyle name="40% - アクセント 2 50" xfId="479"/>
    <cellStyle name="40% - アクセント 2 51" xfId="480"/>
    <cellStyle name="40% - アクセント 2 52" xfId="481"/>
    <cellStyle name="40% - アクセント 2 53" xfId="482"/>
    <cellStyle name="40% - アクセント 2 54" xfId="483"/>
    <cellStyle name="40% - アクセント 2 55" xfId="484"/>
    <cellStyle name="40% - アクセント 2 56" xfId="485"/>
    <cellStyle name="40% - アクセント 2 57" xfId="486"/>
    <cellStyle name="40% - アクセント 2 58" xfId="487"/>
    <cellStyle name="40% - アクセント 2 59" xfId="488"/>
    <cellStyle name="40% - アクセント 2 6" xfId="489"/>
    <cellStyle name="40% - アクセント 2 60" xfId="490"/>
    <cellStyle name="40% - アクセント 2 61" xfId="491"/>
    <cellStyle name="40% - アクセント 2 62" xfId="492"/>
    <cellStyle name="40% - アクセント 2 63" xfId="493"/>
    <cellStyle name="40% - アクセント 2 7" xfId="494"/>
    <cellStyle name="40% - アクセント 2 8" xfId="495"/>
    <cellStyle name="40% - アクセント 2 9" xfId="496"/>
    <cellStyle name="40% - アクセント 3 10" xfId="497"/>
    <cellStyle name="40% - アクセント 3 11" xfId="498"/>
    <cellStyle name="40% - アクセント 3 12" xfId="499"/>
    <cellStyle name="40% - アクセント 3 13" xfId="500"/>
    <cellStyle name="40% - アクセント 3 14" xfId="501"/>
    <cellStyle name="40% - アクセント 3 15" xfId="502"/>
    <cellStyle name="40% - アクセント 3 16" xfId="503"/>
    <cellStyle name="40% - アクセント 3 17" xfId="504"/>
    <cellStyle name="40% - アクセント 3 18" xfId="505"/>
    <cellStyle name="40% - アクセント 3 19" xfId="506"/>
    <cellStyle name="40% - アクセント 3 2" xfId="507"/>
    <cellStyle name="40% - アクセント 3 20" xfId="508"/>
    <cellStyle name="40% - アクセント 3 21" xfId="509"/>
    <cellStyle name="40% - アクセント 3 22" xfId="510"/>
    <cellStyle name="40% - アクセント 3 23" xfId="511"/>
    <cellStyle name="40% - アクセント 3 24" xfId="512"/>
    <cellStyle name="40% - アクセント 3 25" xfId="513"/>
    <cellStyle name="40% - アクセント 3 26" xfId="514"/>
    <cellStyle name="40% - アクセント 3 27" xfId="515"/>
    <cellStyle name="40% - アクセント 3 28" xfId="516"/>
    <cellStyle name="40% - アクセント 3 29" xfId="517"/>
    <cellStyle name="40% - アクセント 3 3" xfId="518"/>
    <cellStyle name="40% - アクセント 3 30" xfId="519"/>
    <cellStyle name="40% - アクセント 3 31" xfId="520"/>
    <cellStyle name="40% - アクセント 3 32" xfId="521"/>
    <cellStyle name="40% - アクセント 3 33" xfId="522"/>
    <cellStyle name="40% - アクセント 3 34" xfId="523"/>
    <cellStyle name="40% - アクセント 3 35" xfId="524"/>
    <cellStyle name="40% - アクセント 3 36" xfId="525"/>
    <cellStyle name="40% - アクセント 3 37" xfId="526"/>
    <cellStyle name="40% - アクセント 3 38" xfId="527"/>
    <cellStyle name="40% - アクセント 3 39" xfId="528"/>
    <cellStyle name="40% - アクセント 3 4" xfId="529"/>
    <cellStyle name="40% - アクセント 3 40" xfId="530"/>
    <cellStyle name="40% - アクセント 3 41" xfId="531"/>
    <cellStyle name="40% - アクセント 3 42" xfId="532"/>
    <cellStyle name="40% - アクセント 3 43" xfId="533"/>
    <cellStyle name="40% - アクセント 3 44" xfId="534"/>
    <cellStyle name="40% - アクセント 3 45" xfId="535"/>
    <cellStyle name="40% - アクセント 3 46" xfId="536"/>
    <cellStyle name="40% - アクセント 3 47" xfId="537"/>
    <cellStyle name="40% - アクセント 3 48" xfId="538"/>
    <cellStyle name="40% - アクセント 3 49" xfId="539"/>
    <cellStyle name="40% - アクセント 3 5" xfId="540"/>
    <cellStyle name="40% - アクセント 3 50" xfId="541"/>
    <cellStyle name="40% - アクセント 3 51" xfId="542"/>
    <cellStyle name="40% - アクセント 3 52" xfId="543"/>
    <cellStyle name="40% - アクセント 3 53" xfId="544"/>
    <cellStyle name="40% - アクセント 3 54" xfId="545"/>
    <cellStyle name="40% - アクセント 3 55" xfId="546"/>
    <cellStyle name="40% - アクセント 3 56" xfId="547"/>
    <cellStyle name="40% - アクセント 3 57" xfId="548"/>
    <cellStyle name="40% - アクセント 3 58" xfId="549"/>
    <cellStyle name="40% - アクセント 3 59" xfId="550"/>
    <cellStyle name="40% - アクセント 3 6" xfId="551"/>
    <cellStyle name="40% - アクセント 3 60" xfId="552"/>
    <cellStyle name="40% - アクセント 3 61" xfId="553"/>
    <cellStyle name="40% - アクセント 3 62" xfId="554"/>
    <cellStyle name="40% - アクセント 3 63" xfId="555"/>
    <cellStyle name="40% - アクセント 3 7" xfId="556"/>
    <cellStyle name="40% - アクセント 3 8" xfId="557"/>
    <cellStyle name="40% - アクセント 3 9" xfId="558"/>
    <cellStyle name="40% - アクセント 4 10" xfId="559"/>
    <cellStyle name="40% - アクセント 4 11" xfId="560"/>
    <cellStyle name="40% - アクセント 4 12" xfId="561"/>
    <cellStyle name="40% - アクセント 4 13" xfId="562"/>
    <cellStyle name="40% - アクセント 4 14" xfId="563"/>
    <cellStyle name="40% - アクセント 4 15" xfId="564"/>
    <cellStyle name="40% - アクセント 4 16" xfId="565"/>
    <cellStyle name="40% - アクセント 4 17" xfId="566"/>
    <cellStyle name="40% - アクセント 4 18" xfId="567"/>
    <cellStyle name="40% - アクセント 4 19" xfId="568"/>
    <cellStyle name="40% - アクセント 4 2" xfId="569"/>
    <cellStyle name="40% - アクセント 4 20" xfId="570"/>
    <cellStyle name="40% - アクセント 4 21" xfId="571"/>
    <cellStyle name="40% - アクセント 4 22" xfId="572"/>
    <cellStyle name="40% - アクセント 4 23" xfId="573"/>
    <cellStyle name="40% - アクセント 4 24" xfId="574"/>
    <cellStyle name="40% - アクセント 4 25" xfId="575"/>
    <cellStyle name="40% - アクセント 4 26" xfId="576"/>
    <cellStyle name="40% - アクセント 4 27" xfId="577"/>
    <cellStyle name="40% - アクセント 4 28" xfId="578"/>
    <cellStyle name="40% - アクセント 4 29" xfId="579"/>
    <cellStyle name="40% - アクセント 4 3" xfId="580"/>
    <cellStyle name="40% - アクセント 4 30" xfId="581"/>
    <cellStyle name="40% - アクセント 4 31" xfId="582"/>
    <cellStyle name="40% - アクセント 4 32" xfId="583"/>
    <cellStyle name="40% - アクセント 4 33" xfId="584"/>
    <cellStyle name="40% - アクセント 4 34" xfId="585"/>
    <cellStyle name="40% - アクセント 4 35" xfId="586"/>
    <cellStyle name="40% - アクセント 4 36" xfId="587"/>
    <cellStyle name="40% - アクセント 4 37" xfId="588"/>
    <cellStyle name="40% - アクセント 4 38" xfId="589"/>
    <cellStyle name="40% - アクセント 4 39" xfId="590"/>
    <cellStyle name="40% - アクセント 4 4" xfId="591"/>
    <cellStyle name="40% - アクセント 4 40" xfId="592"/>
    <cellStyle name="40% - アクセント 4 41" xfId="593"/>
    <cellStyle name="40% - アクセント 4 42" xfId="594"/>
    <cellStyle name="40% - アクセント 4 43" xfId="595"/>
    <cellStyle name="40% - アクセント 4 44" xfId="596"/>
    <cellStyle name="40% - アクセント 4 45" xfId="597"/>
    <cellStyle name="40% - アクセント 4 46" xfId="598"/>
    <cellStyle name="40% - アクセント 4 47" xfId="599"/>
    <cellStyle name="40% - アクセント 4 48" xfId="600"/>
    <cellStyle name="40% - アクセント 4 49" xfId="601"/>
    <cellStyle name="40% - アクセント 4 5" xfId="602"/>
    <cellStyle name="40% - アクセント 4 50" xfId="603"/>
    <cellStyle name="40% - アクセント 4 51" xfId="604"/>
    <cellStyle name="40% - アクセント 4 52" xfId="605"/>
    <cellStyle name="40% - アクセント 4 53" xfId="606"/>
    <cellStyle name="40% - アクセント 4 54" xfId="607"/>
    <cellStyle name="40% - アクセント 4 55" xfId="608"/>
    <cellStyle name="40% - アクセント 4 56" xfId="609"/>
    <cellStyle name="40% - アクセント 4 57" xfId="610"/>
    <cellStyle name="40% - アクセント 4 58" xfId="611"/>
    <cellStyle name="40% - アクセント 4 59" xfId="612"/>
    <cellStyle name="40% - アクセント 4 6" xfId="613"/>
    <cellStyle name="40% - アクセント 4 60" xfId="614"/>
    <cellStyle name="40% - アクセント 4 61" xfId="615"/>
    <cellStyle name="40% - アクセント 4 62" xfId="616"/>
    <cellStyle name="40% - アクセント 4 63" xfId="617"/>
    <cellStyle name="40% - アクセント 4 7" xfId="618"/>
    <cellStyle name="40% - アクセント 4 8" xfId="619"/>
    <cellStyle name="40% - アクセント 4 9" xfId="620"/>
    <cellStyle name="40% - アクセント 5 10" xfId="621"/>
    <cellStyle name="40% - アクセント 5 11" xfId="622"/>
    <cellStyle name="40% - アクセント 5 12" xfId="623"/>
    <cellStyle name="40% - アクセント 5 13" xfId="624"/>
    <cellStyle name="40% - アクセント 5 14" xfId="625"/>
    <cellStyle name="40% - アクセント 5 15" xfId="626"/>
    <cellStyle name="40% - アクセント 5 16" xfId="627"/>
    <cellStyle name="40% - アクセント 5 17" xfId="628"/>
    <cellStyle name="40% - アクセント 5 18" xfId="629"/>
    <cellStyle name="40% - アクセント 5 19" xfId="630"/>
    <cellStyle name="40% - アクセント 5 2" xfId="631"/>
    <cellStyle name="40% - アクセント 5 20" xfId="632"/>
    <cellStyle name="40% - アクセント 5 21" xfId="633"/>
    <cellStyle name="40% - アクセント 5 22" xfId="634"/>
    <cellStyle name="40% - アクセント 5 23" xfId="635"/>
    <cellStyle name="40% - アクセント 5 24" xfId="636"/>
    <cellStyle name="40% - アクセント 5 25" xfId="637"/>
    <cellStyle name="40% - アクセント 5 26" xfId="638"/>
    <cellStyle name="40% - アクセント 5 27" xfId="639"/>
    <cellStyle name="40% - アクセント 5 28" xfId="640"/>
    <cellStyle name="40% - アクセント 5 29" xfId="641"/>
    <cellStyle name="40% - アクセント 5 3" xfId="642"/>
    <cellStyle name="40% - アクセント 5 30" xfId="643"/>
    <cellStyle name="40% - アクセント 5 31" xfId="644"/>
    <cellStyle name="40% - アクセント 5 32" xfId="645"/>
    <cellStyle name="40% - アクセント 5 33" xfId="646"/>
    <cellStyle name="40% - アクセント 5 34" xfId="647"/>
    <cellStyle name="40% - アクセント 5 35" xfId="648"/>
    <cellStyle name="40% - アクセント 5 36" xfId="649"/>
    <cellStyle name="40% - アクセント 5 37" xfId="650"/>
    <cellStyle name="40% - アクセント 5 38" xfId="651"/>
    <cellStyle name="40% - アクセント 5 39" xfId="652"/>
    <cellStyle name="40% - アクセント 5 4" xfId="653"/>
    <cellStyle name="40% - アクセント 5 40" xfId="654"/>
    <cellStyle name="40% - アクセント 5 41" xfId="655"/>
    <cellStyle name="40% - アクセント 5 42" xfId="656"/>
    <cellStyle name="40% - アクセント 5 43" xfId="657"/>
    <cellStyle name="40% - アクセント 5 44" xfId="658"/>
    <cellStyle name="40% - アクセント 5 45" xfId="659"/>
    <cellStyle name="40% - アクセント 5 46" xfId="660"/>
    <cellStyle name="40% - アクセント 5 47" xfId="661"/>
    <cellStyle name="40% - アクセント 5 48" xfId="662"/>
    <cellStyle name="40% - アクセント 5 49" xfId="663"/>
    <cellStyle name="40% - アクセント 5 5" xfId="664"/>
    <cellStyle name="40% - アクセント 5 50" xfId="665"/>
    <cellStyle name="40% - アクセント 5 51" xfId="666"/>
    <cellStyle name="40% - アクセント 5 52" xfId="667"/>
    <cellStyle name="40% - アクセント 5 53" xfId="668"/>
    <cellStyle name="40% - アクセント 5 54" xfId="669"/>
    <cellStyle name="40% - アクセント 5 55" xfId="670"/>
    <cellStyle name="40% - アクセント 5 56" xfId="671"/>
    <cellStyle name="40% - アクセント 5 57" xfId="672"/>
    <cellStyle name="40% - アクセント 5 58" xfId="673"/>
    <cellStyle name="40% - アクセント 5 59" xfId="674"/>
    <cellStyle name="40% - アクセント 5 6" xfId="675"/>
    <cellStyle name="40% - アクセント 5 60" xfId="676"/>
    <cellStyle name="40% - アクセント 5 61" xfId="677"/>
    <cellStyle name="40% - アクセント 5 62" xfId="678"/>
    <cellStyle name="40% - アクセント 5 63" xfId="679"/>
    <cellStyle name="40% - アクセント 5 7" xfId="680"/>
    <cellStyle name="40% - アクセント 5 8" xfId="681"/>
    <cellStyle name="40% - アクセント 5 9" xfId="682"/>
    <cellStyle name="40% - アクセント 6 10" xfId="683"/>
    <cellStyle name="40% - アクセント 6 11" xfId="684"/>
    <cellStyle name="40% - アクセント 6 12" xfId="685"/>
    <cellStyle name="40% - アクセント 6 13" xfId="686"/>
    <cellStyle name="40% - アクセント 6 14" xfId="687"/>
    <cellStyle name="40% - アクセント 6 15" xfId="688"/>
    <cellStyle name="40% - アクセント 6 16" xfId="689"/>
    <cellStyle name="40% - アクセント 6 17" xfId="690"/>
    <cellStyle name="40% - アクセント 6 18" xfId="691"/>
    <cellStyle name="40% - アクセント 6 19" xfId="692"/>
    <cellStyle name="40% - アクセント 6 2" xfId="693"/>
    <cellStyle name="40% - アクセント 6 20" xfId="694"/>
    <cellStyle name="40% - アクセント 6 21" xfId="695"/>
    <cellStyle name="40% - アクセント 6 22" xfId="696"/>
    <cellStyle name="40% - アクセント 6 23" xfId="697"/>
    <cellStyle name="40% - アクセント 6 24" xfId="698"/>
    <cellStyle name="40% - アクセント 6 25" xfId="699"/>
    <cellStyle name="40% - アクセント 6 26" xfId="700"/>
    <cellStyle name="40% - アクセント 6 27" xfId="701"/>
    <cellStyle name="40% - アクセント 6 28" xfId="702"/>
    <cellStyle name="40% - アクセント 6 29" xfId="703"/>
    <cellStyle name="40% - アクセント 6 3" xfId="704"/>
    <cellStyle name="40% - アクセント 6 30" xfId="705"/>
    <cellStyle name="40% - アクセント 6 31" xfId="706"/>
    <cellStyle name="40% - アクセント 6 32" xfId="707"/>
    <cellStyle name="40% - アクセント 6 33" xfId="708"/>
    <cellStyle name="40% - アクセント 6 34" xfId="709"/>
    <cellStyle name="40% - アクセント 6 35" xfId="710"/>
    <cellStyle name="40% - アクセント 6 36" xfId="711"/>
    <cellStyle name="40% - アクセント 6 37" xfId="712"/>
    <cellStyle name="40% - アクセント 6 38" xfId="713"/>
    <cellStyle name="40% - アクセント 6 39" xfId="714"/>
    <cellStyle name="40% - アクセント 6 4" xfId="715"/>
    <cellStyle name="40% - アクセント 6 40" xfId="716"/>
    <cellStyle name="40% - アクセント 6 41" xfId="717"/>
    <cellStyle name="40% - アクセント 6 42" xfId="718"/>
    <cellStyle name="40% - アクセント 6 43" xfId="719"/>
    <cellStyle name="40% - アクセント 6 44" xfId="720"/>
    <cellStyle name="40% - アクセント 6 45" xfId="721"/>
    <cellStyle name="40% - アクセント 6 46" xfId="722"/>
    <cellStyle name="40% - アクセント 6 47" xfId="723"/>
    <cellStyle name="40% - アクセント 6 48" xfId="724"/>
    <cellStyle name="40% - アクセント 6 49" xfId="725"/>
    <cellStyle name="40% - アクセント 6 5" xfId="726"/>
    <cellStyle name="40% - アクセント 6 50" xfId="727"/>
    <cellStyle name="40% - アクセント 6 51" xfId="728"/>
    <cellStyle name="40% - アクセント 6 52" xfId="729"/>
    <cellStyle name="40% - アクセント 6 53" xfId="730"/>
    <cellStyle name="40% - アクセント 6 54" xfId="731"/>
    <cellStyle name="40% - アクセント 6 55" xfId="732"/>
    <cellStyle name="40% - アクセント 6 56" xfId="733"/>
    <cellStyle name="40% - アクセント 6 57" xfId="734"/>
    <cellStyle name="40% - アクセント 6 58" xfId="735"/>
    <cellStyle name="40% - アクセント 6 59" xfId="736"/>
    <cellStyle name="40% - アクセント 6 6" xfId="737"/>
    <cellStyle name="40% - アクセント 6 60" xfId="738"/>
    <cellStyle name="40% - アクセント 6 61" xfId="739"/>
    <cellStyle name="40% - アクセント 6 62" xfId="740"/>
    <cellStyle name="40% - アクセント 6 63" xfId="741"/>
    <cellStyle name="40% - アクセント 6 7" xfId="742"/>
    <cellStyle name="40% - アクセント 6 8" xfId="743"/>
    <cellStyle name="40% - アクセント 6 9" xfId="744"/>
    <cellStyle name="60% - アクセント 1 10" xfId="745"/>
    <cellStyle name="60% - アクセント 1 11" xfId="746"/>
    <cellStyle name="60% - アクセント 1 12" xfId="747"/>
    <cellStyle name="60% - アクセント 1 13" xfId="748"/>
    <cellStyle name="60% - アクセント 1 14" xfId="749"/>
    <cellStyle name="60% - アクセント 1 15" xfId="750"/>
    <cellStyle name="60% - アクセント 1 16" xfId="751"/>
    <cellStyle name="60% - アクセント 1 17" xfId="752"/>
    <cellStyle name="60% - アクセント 1 18" xfId="753"/>
    <cellStyle name="60% - アクセント 1 19" xfId="754"/>
    <cellStyle name="60% - アクセント 1 2" xfId="755"/>
    <cellStyle name="60% - アクセント 1 20" xfId="756"/>
    <cellStyle name="60% - アクセント 1 21" xfId="757"/>
    <cellStyle name="60% - アクセント 1 22" xfId="758"/>
    <cellStyle name="60% - アクセント 1 23" xfId="759"/>
    <cellStyle name="60% - アクセント 1 24" xfId="760"/>
    <cellStyle name="60% - アクセント 1 25" xfId="761"/>
    <cellStyle name="60% - アクセント 1 26" xfId="762"/>
    <cellStyle name="60% - アクセント 1 27" xfId="763"/>
    <cellStyle name="60% - アクセント 1 28" xfId="764"/>
    <cellStyle name="60% - アクセント 1 29" xfId="765"/>
    <cellStyle name="60% - アクセント 1 3" xfId="766"/>
    <cellStyle name="60% - アクセント 1 30" xfId="767"/>
    <cellStyle name="60% - アクセント 1 31" xfId="768"/>
    <cellStyle name="60% - アクセント 1 32" xfId="769"/>
    <cellStyle name="60% - アクセント 1 33" xfId="770"/>
    <cellStyle name="60% - アクセント 1 34" xfId="771"/>
    <cellStyle name="60% - アクセント 1 35" xfId="772"/>
    <cellStyle name="60% - アクセント 1 36" xfId="773"/>
    <cellStyle name="60% - アクセント 1 37" xfId="774"/>
    <cellStyle name="60% - アクセント 1 38" xfId="775"/>
    <cellStyle name="60% - アクセント 1 39" xfId="776"/>
    <cellStyle name="60% - アクセント 1 4" xfId="777"/>
    <cellStyle name="60% - アクセント 1 40" xfId="778"/>
    <cellStyle name="60% - アクセント 1 41" xfId="779"/>
    <cellStyle name="60% - アクセント 1 42" xfId="780"/>
    <cellStyle name="60% - アクセント 1 43" xfId="781"/>
    <cellStyle name="60% - アクセント 1 44" xfId="782"/>
    <cellStyle name="60% - アクセント 1 45" xfId="783"/>
    <cellStyle name="60% - アクセント 1 46" xfId="784"/>
    <cellStyle name="60% - アクセント 1 47" xfId="785"/>
    <cellStyle name="60% - アクセント 1 48" xfId="786"/>
    <cellStyle name="60% - アクセント 1 49" xfId="787"/>
    <cellStyle name="60% - アクセント 1 5" xfId="788"/>
    <cellStyle name="60% - アクセント 1 50" xfId="789"/>
    <cellStyle name="60% - アクセント 1 51" xfId="790"/>
    <cellStyle name="60% - アクセント 1 52" xfId="791"/>
    <cellStyle name="60% - アクセント 1 53" xfId="792"/>
    <cellStyle name="60% - アクセント 1 54" xfId="793"/>
    <cellStyle name="60% - アクセント 1 55" xfId="794"/>
    <cellStyle name="60% - アクセント 1 56" xfId="795"/>
    <cellStyle name="60% - アクセント 1 57" xfId="796"/>
    <cellStyle name="60% - アクセント 1 58" xfId="797"/>
    <cellStyle name="60% - アクセント 1 59" xfId="798"/>
    <cellStyle name="60% - アクセント 1 6" xfId="799"/>
    <cellStyle name="60% - アクセント 1 60" xfId="800"/>
    <cellStyle name="60% - アクセント 1 61" xfId="801"/>
    <cellStyle name="60% - アクセント 1 62" xfId="802"/>
    <cellStyle name="60% - アクセント 1 63" xfId="803"/>
    <cellStyle name="60% - アクセント 1 7" xfId="804"/>
    <cellStyle name="60% - アクセント 1 8" xfId="805"/>
    <cellStyle name="60% - アクセント 1 9" xfId="806"/>
    <cellStyle name="60% - アクセント 2 10" xfId="807"/>
    <cellStyle name="60% - アクセント 2 11" xfId="808"/>
    <cellStyle name="60% - アクセント 2 12" xfId="809"/>
    <cellStyle name="60% - アクセント 2 13" xfId="810"/>
    <cellStyle name="60% - アクセント 2 14" xfId="811"/>
    <cellStyle name="60% - アクセント 2 15" xfId="812"/>
    <cellStyle name="60% - アクセント 2 16" xfId="813"/>
    <cellStyle name="60% - アクセント 2 17" xfId="814"/>
    <cellStyle name="60% - アクセント 2 18" xfId="815"/>
    <cellStyle name="60% - アクセント 2 19" xfId="816"/>
    <cellStyle name="60% - アクセント 2 2" xfId="817"/>
    <cellStyle name="60% - アクセント 2 20" xfId="818"/>
    <cellStyle name="60% - アクセント 2 21" xfId="819"/>
    <cellStyle name="60% - アクセント 2 22" xfId="820"/>
    <cellStyle name="60% - アクセント 2 23" xfId="821"/>
    <cellStyle name="60% - アクセント 2 24" xfId="822"/>
    <cellStyle name="60% - アクセント 2 25" xfId="823"/>
    <cellStyle name="60% - アクセント 2 26" xfId="824"/>
    <cellStyle name="60% - アクセント 2 27" xfId="825"/>
    <cellStyle name="60% - アクセント 2 28" xfId="826"/>
    <cellStyle name="60% - アクセント 2 29" xfId="827"/>
    <cellStyle name="60% - アクセント 2 3" xfId="828"/>
    <cellStyle name="60% - アクセント 2 30" xfId="829"/>
    <cellStyle name="60% - アクセント 2 31" xfId="830"/>
    <cellStyle name="60% - アクセント 2 32" xfId="831"/>
    <cellStyle name="60% - アクセント 2 33" xfId="832"/>
    <cellStyle name="60% - アクセント 2 34" xfId="833"/>
    <cellStyle name="60% - アクセント 2 35" xfId="834"/>
    <cellStyle name="60% - アクセント 2 36" xfId="835"/>
    <cellStyle name="60% - アクセント 2 37" xfId="836"/>
    <cellStyle name="60% - アクセント 2 38" xfId="837"/>
    <cellStyle name="60% - アクセント 2 39" xfId="838"/>
    <cellStyle name="60% - アクセント 2 4" xfId="839"/>
    <cellStyle name="60% - アクセント 2 40" xfId="840"/>
    <cellStyle name="60% - アクセント 2 41" xfId="841"/>
    <cellStyle name="60% - アクセント 2 42" xfId="842"/>
    <cellStyle name="60% - アクセント 2 43" xfId="843"/>
    <cellStyle name="60% - アクセント 2 44" xfId="844"/>
    <cellStyle name="60% - アクセント 2 45" xfId="845"/>
    <cellStyle name="60% - アクセント 2 46" xfId="846"/>
    <cellStyle name="60% - アクセント 2 47" xfId="847"/>
    <cellStyle name="60% - アクセント 2 48" xfId="848"/>
    <cellStyle name="60% - アクセント 2 49" xfId="849"/>
    <cellStyle name="60% - アクセント 2 5" xfId="850"/>
    <cellStyle name="60% - アクセント 2 50" xfId="851"/>
    <cellStyle name="60% - アクセント 2 51" xfId="852"/>
    <cellStyle name="60% - アクセント 2 52" xfId="853"/>
    <cellStyle name="60% - アクセント 2 53" xfId="854"/>
    <cellStyle name="60% - アクセント 2 54" xfId="855"/>
    <cellStyle name="60% - アクセント 2 55" xfId="856"/>
    <cellStyle name="60% - アクセント 2 56" xfId="857"/>
    <cellStyle name="60% - アクセント 2 57" xfId="858"/>
    <cellStyle name="60% - アクセント 2 58" xfId="859"/>
    <cellStyle name="60% - アクセント 2 59" xfId="860"/>
    <cellStyle name="60% - アクセント 2 6" xfId="861"/>
    <cellStyle name="60% - アクセント 2 60" xfId="862"/>
    <cellStyle name="60% - アクセント 2 61" xfId="863"/>
    <cellStyle name="60% - アクセント 2 62" xfId="864"/>
    <cellStyle name="60% - アクセント 2 63" xfId="865"/>
    <cellStyle name="60% - アクセント 2 7" xfId="866"/>
    <cellStyle name="60% - アクセント 2 8" xfId="867"/>
    <cellStyle name="60% - アクセント 2 9" xfId="868"/>
    <cellStyle name="60% - アクセント 3 10" xfId="869"/>
    <cellStyle name="60% - アクセント 3 11" xfId="870"/>
    <cellStyle name="60% - アクセント 3 12" xfId="871"/>
    <cellStyle name="60% - アクセント 3 13" xfId="872"/>
    <cellStyle name="60% - アクセント 3 14" xfId="873"/>
    <cellStyle name="60% - アクセント 3 15" xfId="874"/>
    <cellStyle name="60% - アクセント 3 16" xfId="875"/>
    <cellStyle name="60% - アクセント 3 17" xfId="876"/>
    <cellStyle name="60% - アクセント 3 18" xfId="877"/>
    <cellStyle name="60% - アクセント 3 19" xfId="878"/>
    <cellStyle name="60% - アクセント 3 2" xfId="879"/>
    <cellStyle name="60% - アクセント 3 20" xfId="880"/>
    <cellStyle name="60% - アクセント 3 21" xfId="881"/>
    <cellStyle name="60% - アクセント 3 22" xfId="882"/>
    <cellStyle name="60% - アクセント 3 23" xfId="883"/>
    <cellStyle name="60% - アクセント 3 24" xfId="884"/>
    <cellStyle name="60% - アクセント 3 25" xfId="885"/>
    <cellStyle name="60% - アクセント 3 26" xfId="886"/>
    <cellStyle name="60% - アクセント 3 27" xfId="887"/>
    <cellStyle name="60% - アクセント 3 28" xfId="888"/>
    <cellStyle name="60% - アクセント 3 29" xfId="889"/>
    <cellStyle name="60% - アクセント 3 3" xfId="890"/>
    <cellStyle name="60% - アクセント 3 30" xfId="891"/>
    <cellStyle name="60% - アクセント 3 31" xfId="892"/>
    <cellStyle name="60% - アクセント 3 32" xfId="893"/>
    <cellStyle name="60% - アクセント 3 33" xfId="894"/>
    <cellStyle name="60% - アクセント 3 34" xfId="895"/>
    <cellStyle name="60% - アクセント 3 35" xfId="896"/>
    <cellStyle name="60% - アクセント 3 36" xfId="897"/>
    <cellStyle name="60% - アクセント 3 37" xfId="898"/>
    <cellStyle name="60% - アクセント 3 38" xfId="899"/>
    <cellStyle name="60% - アクセント 3 39" xfId="900"/>
    <cellStyle name="60% - アクセント 3 4" xfId="901"/>
    <cellStyle name="60% - アクセント 3 40" xfId="902"/>
    <cellStyle name="60% - アクセント 3 41" xfId="903"/>
    <cellStyle name="60% - アクセント 3 42" xfId="904"/>
    <cellStyle name="60% - アクセント 3 43" xfId="905"/>
    <cellStyle name="60% - アクセント 3 44" xfId="906"/>
    <cellStyle name="60% - アクセント 3 45" xfId="907"/>
    <cellStyle name="60% - アクセント 3 46" xfId="908"/>
    <cellStyle name="60% - アクセント 3 47" xfId="909"/>
    <cellStyle name="60% - アクセント 3 48" xfId="910"/>
    <cellStyle name="60% - アクセント 3 49" xfId="911"/>
    <cellStyle name="60% - アクセント 3 5" xfId="912"/>
    <cellStyle name="60% - アクセント 3 50" xfId="913"/>
    <cellStyle name="60% - アクセント 3 51" xfId="914"/>
    <cellStyle name="60% - アクセント 3 52" xfId="915"/>
    <cellStyle name="60% - アクセント 3 53" xfId="916"/>
    <cellStyle name="60% - アクセント 3 54" xfId="917"/>
    <cellStyle name="60% - アクセント 3 55" xfId="918"/>
    <cellStyle name="60% - アクセント 3 56" xfId="919"/>
    <cellStyle name="60% - アクセント 3 57" xfId="920"/>
    <cellStyle name="60% - アクセント 3 58" xfId="921"/>
    <cellStyle name="60% - アクセント 3 59" xfId="922"/>
    <cellStyle name="60% - アクセント 3 6" xfId="923"/>
    <cellStyle name="60% - アクセント 3 60" xfId="924"/>
    <cellStyle name="60% - アクセント 3 61" xfId="925"/>
    <cellStyle name="60% - アクセント 3 62" xfId="926"/>
    <cellStyle name="60% - アクセント 3 63" xfId="927"/>
    <cellStyle name="60% - アクセント 3 7" xfId="928"/>
    <cellStyle name="60% - アクセント 3 8" xfId="929"/>
    <cellStyle name="60% - アクセント 3 9" xfId="930"/>
    <cellStyle name="60% - アクセント 4 10" xfId="931"/>
    <cellStyle name="60% - アクセント 4 11" xfId="932"/>
    <cellStyle name="60% - アクセント 4 12" xfId="933"/>
    <cellStyle name="60% - アクセント 4 13" xfId="934"/>
    <cellStyle name="60% - アクセント 4 14" xfId="935"/>
    <cellStyle name="60% - アクセント 4 15" xfId="936"/>
    <cellStyle name="60% - アクセント 4 16" xfId="937"/>
    <cellStyle name="60% - アクセント 4 17" xfId="938"/>
    <cellStyle name="60% - アクセント 4 18" xfId="939"/>
    <cellStyle name="60% - アクセント 4 19" xfId="940"/>
    <cellStyle name="60% - アクセント 4 2" xfId="941"/>
    <cellStyle name="60% - アクセント 4 20" xfId="942"/>
    <cellStyle name="60% - アクセント 4 21" xfId="943"/>
    <cellStyle name="60% - アクセント 4 22" xfId="944"/>
    <cellStyle name="60% - アクセント 4 23" xfId="945"/>
    <cellStyle name="60% - アクセント 4 24" xfId="946"/>
    <cellStyle name="60% - アクセント 4 25" xfId="947"/>
    <cellStyle name="60% - アクセント 4 26" xfId="948"/>
    <cellStyle name="60% - アクセント 4 27" xfId="949"/>
    <cellStyle name="60% - アクセント 4 28" xfId="950"/>
    <cellStyle name="60% - アクセント 4 29" xfId="951"/>
    <cellStyle name="60% - アクセント 4 3" xfId="952"/>
    <cellStyle name="60% - アクセント 4 30" xfId="953"/>
    <cellStyle name="60% - アクセント 4 31" xfId="954"/>
    <cellStyle name="60% - アクセント 4 32" xfId="955"/>
    <cellStyle name="60% - アクセント 4 33" xfId="956"/>
    <cellStyle name="60% - アクセント 4 34" xfId="957"/>
    <cellStyle name="60% - アクセント 4 35" xfId="958"/>
    <cellStyle name="60% - アクセント 4 36" xfId="959"/>
    <cellStyle name="60% - アクセント 4 37" xfId="960"/>
    <cellStyle name="60% - アクセント 4 38" xfId="961"/>
    <cellStyle name="60% - アクセント 4 39" xfId="962"/>
    <cellStyle name="60% - アクセント 4 4" xfId="963"/>
    <cellStyle name="60% - アクセント 4 40" xfId="964"/>
    <cellStyle name="60% - アクセント 4 41" xfId="965"/>
    <cellStyle name="60% - アクセント 4 42" xfId="966"/>
    <cellStyle name="60% - アクセント 4 43" xfId="967"/>
    <cellStyle name="60% - アクセント 4 44" xfId="968"/>
    <cellStyle name="60% - アクセント 4 45" xfId="969"/>
    <cellStyle name="60% - アクセント 4 46" xfId="970"/>
    <cellStyle name="60% - アクセント 4 47" xfId="971"/>
    <cellStyle name="60% - アクセント 4 48" xfId="972"/>
    <cellStyle name="60% - アクセント 4 49" xfId="973"/>
    <cellStyle name="60% - アクセント 4 5" xfId="974"/>
    <cellStyle name="60% - アクセント 4 50" xfId="975"/>
    <cellStyle name="60% - アクセント 4 51" xfId="976"/>
    <cellStyle name="60% - アクセント 4 52" xfId="977"/>
    <cellStyle name="60% - アクセント 4 53" xfId="978"/>
    <cellStyle name="60% - アクセント 4 54" xfId="979"/>
    <cellStyle name="60% - アクセント 4 55" xfId="980"/>
    <cellStyle name="60% - アクセント 4 56" xfId="981"/>
    <cellStyle name="60% - アクセント 4 57" xfId="982"/>
    <cellStyle name="60% - アクセント 4 58" xfId="983"/>
    <cellStyle name="60% - アクセント 4 59" xfId="984"/>
    <cellStyle name="60% - アクセント 4 6" xfId="985"/>
    <cellStyle name="60% - アクセント 4 60" xfId="986"/>
    <cellStyle name="60% - アクセント 4 61" xfId="987"/>
    <cellStyle name="60% - アクセント 4 62" xfId="988"/>
    <cellStyle name="60% - アクセント 4 63" xfId="989"/>
    <cellStyle name="60% - アクセント 4 7" xfId="990"/>
    <cellStyle name="60% - アクセント 4 8" xfId="991"/>
    <cellStyle name="60% - アクセント 4 9" xfId="992"/>
    <cellStyle name="60% - アクセント 5 10" xfId="993"/>
    <cellStyle name="60% - アクセント 5 11" xfId="994"/>
    <cellStyle name="60% - アクセント 5 12" xfId="995"/>
    <cellStyle name="60% - アクセント 5 13" xfId="996"/>
    <cellStyle name="60% - アクセント 5 14" xfId="997"/>
    <cellStyle name="60% - アクセント 5 15" xfId="998"/>
    <cellStyle name="60% - アクセント 5 16" xfId="999"/>
    <cellStyle name="60% - アクセント 5 17" xfId="1000"/>
    <cellStyle name="60% - アクセント 5 18" xfId="1001"/>
    <cellStyle name="60% - アクセント 5 19" xfId="1002"/>
    <cellStyle name="60% - アクセント 5 2" xfId="1003"/>
    <cellStyle name="60% - アクセント 5 20" xfId="1004"/>
    <cellStyle name="60% - アクセント 5 21" xfId="1005"/>
    <cellStyle name="60% - アクセント 5 22" xfId="1006"/>
    <cellStyle name="60% - アクセント 5 23" xfId="1007"/>
    <cellStyle name="60% - アクセント 5 24" xfId="1008"/>
    <cellStyle name="60% - アクセント 5 25" xfId="1009"/>
    <cellStyle name="60% - アクセント 5 26" xfId="1010"/>
    <cellStyle name="60% - アクセント 5 27" xfId="1011"/>
    <cellStyle name="60% - アクセント 5 28" xfId="1012"/>
    <cellStyle name="60% - アクセント 5 29" xfId="1013"/>
    <cellStyle name="60% - アクセント 5 3" xfId="1014"/>
    <cellStyle name="60% - アクセント 5 30" xfId="1015"/>
    <cellStyle name="60% - アクセント 5 31" xfId="1016"/>
    <cellStyle name="60% - アクセント 5 32" xfId="1017"/>
    <cellStyle name="60% - アクセント 5 33" xfId="1018"/>
    <cellStyle name="60% - アクセント 5 34" xfId="1019"/>
    <cellStyle name="60% - アクセント 5 35" xfId="1020"/>
    <cellStyle name="60% - アクセント 5 36" xfId="1021"/>
    <cellStyle name="60% - アクセント 5 37" xfId="1022"/>
    <cellStyle name="60% - アクセント 5 38" xfId="1023"/>
    <cellStyle name="60% - アクセント 5 39" xfId="1024"/>
    <cellStyle name="60% - アクセント 5 4" xfId="1025"/>
    <cellStyle name="60% - アクセント 5 40" xfId="1026"/>
    <cellStyle name="60% - アクセント 5 41" xfId="1027"/>
    <cellStyle name="60% - アクセント 5 42" xfId="1028"/>
    <cellStyle name="60% - アクセント 5 43" xfId="1029"/>
    <cellStyle name="60% - アクセント 5 44" xfId="1030"/>
    <cellStyle name="60% - アクセント 5 45" xfId="1031"/>
    <cellStyle name="60% - アクセント 5 46" xfId="1032"/>
    <cellStyle name="60% - アクセント 5 47" xfId="1033"/>
    <cellStyle name="60% - アクセント 5 48" xfId="1034"/>
    <cellStyle name="60% - アクセント 5 49" xfId="1035"/>
    <cellStyle name="60% - アクセント 5 5" xfId="1036"/>
    <cellStyle name="60% - アクセント 5 50" xfId="1037"/>
    <cellStyle name="60% - アクセント 5 51" xfId="1038"/>
    <cellStyle name="60% - アクセント 5 52" xfId="1039"/>
    <cellStyle name="60% - アクセント 5 53" xfId="1040"/>
    <cellStyle name="60% - アクセント 5 54" xfId="1041"/>
    <cellStyle name="60% - アクセント 5 55" xfId="1042"/>
    <cellStyle name="60% - アクセント 5 56" xfId="1043"/>
    <cellStyle name="60% - アクセント 5 57" xfId="1044"/>
    <cellStyle name="60% - アクセント 5 58" xfId="1045"/>
    <cellStyle name="60% - アクセント 5 59" xfId="1046"/>
    <cellStyle name="60% - アクセント 5 6" xfId="1047"/>
    <cellStyle name="60% - アクセント 5 60" xfId="1048"/>
    <cellStyle name="60% - アクセント 5 61" xfId="1049"/>
    <cellStyle name="60% - アクセント 5 62" xfId="1050"/>
    <cellStyle name="60% - アクセント 5 63" xfId="1051"/>
    <cellStyle name="60% - アクセント 5 7" xfId="1052"/>
    <cellStyle name="60% - アクセント 5 8" xfId="1053"/>
    <cellStyle name="60% - アクセント 5 9" xfId="1054"/>
    <cellStyle name="60% - アクセント 6 10" xfId="1055"/>
    <cellStyle name="60% - アクセント 6 11" xfId="1056"/>
    <cellStyle name="60% - アクセント 6 12" xfId="1057"/>
    <cellStyle name="60% - アクセント 6 13" xfId="1058"/>
    <cellStyle name="60% - アクセント 6 14" xfId="1059"/>
    <cellStyle name="60% - アクセント 6 15" xfId="1060"/>
    <cellStyle name="60% - アクセント 6 16" xfId="1061"/>
    <cellStyle name="60% - アクセント 6 17" xfId="1062"/>
    <cellStyle name="60% - アクセント 6 18" xfId="1063"/>
    <cellStyle name="60% - アクセント 6 19" xfId="1064"/>
    <cellStyle name="60% - アクセント 6 2" xfId="1065"/>
    <cellStyle name="60% - アクセント 6 20" xfId="1066"/>
    <cellStyle name="60% - アクセント 6 21" xfId="1067"/>
    <cellStyle name="60% - アクセント 6 22" xfId="1068"/>
    <cellStyle name="60% - アクセント 6 23" xfId="1069"/>
    <cellStyle name="60% - アクセント 6 24" xfId="1070"/>
    <cellStyle name="60% - アクセント 6 25" xfId="1071"/>
    <cellStyle name="60% - アクセント 6 26" xfId="1072"/>
    <cellStyle name="60% - アクセント 6 27" xfId="1073"/>
    <cellStyle name="60% - アクセント 6 28" xfId="1074"/>
    <cellStyle name="60% - アクセント 6 29" xfId="1075"/>
    <cellStyle name="60% - アクセント 6 3" xfId="1076"/>
    <cellStyle name="60% - アクセント 6 30" xfId="1077"/>
    <cellStyle name="60% - アクセント 6 31" xfId="1078"/>
    <cellStyle name="60% - アクセント 6 32" xfId="1079"/>
    <cellStyle name="60% - アクセント 6 33" xfId="1080"/>
    <cellStyle name="60% - アクセント 6 34" xfId="1081"/>
    <cellStyle name="60% - アクセント 6 35" xfId="1082"/>
    <cellStyle name="60% - アクセント 6 36" xfId="1083"/>
    <cellStyle name="60% - アクセント 6 37" xfId="1084"/>
    <cellStyle name="60% - アクセント 6 38" xfId="1085"/>
    <cellStyle name="60% - アクセント 6 39" xfId="1086"/>
    <cellStyle name="60% - アクセント 6 4" xfId="1087"/>
    <cellStyle name="60% - アクセント 6 40" xfId="1088"/>
    <cellStyle name="60% - アクセント 6 41" xfId="1089"/>
    <cellStyle name="60% - アクセント 6 42" xfId="1090"/>
    <cellStyle name="60% - アクセント 6 43" xfId="1091"/>
    <cellStyle name="60% - アクセント 6 44" xfId="1092"/>
    <cellStyle name="60% - アクセント 6 45" xfId="1093"/>
    <cellStyle name="60% - アクセント 6 46" xfId="1094"/>
    <cellStyle name="60% - アクセント 6 47" xfId="1095"/>
    <cellStyle name="60% - アクセント 6 48" xfId="1096"/>
    <cellStyle name="60% - アクセント 6 49" xfId="1097"/>
    <cellStyle name="60% - アクセント 6 5" xfId="1098"/>
    <cellStyle name="60% - アクセント 6 50" xfId="1099"/>
    <cellStyle name="60% - アクセント 6 51" xfId="1100"/>
    <cellStyle name="60% - アクセント 6 52" xfId="1101"/>
    <cellStyle name="60% - アクセント 6 53" xfId="1102"/>
    <cellStyle name="60% - アクセント 6 54" xfId="1103"/>
    <cellStyle name="60% - アクセント 6 55" xfId="1104"/>
    <cellStyle name="60% - アクセント 6 56" xfId="1105"/>
    <cellStyle name="60% - アクセント 6 57" xfId="1106"/>
    <cellStyle name="60% - アクセント 6 58" xfId="1107"/>
    <cellStyle name="60% - アクセント 6 59" xfId="1108"/>
    <cellStyle name="60% - アクセント 6 6" xfId="1109"/>
    <cellStyle name="60% - アクセント 6 60" xfId="1110"/>
    <cellStyle name="60% - アクセント 6 61" xfId="1111"/>
    <cellStyle name="60% - アクセント 6 62" xfId="1112"/>
    <cellStyle name="60% - アクセント 6 63" xfId="1113"/>
    <cellStyle name="60% - アクセント 6 7" xfId="1114"/>
    <cellStyle name="60% - アクセント 6 8" xfId="1115"/>
    <cellStyle name="60% - アクセント 6 9" xfId="1116"/>
    <cellStyle name="アクセント 1 10" xfId="1117"/>
    <cellStyle name="アクセント 1 11" xfId="1118"/>
    <cellStyle name="アクセント 1 12" xfId="1119"/>
    <cellStyle name="アクセント 1 13" xfId="1120"/>
    <cellStyle name="アクセント 1 14" xfId="1121"/>
    <cellStyle name="アクセント 1 15" xfId="1122"/>
    <cellStyle name="アクセント 1 16" xfId="1123"/>
    <cellStyle name="アクセント 1 17" xfId="1124"/>
    <cellStyle name="アクセント 1 18" xfId="1125"/>
    <cellStyle name="アクセント 1 19" xfId="1126"/>
    <cellStyle name="アクセント 1 2" xfId="1127"/>
    <cellStyle name="アクセント 1 20" xfId="1128"/>
    <cellStyle name="アクセント 1 21" xfId="1129"/>
    <cellStyle name="アクセント 1 22" xfId="1130"/>
    <cellStyle name="アクセント 1 23" xfId="1131"/>
    <cellStyle name="アクセント 1 24" xfId="1132"/>
    <cellStyle name="アクセント 1 25" xfId="1133"/>
    <cellStyle name="アクセント 1 26" xfId="1134"/>
    <cellStyle name="アクセント 1 27" xfId="1135"/>
    <cellStyle name="アクセント 1 28" xfId="1136"/>
    <cellStyle name="アクセント 1 29" xfId="1137"/>
    <cellStyle name="アクセント 1 3" xfId="1138"/>
    <cellStyle name="アクセント 1 30" xfId="1139"/>
    <cellStyle name="アクセント 1 31" xfId="1140"/>
    <cellStyle name="アクセント 1 32" xfId="1141"/>
    <cellStyle name="アクセント 1 33" xfId="1142"/>
    <cellStyle name="アクセント 1 34" xfId="1143"/>
    <cellStyle name="アクセント 1 35" xfId="1144"/>
    <cellStyle name="アクセント 1 36" xfId="1145"/>
    <cellStyle name="アクセント 1 37" xfId="1146"/>
    <cellStyle name="アクセント 1 38" xfId="1147"/>
    <cellStyle name="アクセント 1 39" xfId="1148"/>
    <cellStyle name="アクセント 1 4" xfId="1149"/>
    <cellStyle name="アクセント 1 40" xfId="1150"/>
    <cellStyle name="アクセント 1 41" xfId="1151"/>
    <cellStyle name="アクセント 1 42" xfId="1152"/>
    <cellStyle name="アクセント 1 43" xfId="1153"/>
    <cellStyle name="アクセント 1 44" xfId="1154"/>
    <cellStyle name="アクセント 1 45" xfId="1155"/>
    <cellStyle name="アクセント 1 46" xfId="1156"/>
    <cellStyle name="アクセント 1 47" xfId="1157"/>
    <cellStyle name="アクセント 1 48" xfId="1158"/>
    <cellStyle name="アクセント 1 49" xfId="1159"/>
    <cellStyle name="アクセント 1 5" xfId="1160"/>
    <cellStyle name="アクセント 1 50" xfId="1161"/>
    <cellStyle name="アクセント 1 51" xfId="1162"/>
    <cellStyle name="アクセント 1 52" xfId="1163"/>
    <cellStyle name="アクセント 1 53" xfId="1164"/>
    <cellStyle name="アクセント 1 54" xfId="1165"/>
    <cellStyle name="アクセント 1 55" xfId="1166"/>
    <cellStyle name="アクセント 1 56" xfId="1167"/>
    <cellStyle name="アクセント 1 57" xfId="1168"/>
    <cellStyle name="アクセント 1 58" xfId="1169"/>
    <cellStyle name="アクセント 1 59" xfId="1170"/>
    <cellStyle name="アクセント 1 6" xfId="1171"/>
    <cellStyle name="アクセント 1 60" xfId="1172"/>
    <cellStyle name="アクセント 1 61" xfId="1173"/>
    <cellStyle name="アクセント 1 62" xfId="1174"/>
    <cellStyle name="アクセント 1 63" xfId="1175"/>
    <cellStyle name="アクセント 1 7" xfId="1176"/>
    <cellStyle name="アクセント 1 8" xfId="1177"/>
    <cellStyle name="アクセント 1 9" xfId="1178"/>
    <cellStyle name="アクセント 2 10" xfId="1179"/>
    <cellStyle name="アクセント 2 11" xfId="1180"/>
    <cellStyle name="アクセント 2 12" xfId="1181"/>
    <cellStyle name="アクセント 2 13" xfId="1182"/>
    <cellStyle name="アクセント 2 14" xfId="1183"/>
    <cellStyle name="アクセント 2 15" xfId="1184"/>
    <cellStyle name="アクセント 2 16" xfId="1185"/>
    <cellStyle name="アクセント 2 17" xfId="1186"/>
    <cellStyle name="アクセント 2 18" xfId="1187"/>
    <cellStyle name="アクセント 2 19" xfId="1188"/>
    <cellStyle name="アクセント 2 2" xfId="1189"/>
    <cellStyle name="アクセント 2 20" xfId="1190"/>
    <cellStyle name="アクセント 2 21" xfId="1191"/>
    <cellStyle name="アクセント 2 22" xfId="1192"/>
    <cellStyle name="アクセント 2 23" xfId="1193"/>
    <cellStyle name="アクセント 2 24" xfId="1194"/>
    <cellStyle name="アクセント 2 25" xfId="1195"/>
    <cellStyle name="アクセント 2 26" xfId="1196"/>
    <cellStyle name="アクセント 2 27" xfId="1197"/>
    <cellStyle name="アクセント 2 28" xfId="1198"/>
    <cellStyle name="アクセント 2 29" xfId="1199"/>
    <cellStyle name="アクセント 2 3" xfId="1200"/>
    <cellStyle name="アクセント 2 30" xfId="1201"/>
    <cellStyle name="アクセント 2 31" xfId="1202"/>
    <cellStyle name="アクセント 2 32" xfId="1203"/>
    <cellStyle name="アクセント 2 33" xfId="1204"/>
    <cellStyle name="アクセント 2 34" xfId="1205"/>
    <cellStyle name="アクセント 2 35" xfId="1206"/>
    <cellStyle name="アクセント 2 36" xfId="1207"/>
    <cellStyle name="アクセント 2 37" xfId="1208"/>
    <cellStyle name="アクセント 2 38" xfId="1209"/>
    <cellStyle name="アクセント 2 39" xfId="1210"/>
    <cellStyle name="アクセント 2 4" xfId="1211"/>
    <cellStyle name="アクセント 2 40" xfId="1212"/>
    <cellStyle name="アクセント 2 41" xfId="1213"/>
    <cellStyle name="アクセント 2 42" xfId="1214"/>
    <cellStyle name="アクセント 2 43" xfId="1215"/>
    <cellStyle name="アクセント 2 44" xfId="1216"/>
    <cellStyle name="アクセント 2 45" xfId="1217"/>
    <cellStyle name="アクセント 2 46" xfId="1218"/>
    <cellStyle name="アクセント 2 47" xfId="1219"/>
    <cellStyle name="アクセント 2 48" xfId="1220"/>
    <cellStyle name="アクセント 2 49" xfId="1221"/>
    <cellStyle name="アクセント 2 5" xfId="1222"/>
    <cellStyle name="アクセント 2 50" xfId="1223"/>
    <cellStyle name="アクセント 2 51" xfId="1224"/>
    <cellStyle name="アクセント 2 52" xfId="1225"/>
    <cellStyle name="アクセント 2 53" xfId="1226"/>
    <cellStyle name="アクセント 2 54" xfId="1227"/>
    <cellStyle name="アクセント 2 55" xfId="1228"/>
    <cellStyle name="アクセント 2 56" xfId="1229"/>
    <cellStyle name="アクセント 2 57" xfId="1230"/>
    <cellStyle name="アクセント 2 58" xfId="1231"/>
    <cellStyle name="アクセント 2 59" xfId="1232"/>
    <cellStyle name="アクセント 2 6" xfId="1233"/>
    <cellStyle name="アクセント 2 60" xfId="1234"/>
    <cellStyle name="アクセント 2 61" xfId="1235"/>
    <cellStyle name="アクセント 2 62" xfId="1236"/>
    <cellStyle name="アクセント 2 63" xfId="1237"/>
    <cellStyle name="アクセント 2 7" xfId="1238"/>
    <cellStyle name="アクセント 2 8" xfId="1239"/>
    <cellStyle name="アクセント 2 9" xfId="1240"/>
    <cellStyle name="アクセント 3 10" xfId="1241"/>
    <cellStyle name="アクセント 3 11" xfId="1242"/>
    <cellStyle name="アクセント 3 12" xfId="1243"/>
    <cellStyle name="アクセント 3 13" xfId="1244"/>
    <cellStyle name="アクセント 3 14" xfId="1245"/>
    <cellStyle name="アクセント 3 15" xfId="1246"/>
    <cellStyle name="アクセント 3 16" xfId="1247"/>
    <cellStyle name="アクセント 3 17" xfId="1248"/>
    <cellStyle name="アクセント 3 18" xfId="1249"/>
    <cellStyle name="アクセント 3 19" xfId="1250"/>
    <cellStyle name="アクセント 3 2" xfId="1251"/>
    <cellStyle name="アクセント 3 20" xfId="1252"/>
    <cellStyle name="アクセント 3 21" xfId="1253"/>
    <cellStyle name="アクセント 3 22" xfId="1254"/>
    <cellStyle name="アクセント 3 23" xfId="1255"/>
    <cellStyle name="アクセント 3 24" xfId="1256"/>
    <cellStyle name="アクセント 3 25" xfId="1257"/>
    <cellStyle name="アクセント 3 26" xfId="1258"/>
    <cellStyle name="アクセント 3 27" xfId="1259"/>
    <cellStyle name="アクセント 3 28" xfId="1260"/>
    <cellStyle name="アクセント 3 29" xfId="1261"/>
    <cellStyle name="アクセント 3 3" xfId="1262"/>
    <cellStyle name="アクセント 3 30" xfId="1263"/>
    <cellStyle name="アクセント 3 31" xfId="1264"/>
    <cellStyle name="アクセント 3 32" xfId="1265"/>
    <cellStyle name="アクセント 3 33" xfId="1266"/>
    <cellStyle name="アクセント 3 34" xfId="1267"/>
    <cellStyle name="アクセント 3 35" xfId="1268"/>
    <cellStyle name="アクセント 3 36" xfId="1269"/>
    <cellStyle name="アクセント 3 37" xfId="1270"/>
    <cellStyle name="アクセント 3 38" xfId="1271"/>
    <cellStyle name="アクセント 3 39" xfId="1272"/>
    <cellStyle name="アクセント 3 4" xfId="1273"/>
    <cellStyle name="アクセント 3 40" xfId="1274"/>
    <cellStyle name="アクセント 3 41" xfId="1275"/>
    <cellStyle name="アクセント 3 42" xfId="1276"/>
    <cellStyle name="アクセント 3 43" xfId="1277"/>
    <cellStyle name="アクセント 3 44" xfId="1278"/>
    <cellStyle name="アクセント 3 45" xfId="1279"/>
    <cellStyle name="アクセント 3 46" xfId="1280"/>
    <cellStyle name="アクセント 3 47" xfId="1281"/>
    <cellStyle name="アクセント 3 48" xfId="1282"/>
    <cellStyle name="アクセント 3 49" xfId="1283"/>
    <cellStyle name="アクセント 3 5" xfId="1284"/>
    <cellStyle name="アクセント 3 50" xfId="1285"/>
    <cellStyle name="アクセント 3 51" xfId="1286"/>
    <cellStyle name="アクセント 3 52" xfId="1287"/>
    <cellStyle name="アクセント 3 53" xfId="1288"/>
    <cellStyle name="アクセント 3 54" xfId="1289"/>
    <cellStyle name="アクセント 3 55" xfId="1290"/>
    <cellStyle name="アクセント 3 56" xfId="1291"/>
    <cellStyle name="アクセント 3 57" xfId="1292"/>
    <cellStyle name="アクセント 3 58" xfId="1293"/>
    <cellStyle name="アクセント 3 59" xfId="1294"/>
    <cellStyle name="アクセント 3 6" xfId="1295"/>
    <cellStyle name="アクセント 3 60" xfId="1296"/>
    <cellStyle name="アクセント 3 61" xfId="1297"/>
    <cellStyle name="アクセント 3 62" xfId="1298"/>
    <cellStyle name="アクセント 3 63" xfId="1299"/>
    <cellStyle name="アクセント 3 7" xfId="1300"/>
    <cellStyle name="アクセント 3 8" xfId="1301"/>
    <cellStyle name="アクセント 3 9" xfId="1302"/>
    <cellStyle name="アクセント 4 10" xfId="1303"/>
    <cellStyle name="アクセント 4 11" xfId="1304"/>
    <cellStyle name="アクセント 4 12" xfId="1305"/>
    <cellStyle name="アクセント 4 13" xfId="1306"/>
    <cellStyle name="アクセント 4 14" xfId="1307"/>
    <cellStyle name="アクセント 4 15" xfId="1308"/>
    <cellStyle name="アクセント 4 16" xfId="1309"/>
    <cellStyle name="アクセント 4 17" xfId="1310"/>
    <cellStyle name="アクセント 4 18" xfId="1311"/>
    <cellStyle name="アクセント 4 19" xfId="1312"/>
    <cellStyle name="アクセント 4 2" xfId="1313"/>
    <cellStyle name="アクセント 4 20" xfId="1314"/>
    <cellStyle name="アクセント 4 21" xfId="1315"/>
    <cellStyle name="アクセント 4 22" xfId="1316"/>
    <cellStyle name="アクセント 4 23" xfId="1317"/>
    <cellStyle name="アクセント 4 24" xfId="1318"/>
    <cellStyle name="アクセント 4 25" xfId="1319"/>
    <cellStyle name="アクセント 4 26" xfId="1320"/>
    <cellStyle name="アクセント 4 27" xfId="1321"/>
    <cellStyle name="アクセント 4 28" xfId="1322"/>
    <cellStyle name="アクセント 4 29" xfId="1323"/>
    <cellStyle name="アクセント 4 3" xfId="1324"/>
    <cellStyle name="アクセント 4 30" xfId="1325"/>
    <cellStyle name="アクセント 4 31" xfId="1326"/>
    <cellStyle name="アクセント 4 32" xfId="1327"/>
    <cellStyle name="アクセント 4 33" xfId="1328"/>
    <cellStyle name="アクセント 4 34" xfId="1329"/>
    <cellStyle name="アクセント 4 35" xfId="1330"/>
    <cellStyle name="アクセント 4 36" xfId="1331"/>
    <cellStyle name="アクセント 4 37" xfId="1332"/>
    <cellStyle name="アクセント 4 38" xfId="1333"/>
    <cellStyle name="アクセント 4 39" xfId="1334"/>
    <cellStyle name="アクセント 4 4" xfId="1335"/>
    <cellStyle name="アクセント 4 40" xfId="1336"/>
    <cellStyle name="アクセント 4 41" xfId="1337"/>
    <cellStyle name="アクセント 4 42" xfId="1338"/>
    <cellStyle name="アクセント 4 43" xfId="1339"/>
    <cellStyle name="アクセント 4 44" xfId="1340"/>
    <cellStyle name="アクセント 4 45" xfId="1341"/>
    <cellStyle name="アクセント 4 46" xfId="1342"/>
    <cellStyle name="アクセント 4 47" xfId="1343"/>
    <cellStyle name="アクセント 4 48" xfId="1344"/>
    <cellStyle name="アクセント 4 49" xfId="1345"/>
    <cellStyle name="アクセント 4 5" xfId="1346"/>
    <cellStyle name="アクセント 4 50" xfId="1347"/>
    <cellStyle name="アクセント 4 51" xfId="1348"/>
    <cellStyle name="アクセント 4 52" xfId="1349"/>
    <cellStyle name="アクセント 4 53" xfId="1350"/>
    <cellStyle name="アクセント 4 54" xfId="1351"/>
    <cellStyle name="アクセント 4 55" xfId="1352"/>
    <cellStyle name="アクセント 4 56" xfId="1353"/>
    <cellStyle name="アクセント 4 57" xfId="1354"/>
    <cellStyle name="アクセント 4 58" xfId="1355"/>
    <cellStyle name="アクセント 4 59" xfId="1356"/>
    <cellStyle name="アクセント 4 6" xfId="1357"/>
    <cellStyle name="アクセント 4 60" xfId="1358"/>
    <cellStyle name="アクセント 4 61" xfId="1359"/>
    <cellStyle name="アクセント 4 62" xfId="1360"/>
    <cellStyle name="アクセント 4 63" xfId="1361"/>
    <cellStyle name="アクセント 4 7" xfId="1362"/>
    <cellStyle name="アクセント 4 8" xfId="1363"/>
    <cellStyle name="アクセント 4 9" xfId="1364"/>
    <cellStyle name="アクセント 5 10" xfId="1365"/>
    <cellStyle name="アクセント 5 11" xfId="1366"/>
    <cellStyle name="アクセント 5 12" xfId="1367"/>
    <cellStyle name="アクセント 5 13" xfId="1368"/>
    <cellStyle name="アクセント 5 14" xfId="1369"/>
    <cellStyle name="アクセント 5 15" xfId="1370"/>
    <cellStyle name="アクセント 5 16" xfId="1371"/>
    <cellStyle name="アクセント 5 17" xfId="1372"/>
    <cellStyle name="アクセント 5 18" xfId="1373"/>
    <cellStyle name="アクセント 5 19" xfId="1374"/>
    <cellStyle name="アクセント 5 2" xfId="1375"/>
    <cellStyle name="アクセント 5 20" xfId="1376"/>
    <cellStyle name="アクセント 5 21" xfId="1377"/>
    <cellStyle name="アクセント 5 22" xfId="1378"/>
    <cellStyle name="アクセント 5 23" xfId="1379"/>
    <cellStyle name="アクセント 5 24" xfId="1380"/>
    <cellStyle name="アクセント 5 25" xfId="1381"/>
    <cellStyle name="アクセント 5 26" xfId="1382"/>
    <cellStyle name="アクセント 5 27" xfId="1383"/>
    <cellStyle name="アクセント 5 28" xfId="1384"/>
    <cellStyle name="アクセント 5 29" xfId="1385"/>
    <cellStyle name="アクセント 5 3" xfId="1386"/>
    <cellStyle name="アクセント 5 30" xfId="1387"/>
    <cellStyle name="アクセント 5 31" xfId="1388"/>
    <cellStyle name="アクセント 5 32" xfId="1389"/>
    <cellStyle name="アクセント 5 33" xfId="1390"/>
    <cellStyle name="アクセント 5 34" xfId="1391"/>
    <cellStyle name="アクセント 5 35" xfId="1392"/>
    <cellStyle name="アクセント 5 36" xfId="1393"/>
    <cellStyle name="アクセント 5 37" xfId="1394"/>
    <cellStyle name="アクセント 5 38" xfId="1395"/>
    <cellStyle name="アクセント 5 39" xfId="1396"/>
    <cellStyle name="アクセント 5 4" xfId="1397"/>
    <cellStyle name="アクセント 5 40" xfId="1398"/>
    <cellStyle name="アクセント 5 41" xfId="1399"/>
    <cellStyle name="アクセント 5 42" xfId="1400"/>
    <cellStyle name="アクセント 5 43" xfId="1401"/>
    <cellStyle name="アクセント 5 44" xfId="1402"/>
    <cellStyle name="アクセント 5 45" xfId="1403"/>
    <cellStyle name="アクセント 5 46" xfId="1404"/>
    <cellStyle name="アクセント 5 47" xfId="1405"/>
    <cellStyle name="アクセント 5 48" xfId="1406"/>
    <cellStyle name="アクセント 5 49" xfId="1407"/>
    <cellStyle name="アクセント 5 5" xfId="1408"/>
    <cellStyle name="アクセント 5 50" xfId="1409"/>
    <cellStyle name="アクセント 5 51" xfId="1410"/>
    <cellStyle name="アクセント 5 52" xfId="1411"/>
    <cellStyle name="アクセント 5 53" xfId="1412"/>
    <cellStyle name="アクセント 5 54" xfId="1413"/>
    <cellStyle name="アクセント 5 55" xfId="1414"/>
    <cellStyle name="アクセント 5 56" xfId="1415"/>
    <cellStyle name="アクセント 5 57" xfId="1416"/>
    <cellStyle name="アクセント 5 58" xfId="1417"/>
    <cellStyle name="アクセント 5 59" xfId="1418"/>
    <cellStyle name="アクセント 5 6" xfId="1419"/>
    <cellStyle name="アクセント 5 60" xfId="1420"/>
    <cellStyle name="アクセント 5 61" xfId="1421"/>
    <cellStyle name="アクセント 5 62" xfId="1422"/>
    <cellStyle name="アクセント 5 63" xfId="1423"/>
    <cellStyle name="アクセント 5 7" xfId="1424"/>
    <cellStyle name="アクセント 5 8" xfId="1425"/>
    <cellStyle name="アクセント 5 9" xfId="1426"/>
    <cellStyle name="アクセント 6 10" xfId="1427"/>
    <cellStyle name="アクセント 6 11" xfId="1428"/>
    <cellStyle name="アクセント 6 12" xfId="1429"/>
    <cellStyle name="アクセント 6 13" xfId="1430"/>
    <cellStyle name="アクセント 6 14" xfId="1431"/>
    <cellStyle name="アクセント 6 15" xfId="1432"/>
    <cellStyle name="アクセント 6 16" xfId="1433"/>
    <cellStyle name="アクセント 6 17" xfId="1434"/>
    <cellStyle name="アクセント 6 18" xfId="1435"/>
    <cellStyle name="アクセント 6 19" xfId="1436"/>
    <cellStyle name="アクセント 6 2" xfId="1437"/>
    <cellStyle name="アクセント 6 20" xfId="1438"/>
    <cellStyle name="アクセント 6 21" xfId="1439"/>
    <cellStyle name="アクセント 6 22" xfId="1440"/>
    <cellStyle name="アクセント 6 23" xfId="1441"/>
    <cellStyle name="アクセント 6 24" xfId="1442"/>
    <cellStyle name="アクセント 6 25" xfId="1443"/>
    <cellStyle name="アクセント 6 26" xfId="1444"/>
    <cellStyle name="アクセント 6 27" xfId="1445"/>
    <cellStyle name="アクセント 6 28" xfId="1446"/>
    <cellStyle name="アクセント 6 29" xfId="1447"/>
    <cellStyle name="アクセント 6 3" xfId="1448"/>
    <cellStyle name="アクセント 6 30" xfId="1449"/>
    <cellStyle name="アクセント 6 31" xfId="1450"/>
    <cellStyle name="アクセント 6 32" xfId="1451"/>
    <cellStyle name="アクセント 6 33" xfId="1452"/>
    <cellStyle name="アクセント 6 34" xfId="1453"/>
    <cellStyle name="アクセント 6 35" xfId="1454"/>
    <cellStyle name="アクセント 6 36" xfId="1455"/>
    <cellStyle name="アクセント 6 37" xfId="1456"/>
    <cellStyle name="アクセント 6 38" xfId="1457"/>
    <cellStyle name="アクセント 6 39" xfId="1458"/>
    <cellStyle name="アクセント 6 4" xfId="1459"/>
    <cellStyle name="アクセント 6 40" xfId="1460"/>
    <cellStyle name="アクセント 6 41" xfId="1461"/>
    <cellStyle name="アクセント 6 42" xfId="1462"/>
    <cellStyle name="アクセント 6 43" xfId="1463"/>
    <cellStyle name="アクセント 6 44" xfId="1464"/>
    <cellStyle name="アクセント 6 45" xfId="1465"/>
    <cellStyle name="アクセント 6 46" xfId="1466"/>
    <cellStyle name="アクセント 6 47" xfId="1467"/>
    <cellStyle name="アクセント 6 48" xfId="1468"/>
    <cellStyle name="アクセント 6 49" xfId="1469"/>
    <cellStyle name="アクセント 6 5" xfId="1470"/>
    <cellStyle name="アクセント 6 50" xfId="1471"/>
    <cellStyle name="アクセント 6 51" xfId="1472"/>
    <cellStyle name="アクセント 6 52" xfId="1473"/>
    <cellStyle name="アクセント 6 53" xfId="1474"/>
    <cellStyle name="アクセント 6 54" xfId="1475"/>
    <cellStyle name="アクセント 6 55" xfId="1476"/>
    <cellStyle name="アクセント 6 56" xfId="1477"/>
    <cellStyle name="アクセント 6 57" xfId="1478"/>
    <cellStyle name="アクセント 6 58" xfId="1479"/>
    <cellStyle name="アクセント 6 59" xfId="1480"/>
    <cellStyle name="アクセント 6 6" xfId="1481"/>
    <cellStyle name="アクセント 6 60" xfId="1482"/>
    <cellStyle name="アクセント 6 61" xfId="1483"/>
    <cellStyle name="アクセント 6 62" xfId="1484"/>
    <cellStyle name="アクセント 6 63" xfId="1485"/>
    <cellStyle name="アクセント 6 7" xfId="1486"/>
    <cellStyle name="アクセント 6 8" xfId="1487"/>
    <cellStyle name="アクセント 6 9" xfId="1488"/>
    <cellStyle name="タイトル 10" xfId="1489"/>
    <cellStyle name="タイトル 11" xfId="1490"/>
    <cellStyle name="タイトル 12" xfId="1491"/>
    <cellStyle name="タイトル 13" xfId="1492"/>
    <cellStyle name="タイトル 14" xfId="1493"/>
    <cellStyle name="タイトル 15" xfId="1494"/>
    <cellStyle name="タイトル 16" xfId="1495"/>
    <cellStyle name="タイトル 17" xfId="1496"/>
    <cellStyle name="タイトル 18" xfId="1497"/>
    <cellStyle name="タイトル 19" xfId="1498"/>
    <cellStyle name="タイトル 2" xfId="1499"/>
    <cellStyle name="タイトル 20" xfId="1500"/>
    <cellStyle name="タイトル 21" xfId="1501"/>
    <cellStyle name="タイトル 22" xfId="1502"/>
    <cellStyle name="タイトル 23" xfId="1503"/>
    <cellStyle name="タイトル 24" xfId="1504"/>
    <cellStyle name="タイトル 25" xfId="1505"/>
    <cellStyle name="タイトル 26" xfId="1506"/>
    <cellStyle name="タイトル 27" xfId="1507"/>
    <cellStyle name="タイトル 28" xfId="1508"/>
    <cellStyle name="タイトル 29" xfId="1509"/>
    <cellStyle name="タイトル 3" xfId="1510"/>
    <cellStyle name="タイトル 30" xfId="1511"/>
    <cellStyle name="タイトル 31" xfId="1512"/>
    <cellStyle name="タイトル 32" xfId="1513"/>
    <cellStyle name="タイトル 33" xfId="1514"/>
    <cellStyle name="タイトル 34" xfId="1515"/>
    <cellStyle name="タイトル 35" xfId="1516"/>
    <cellStyle name="タイトル 36" xfId="1517"/>
    <cellStyle name="タイトル 37" xfId="1518"/>
    <cellStyle name="タイトル 38" xfId="1519"/>
    <cellStyle name="タイトル 39" xfId="1520"/>
    <cellStyle name="タイトル 4" xfId="1521"/>
    <cellStyle name="タイトル 40" xfId="1522"/>
    <cellStyle name="タイトル 41" xfId="1523"/>
    <cellStyle name="タイトル 42" xfId="1524"/>
    <cellStyle name="タイトル 43" xfId="1525"/>
    <cellStyle name="タイトル 44" xfId="1526"/>
    <cellStyle name="タイトル 45" xfId="1527"/>
    <cellStyle name="タイトル 46" xfId="1528"/>
    <cellStyle name="タイトル 47" xfId="1529"/>
    <cellStyle name="タイトル 48" xfId="1530"/>
    <cellStyle name="タイトル 49" xfId="1531"/>
    <cellStyle name="タイトル 5" xfId="1532"/>
    <cellStyle name="タイトル 50" xfId="1533"/>
    <cellStyle name="タイトル 51" xfId="1534"/>
    <cellStyle name="タイトル 52" xfId="1535"/>
    <cellStyle name="タイトル 53" xfId="1536"/>
    <cellStyle name="タイトル 54" xfId="1537"/>
    <cellStyle name="タイトル 55" xfId="1538"/>
    <cellStyle name="タイトル 56" xfId="1539"/>
    <cellStyle name="タイトル 57" xfId="1540"/>
    <cellStyle name="タイトル 58" xfId="1541"/>
    <cellStyle name="タイトル 59" xfId="1542"/>
    <cellStyle name="タイトル 6" xfId="1543"/>
    <cellStyle name="タイトル 60" xfId="1544"/>
    <cellStyle name="タイトル 61" xfId="1545"/>
    <cellStyle name="タイトル 62" xfId="1546"/>
    <cellStyle name="タイトル 63" xfId="1547"/>
    <cellStyle name="タイトル 7" xfId="1548"/>
    <cellStyle name="タイトル 8" xfId="1549"/>
    <cellStyle name="タイトル 9" xfId="1550"/>
    <cellStyle name="チェック セル 10" xfId="1551"/>
    <cellStyle name="チェック セル 11" xfId="1552"/>
    <cellStyle name="チェック セル 12" xfId="1553"/>
    <cellStyle name="チェック セル 13" xfId="1554"/>
    <cellStyle name="チェック セル 14" xfId="1555"/>
    <cellStyle name="チェック セル 15" xfId="1556"/>
    <cellStyle name="チェック セル 16" xfId="1557"/>
    <cellStyle name="チェック セル 17" xfId="1558"/>
    <cellStyle name="チェック セル 18" xfId="1559"/>
    <cellStyle name="チェック セル 19" xfId="1560"/>
    <cellStyle name="チェック セル 2" xfId="1561"/>
    <cellStyle name="チェック セル 20" xfId="1562"/>
    <cellStyle name="チェック セル 21" xfId="1563"/>
    <cellStyle name="チェック セル 22" xfId="1564"/>
    <cellStyle name="チェック セル 23" xfId="1565"/>
    <cellStyle name="チェック セル 24" xfId="1566"/>
    <cellStyle name="チェック セル 25" xfId="1567"/>
    <cellStyle name="チェック セル 26" xfId="1568"/>
    <cellStyle name="チェック セル 27" xfId="1569"/>
    <cellStyle name="チェック セル 28" xfId="1570"/>
    <cellStyle name="チェック セル 29" xfId="1571"/>
    <cellStyle name="チェック セル 3" xfId="1572"/>
    <cellStyle name="チェック セル 30" xfId="1573"/>
    <cellStyle name="チェック セル 31" xfId="1574"/>
    <cellStyle name="チェック セル 32" xfId="1575"/>
    <cellStyle name="チェック セル 33" xfId="1576"/>
    <cellStyle name="チェック セル 34" xfId="1577"/>
    <cellStyle name="チェック セル 35" xfId="1578"/>
    <cellStyle name="チェック セル 36" xfId="1579"/>
    <cellStyle name="チェック セル 37" xfId="1580"/>
    <cellStyle name="チェック セル 38" xfId="1581"/>
    <cellStyle name="チェック セル 39" xfId="1582"/>
    <cellStyle name="チェック セル 4" xfId="1583"/>
    <cellStyle name="チェック セル 40" xfId="1584"/>
    <cellStyle name="チェック セル 41" xfId="1585"/>
    <cellStyle name="チェック セル 42" xfId="1586"/>
    <cellStyle name="チェック セル 43" xfId="1587"/>
    <cellStyle name="チェック セル 44" xfId="1588"/>
    <cellStyle name="チェック セル 45" xfId="1589"/>
    <cellStyle name="チェック セル 46" xfId="1590"/>
    <cellStyle name="チェック セル 47" xfId="1591"/>
    <cellStyle name="チェック セル 48" xfId="1592"/>
    <cellStyle name="チェック セル 49" xfId="1593"/>
    <cellStyle name="チェック セル 5" xfId="1594"/>
    <cellStyle name="チェック セル 50" xfId="1595"/>
    <cellStyle name="チェック セル 51" xfId="1596"/>
    <cellStyle name="チェック セル 52" xfId="1597"/>
    <cellStyle name="チェック セル 53" xfId="1598"/>
    <cellStyle name="チェック セル 54" xfId="1599"/>
    <cellStyle name="チェック セル 55" xfId="1600"/>
    <cellStyle name="チェック セル 56" xfId="1601"/>
    <cellStyle name="チェック セル 57" xfId="1602"/>
    <cellStyle name="チェック セル 58" xfId="1603"/>
    <cellStyle name="チェック セル 59" xfId="1604"/>
    <cellStyle name="チェック セル 6" xfId="1605"/>
    <cellStyle name="チェック セル 60" xfId="1606"/>
    <cellStyle name="チェック セル 61" xfId="1607"/>
    <cellStyle name="チェック セル 62" xfId="1608"/>
    <cellStyle name="チェック セル 63" xfId="1609"/>
    <cellStyle name="チェック セル 7" xfId="1610"/>
    <cellStyle name="チェック セル 8" xfId="1611"/>
    <cellStyle name="チェック セル 9" xfId="1612"/>
    <cellStyle name="どちらでもない 10" xfId="1613"/>
    <cellStyle name="どちらでもない 11" xfId="1614"/>
    <cellStyle name="どちらでもない 12" xfId="1615"/>
    <cellStyle name="どちらでもない 13" xfId="1616"/>
    <cellStyle name="どちらでもない 14" xfId="1617"/>
    <cellStyle name="どちらでもない 15" xfId="1618"/>
    <cellStyle name="どちらでもない 16" xfId="1619"/>
    <cellStyle name="どちらでもない 17" xfId="1620"/>
    <cellStyle name="どちらでもない 18" xfId="1621"/>
    <cellStyle name="どちらでもない 19" xfId="1622"/>
    <cellStyle name="どちらでもない 2" xfId="1623"/>
    <cellStyle name="どちらでもない 20" xfId="1624"/>
    <cellStyle name="どちらでもない 21" xfId="1625"/>
    <cellStyle name="どちらでもない 22" xfId="1626"/>
    <cellStyle name="どちらでもない 23" xfId="1627"/>
    <cellStyle name="どちらでもない 24" xfId="1628"/>
    <cellStyle name="どちらでもない 25" xfId="1629"/>
    <cellStyle name="どちらでもない 26" xfId="1630"/>
    <cellStyle name="どちらでもない 27" xfId="1631"/>
    <cellStyle name="どちらでもない 28" xfId="1632"/>
    <cellStyle name="どちらでもない 29" xfId="1633"/>
    <cellStyle name="どちらでもない 3" xfId="1634"/>
    <cellStyle name="どちらでもない 30" xfId="1635"/>
    <cellStyle name="どちらでもない 31" xfId="1636"/>
    <cellStyle name="どちらでもない 32" xfId="1637"/>
    <cellStyle name="どちらでもない 33" xfId="1638"/>
    <cellStyle name="どちらでもない 34" xfId="1639"/>
    <cellStyle name="どちらでもない 35" xfId="1640"/>
    <cellStyle name="どちらでもない 36" xfId="1641"/>
    <cellStyle name="どちらでもない 37" xfId="1642"/>
    <cellStyle name="どちらでもない 38" xfId="1643"/>
    <cellStyle name="どちらでもない 39" xfId="1644"/>
    <cellStyle name="どちらでもない 4" xfId="1645"/>
    <cellStyle name="どちらでもない 40" xfId="1646"/>
    <cellStyle name="どちらでもない 41" xfId="1647"/>
    <cellStyle name="どちらでもない 42" xfId="1648"/>
    <cellStyle name="どちらでもない 43" xfId="1649"/>
    <cellStyle name="どちらでもない 44" xfId="1650"/>
    <cellStyle name="どちらでもない 45" xfId="1651"/>
    <cellStyle name="どちらでもない 46" xfId="1652"/>
    <cellStyle name="どちらでもない 47" xfId="1653"/>
    <cellStyle name="どちらでもない 48" xfId="1654"/>
    <cellStyle name="どちらでもない 49" xfId="1655"/>
    <cellStyle name="どちらでもない 5" xfId="1656"/>
    <cellStyle name="どちらでもない 50" xfId="1657"/>
    <cellStyle name="どちらでもない 51" xfId="1658"/>
    <cellStyle name="どちらでもない 52" xfId="1659"/>
    <cellStyle name="どちらでもない 53" xfId="1660"/>
    <cellStyle name="どちらでもない 54" xfId="1661"/>
    <cellStyle name="どちらでもない 55" xfId="1662"/>
    <cellStyle name="どちらでもない 56" xfId="1663"/>
    <cellStyle name="どちらでもない 57" xfId="1664"/>
    <cellStyle name="どちらでもない 58" xfId="1665"/>
    <cellStyle name="どちらでもない 59" xfId="1666"/>
    <cellStyle name="どちらでもない 6" xfId="1667"/>
    <cellStyle name="どちらでもない 60" xfId="1668"/>
    <cellStyle name="どちらでもない 61" xfId="1669"/>
    <cellStyle name="どちらでもない 62" xfId="1670"/>
    <cellStyle name="どちらでもない 63" xfId="1671"/>
    <cellStyle name="どちらでもない 7" xfId="1672"/>
    <cellStyle name="どちらでもない 8" xfId="1673"/>
    <cellStyle name="どちらでもない 9" xfId="1674"/>
    <cellStyle name="ハイパーリンク" xfId="1675" builtinId="8" customBuiltin="1"/>
    <cellStyle name="ハイパーリンク 2" xfId="1676"/>
    <cellStyle name="メモ 10" xfId="1677"/>
    <cellStyle name="メモ 11" xfId="1678"/>
    <cellStyle name="メモ 12" xfId="1679"/>
    <cellStyle name="メモ 13" xfId="1680"/>
    <cellStyle name="メモ 14" xfId="1681"/>
    <cellStyle name="メモ 15" xfId="1682"/>
    <cellStyle name="メモ 16" xfId="1683"/>
    <cellStyle name="メモ 17" xfId="1684"/>
    <cellStyle name="メモ 18" xfId="1685"/>
    <cellStyle name="メモ 19" xfId="1686"/>
    <cellStyle name="メモ 2" xfId="1687"/>
    <cellStyle name="メモ 20" xfId="1688"/>
    <cellStyle name="メモ 21" xfId="1689"/>
    <cellStyle name="メモ 22" xfId="1690"/>
    <cellStyle name="メモ 23" xfId="1691"/>
    <cellStyle name="メモ 24" xfId="1692"/>
    <cellStyle name="メモ 25" xfId="1693"/>
    <cellStyle name="メモ 26" xfId="1694"/>
    <cellStyle name="メモ 27" xfId="1695"/>
    <cellStyle name="メモ 28" xfId="1696"/>
    <cellStyle name="メモ 29" xfId="1697"/>
    <cellStyle name="メモ 3" xfId="1698"/>
    <cellStyle name="メモ 30" xfId="1699"/>
    <cellStyle name="メモ 31" xfId="1700"/>
    <cellStyle name="メモ 32" xfId="1701"/>
    <cellStyle name="メモ 33" xfId="1702"/>
    <cellStyle name="メモ 34" xfId="1703"/>
    <cellStyle name="メモ 35" xfId="1704"/>
    <cellStyle name="メモ 36" xfId="1705"/>
    <cellStyle name="メモ 37" xfId="1706"/>
    <cellStyle name="メモ 38" xfId="1707"/>
    <cellStyle name="メモ 39" xfId="1708"/>
    <cellStyle name="メモ 4" xfId="1709"/>
    <cellStyle name="メモ 40" xfId="1710"/>
    <cellStyle name="メモ 41" xfId="1711"/>
    <cellStyle name="メモ 42" xfId="1712"/>
    <cellStyle name="メモ 43" xfId="1713"/>
    <cellStyle name="メモ 44" xfId="1714"/>
    <cellStyle name="メモ 45" xfId="1715"/>
    <cellStyle name="メモ 46" xfId="1716"/>
    <cellStyle name="メモ 47" xfId="1717"/>
    <cellStyle name="メモ 48" xfId="1718"/>
    <cellStyle name="メモ 49" xfId="1719"/>
    <cellStyle name="メモ 5" xfId="1720"/>
    <cellStyle name="メモ 50" xfId="1721"/>
    <cellStyle name="メモ 51" xfId="1722"/>
    <cellStyle name="メモ 52" xfId="1723"/>
    <cellStyle name="メモ 53" xfId="1724"/>
    <cellStyle name="メモ 54" xfId="1725"/>
    <cellStyle name="メモ 55" xfId="1726"/>
    <cellStyle name="メモ 56" xfId="1727"/>
    <cellStyle name="メモ 57" xfId="1728"/>
    <cellStyle name="メモ 58" xfId="1729"/>
    <cellStyle name="メモ 59" xfId="1730"/>
    <cellStyle name="メモ 6" xfId="1731"/>
    <cellStyle name="メモ 60" xfId="1732"/>
    <cellStyle name="メモ 61" xfId="1733"/>
    <cellStyle name="メモ 62" xfId="1734"/>
    <cellStyle name="メモ 63" xfId="1735"/>
    <cellStyle name="メモ 7" xfId="1736"/>
    <cellStyle name="メモ 8" xfId="1737"/>
    <cellStyle name="メモ 9" xfId="1738"/>
    <cellStyle name="リンク セル 10" xfId="1739"/>
    <cellStyle name="リンク セル 11" xfId="1740"/>
    <cellStyle name="リンク セル 12" xfId="1741"/>
    <cellStyle name="リンク セル 13" xfId="1742"/>
    <cellStyle name="リンク セル 14" xfId="1743"/>
    <cellStyle name="リンク セル 15" xfId="1744"/>
    <cellStyle name="リンク セル 16" xfId="1745"/>
    <cellStyle name="リンク セル 17" xfId="1746"/>
    <cellStyle name="リンク セル 18" xfId="1747"/>
    <cellStyle name="リンク セル 19" xfId="1748"/>
    <cellStyle name="リンク セル 2" xfId="1749"/>
    <cellStyle name="リンク セル 20" xfId="1750"/>
    <cellStyle name="リンク セル 21" xfId="1751"/>
    <cellStyle name="リンク セル 22" xfId="1752"/>
    <cellStyle name="リンク セル 23" xfId="1753"/>
    <cellStyle name="リンク セル 24" xfId="1754"/>
    <cellStyle name="リンク セル 25" xfId="1755"/>
    <cellStyle name="リンク セル 26" xfId="1756"/>
    <cellStyle name="リンク セル 27" xfId="1757"/>
    <cellStyle name="リンク セル 28" xfId="1758"/>
    <cellStyle name="リンク セル 29" xfId="1759"/>
    <cellStyle name="リンク セル 3" xfId="1760"/>
    <cellStyle name="リンク セル 30" xfId="1761"/>
    <cellStyle name="リンク セル 31" xfId="1762"/>
    <cellStyle name="リンク セル 32" xfId="1763"/>
    <cellStyle name="リンク セル 33" xfId="1764"/>
    <cellStyle name="リンク セル 34" xfId="1765"/>
    <cellStyle name="リンク セル 35" xfId="1766"/>
    <cellStyle name="リンク セル 36" xfId="1767"/>
    <cellStyle name="リンク セル 37" xfId="1768"/>
    <cellStyle name="リンク セル 38" xfId="1769"/>
    <cellStyle name="リンク セル 39" xfId="1770"/>
    <cellStyle name="リンク セル 4" xfId="1771"/>
    <cellStyle name="リンク セル 40" xfId="1772"/>
    <cellStyle name="リンク セル 41" xfId="1773"/>
    <cellStyle name="リンク セル 42" xfId="1774"/>
    <cellStyle name="リンク セル 43" xfId="1775"/>
    <cellStyle name="リンク セル 44" xfId="1776"/>
    <cellStyle name="リンク セル 45" xfId="1777"/>
    <cellStyle name="リンク セル 46" xfId="1778"/>
    <cellStyle name="リンク セル 47" xfId="1779"/>
    <cellStyle name="リンク セル 48" xfId="1780"/>
    <cellStyle name="リンク セル 49" xfId="1781"/>
    <cellStyle name="リンク セル 5" xfId="1782"/>
    <cellStyle name="リンク セル 50" xfId="1783"/>
    <cellStyle name="リンク セル 51" xfId="1784"/>
    <cellStyle name="リンク セル 52" xfId="1785"/>
    <cellStyle name="リンク セル 53" xfId="1786"/>
    <cellStyle name="リンク セル 54" xfId="1787"/>
    <cellStyle name="リンク セル 55" xfId="1788"/>
    <cellStyle name="リンク セル 56" xfId="1789"/>
    <cellStyle name="リンク セル 57" xfId="1790"/>
    <cellStyle name="リンク セル 58" xfId="1791"/>
    <cellStyle name="リンク セル 59" xfId="1792"/>
    <cellStyle name="リンク セル 6" xfId="1793"/>
    <cellStyle name="リンク セル 60" xfId="1794"/>
    <cellStyle name="リンク セル 61" xfId="1795"/>
    <cellStyle name="リンク セル 62" xfId="1796"/>
    <cellStyle name="リンク セル 63" xfId="1797"/>
    <cellStyle name="リンク セル 7" xfId="1798"/>
    <cellStyle name="リンク セル 8" xfId="1799"/>
    <cellStyle name="リンク セル 9" xfId="1800"/>
    <cellStyle name="悪い 10" xfId="1801"/>
    <cellStyle name="悪い 11" xfId="1802"/>
    <cellStyle name="悪い 12" xfId="1803"/>
    <cellStyle name="悪い 13" xfId="1804"/>
    <cellStyle name="悪い 14" xfId="1805"/>
    <cellStyle name="悪い 15" xfId="1806"/>
    <cellStyle name="悪い 16" xfId="1807"/>
    <cellStyle name="悪い 17" xfId="1808"/>
    <cellStyle name="悪い 18" xfId="1809"/>
    <cellStyle name="悪い 19" xfId="1810"/>
    <cellStyle name="悪い 2" xfId="1811"/>
    <cellStyle name="悪い 20" xfId="1812"/>
    <cellStyle name="悪い 21" xfId="1813"/>
    <cellStyle name="悪い 22" xfId="1814"/>
    <cellStyle name="悪い 23" xfId="1815"/>
    <cellStyle name="悪い 24" xfId="1816"/>
    <cellStyle name="悪い 25" xfId="1817"/>
    <cellStyle name="悪い 26" xfId="1818"/>
    <cellStyle name="悪い 27" xfId="1819"/>
    <cellStyle name="悪い 28" xfId="1820"/>
    <cellStyle name="悪い 29" xfId="1821"/>
    <cellStyle name="悪い 3" xfId="1822"/>
    <cellStyle name="悪い 30" xfId="1823"/>
    <cellStyle name="悪い 31" xfId="1824"/>
    <cellStyle name="悪い 32" xfId="1825"/>
    <cellStyle name="悪い 33" xfId="1826"/>
    <cellStyle name="悪い 34" xfId="1827"/>
    <cellStyle name="悪い 35" xfId="1828"/>
    <cellStyle name="悪い 36" xfId="1829"/>
    <cellStyle name="悪い 37" xfId="1830"/>
    <cellStyle name="悪い 38" xfId="1831"/>
    <cellStyle name="悪い 39" xfId="1832"/>
    <cellStyle name="悪い 4" xfId="1833"/>
    <cellStyle name="悪い 40" xfId="1834"/>
    <cellStyle name="悪い 41" xfId="1835"/>
    <cellStyle name="悪い 42" xfId="1836"/>
    <cellStyle name="悪い 43" xfId="1837"/>
    <cellStyle name="悪い 44" xfId="1838"/>
    <cellStyle name="悪い 45" xfId="1839"/>
    <cellStyle name="悪い 46" xfId="1840"/>
    <cellStyle name="悪い 47" xfId="1841"/>
    <cellStyle name="悪い 48" xfId="1842"/>
    <cellStyle name="悪い 49" xfId="1843"/>
    <cellStyle name="悪い 5" xfId="1844"/>
    <cellStyle name="悪い 50" xfId="1845"/>
    <cellStyle name="悪い 51" xfId="1846"/>
    <cellStyle name="悪い 52" xfId="1847"/>
    <cellStyle name="悪い 53" xfId="1848"/>
    <cellStyle name="悪い 54" xfId="1849"/>
    <cellStyle name="悪い 55" xfId="1850"/>
    <cellStyle name="悪い 56" xfId="1851"/>
    <cellStyle name="悪い 57" xfId="1852"/>
    <cellStyle name="悪い 58" xfId="1853"/>
    <cellStyle name="悪い 59" xfId="1854"/>
    <cellStyle name="悪い 6" xfId="1855"/>
    <cellStyle name="悪い 60" xfId="1856"/>
    <cellStyle name="悪い 61" xfId="1857"/>
    <cellStyle name="悪い 62" xfId="1858"/>
    <cellStyle name="悪い 63" xfId="1859"/>
    <cellStyle name="悪い 7" xfId="1860"/>
    <cellStyle name="悪い 8" xfId="1861"/>
    <cellStyle name="悪い 9" xfId="1862"/>
    <cellStyle name="計算 10" xfId="1863"/>
    <cellStyle name="計算 11" xfId="1864"/>
    <cellStyle name="計算 12" xfId="1865"/>
    <cellStyle name="計算 13" xfId="1866"/>
    <cellStyle name="計算 14" xfId="1867"/>
    <cellStyle name="計算 15" xfId="1868"/>
    <cellStyle name="計算 16" xfId="1869"/>
    <cellStyle name="計算 17" xfId="1870"/>
    <cellStyle name="計算 18" xfId="1871"/>
    <cellStyle name="計算 19" xfId="1872"/>
    <cellStyle name="計算 2" xfId="1873"/>
    <cellStyle name="計算 20" xfId="1874"/>
    <cellStyle name="計算 21" xfId="1875"/>
    <cellStyle name="計算 22" xfId="1876"/>
    <cellStyle name="計算 23" xfId="1877"/>
    <cellStyle name="計算 24" xfId="1878"/>
    <cellStyle name="計算 25" xfId="1879"/>
    <cellStyle name="計算 26" xfId="1880"/>
    <cellStyle name="計算 27" xfId="1881"/>
    <cellStyle name="計算 28" xfId="1882"/>
    <cellStyle name="計算 29" xfId="1883"/>
    <cellStyle name="計算 3" xfId="1884"/>
    <cellStyle name="計算 30" xfId="1885"/>
    <cellStyle name="計算 31" xfId="1886"/>
    <cellStyle name="計算 32" xfId="1887"/>
    <cellStyle name="計算 33" xfId="1888"/>
    <cellStyle name="計算 34" xfId="1889"/>
    <cellStyle name="計算 35" xfId="1890"/>
    <cellStyle name="計算 36" xfId="1891"/>
    <cellStyle name="計算 37" xfId="1892"/>
    <cellStyle name="計算 38" xfId="1893"/>
    <cellStyle name="計算 39" xfId="1894"/>
    <cellStyle name="計算 4" xfId="1895"/>
    <cellStyle name="計算 40" xfId="1896"/>
    <cellStyle name="計算 41" xfId="1897"/>
    <cellStyle name="計算 42" xfId="1898"/>
    <cellStyle name="計算 43" xfId="1899"/>
    <cellStyle name="計算 44" xfId="1900"/>
    <cellStyle name="計算 45" xfId="1901"/>
    <cellStyle name="計算 46" xfId="1902"/>
    <cellStyle name="計算 47" xfId="1903"/>
    <cellStyle name="計算 48" xfId="1904"/>
    <cellStyle name="計算 49" xfId="1905"/>
    <cellStyle name="計算 5" xfId="1906"/>
    <cellStyle name="計算 50" xfId="1907"/>
    <cellStyle name="計算 51" xfId="1908"/>
    <cellStyle name="計算 52" xfId="1909"/>
    <cellStyle name="計算 53" xfId="1910"/>
    <cellStyle name="計算 54" xfId="1911"/>
    <cellStyle name="計算 55" xfId="1912"/>
    <cellStyle name="計算 56" xfId="1913"/>
    <cellStyle name="計算 57" xfId="1914"/>
    <cellStyle name="計算 58" xfId="1915"/>
    <cellStyle name="計算 59" xfId="1916"/>
    <cellStyle name="計算 6" xfId="1917"/>
    <cellStyle name="計算 60" xfId="1918"/>
    <cellStyle name="計算 61" xfId="1919"/>
    <cellStyle name="計算 62" xfId="1920"/>
    <cellStyle name="計算 63" xfId="1921"/>
    <cellStyle name="計算 7" xfId="1922"/>
    <cellStyle name="計算 8" xfId="1923"/>
    <cellStyle name="計算 9" xfId="1924"/>
    <cellStyle name="警告文 10" xfId="1925"/>
    <cellStyle name="警告文 11" xfId="1926"/>
    <cellStyle name="警告文 12" xfId="1927"/>
    <cellStyle name="警告文 13" xfId="1928"/>
    <cellStyle name="警告文 14" xfId="1929"/>
    <cellStyle name="警告文 15" xfId="1930"/>
    <cellStyle name="警告文 16" xfId="1931"/>
    <cellStyle name="警告文 17" xfId="1932"/>
    <cellStyle name="警告文 18" xfId="1933"/>
    <cellStyle name="警告文 19" xfId="1934"/>
    <cellStyle name="警告文 2" xfId="1935"/>
    <cellStyle name="警告文 20" xfId="1936"/>
    <cellStyle name="警告文 21" xfId="1937"/>
    <cellStyle name="警告文 22" xfId="1938"/>
    <cellStyle name="警告文 23" xfId="1939"/>
    <cellStyle name="警告文 24" xfId="1940"/>
    <cellStyle name="警告文 25" xfId="1941"/>
    <cellStyle name="警告文 26" xfId="1942"/>
    <cellStyle name="警告文 27" xfId="1943"/>
    <cellStyle name="警告文 28" xfId="1944"/>
    <cellStyle name="警告文 29" xfId="1945"/>
    <cellStyle name="警告文 3" xfId="1946"/>
    <cellStyle name="警告文 30" xfId="1947"/>
    <cellStyle name="警告文 31" xfId="1948"/>
    <cellStyle name="警告文 32" xfId="1949"/>
    <cellStyle name="警告文 33" xfId="1950"/>
    <cellStyle name="警告文 34" xfId="1951"/>
    <cellStyle name="警告文 35" xfId="1952"/>
    <cellStyle name="警告文 36" xfId="1953"/>
    <cellStyle name="警告文 37" xfId="1954"/>
    <cellStyle name="警告文 38" xfId="1955"/>
    <cellStyle name="警告文 39" xfId="1956"/>
    <cellStyle name="警告文 4" xfId="1957"/>
    <cellStyle name="警告文 40" xfId="1958"/>
    <cellStyle name="警告文 41" xfId="1959"/>
    <cellStyle name="警告文 42" xfId="1960"/>
    <cellStyle name="警告文 43" xfId="1961"/>
    <cellStyle name="警告文 44" xfId="1962"/>
    <cellStyle name="警告文 45" xfId="1963"/>
    <cellStyle name="警告文 46" xfId="1964"/>
    <cellStyle name="警告文 47" xfId="1965"/>
    <cellStyle name="警告文 48" xfId="1966"/>
    <cellStyle name="警告文 49" xfId="1967"/>
    <cellStyle name="警告文 5" xfId="1968"/>
    <cellStyle name="警告文 50" xfId="1969"/>
    <cellStyle name="警告文 51" xfId="1970"/>
    <cellStyle name="警告文 52" xfId="1971"/>
    <cellStyle name="警告文 53" xfId="1972"/>
    <cellStyle name="警告文 54" xfId="1973"/>
    <cellStyle name="警告文 55" xfId="1974"/>
    <cellStyle name="警告文 56" xfId="1975"/>
    <cellStyle name="警告文 57" xfId="1976"/>
    <cellStyle name="警告文 58" xfId="1977"/>
    <cellStyle name="警告文 59" xfId="1978"/>
    <cellStyle name="警告文 6" xfId="1979"/>
    <cellStyle name="警告文 60" xfId="1980"/>
    <cellStyle name="警告文 61" xfId="1981"/>
    <cellStyle name="警告文 62" xfId="1982"/>
    <cellStyle name="警告文 63" xfId="1983"/>
    <cellStyle name="警告文 7" xfId="1984"/>
    <cellStyle name="警告文 8" xfId="1985"/>
    <cellStyle name="警告文 9" xfId="1986"/>
    <cellStyle name="桁区切り 10" xfId="1987"/>
    <cellStyle name="桁区切り 11" xfId="1988"/>
    <cellStyle name="桁区切り 12" xfId="1989"/>
    <cellStyle name="桁区切り 13" xfId="1990"/>
    <cellStyle name="桁区切り 14" xfId="1991"/>
    <cellStyle name="桁区切り 15" xfId="1992"/>
    <cellStyle name="桁区切り 16" xfId="1993"/>
    <cellStyle name="桁区切り 17" xfId="1994"/>
    <cellStyle name="桁区切り 18" xfId="1995"/>
    <cellStyle name="桁区切り 19" xfId="1996"/>
    <cellStyle name="桁区切り 2" xfId="1997"/>
    <cellStyle name="桁区切り 20" xfId="1998"/>
    <cellStyle name="桁区切り 21" xfId="1999"/>
    <cellStyle name="桁区切り 22" xfId="2000"/>
    <cellStyle name="桁区切り 23" xfId="2001"/>
    <cellStyle name="桁区切り 24" xfId="2002"/>
    <cellStyle name="桁区切り 25" xfId="2003"/>
    <cellStyle name="桁区切り 26" xfId="2004"/>
    <cellStyle name="桁区切り 27" xfId="2005"/>
    <cellStyle name="桁区切り 28" xfId="2006"/>
    <cellStyle name="桁区切り 29" xfId="2007"/>
    <cellStyle name="桁区切り 3" xfId="2008"/>
    <cellStyle name="桁区切り 30" xfId="2009"/>
    <cellStyle name="桁区切り 31" xfId="2010"/>
    <cellStyle name="桁区切り 32" xfId="2011"/>
    <cellStyle name="桁区切り 33" xfId="2012"/>
    <cellStyle name="桁区切り 34" xfId="2013"/>
    <cellStyle name="桁区切り 35" xfId="2014"/>
    <cellStyle name="桁区切り 36" xfId="2015"/>
    <cellStyle name="桁区切り 37" xfId="2016"/>
    <cellStyle name="桁区切り 38" xfId="2017"/>
    <cellStyle name="桁区切り 39" xfId="2018"/>
    <cellStyle name="桁区切り 4" xfId="2019"/>
    <cellStyle name="桁区切り 40" xfId="2020"/>
    <cellStyle name="桁区切り 41" xfId="2021"/>
    <cellStyle name="桁区切り 42" xfId="2022"/>
    <cellStyle name="桁区切り 43" xfId="2023"/>
    <cellStyle name="桁区切り 44" xfId="2024"/>
    <cellStyle name="桁区切り 45" xfId="2025"/>
    <cellStyle name="桁区切り 46" xfId="2026"/>
    <cellStyle name="桁区切り 47" xfId="2027"/>
    <cellStyle name="桁区切り 48" xfId="2028"/>
    <cellStyle name="桁区切り 49" xfId="2029"/>
    <cellStyle name="桁区切り 5" xfId="2030"/>
    <cellStyle name="桁区切り 50" xfId="2031"/>
    <cellStyle name="桁区切り 51" xfId="2032"/>
    <cellStyle name="桁区切り 52" xfId="2033"/>
    <cellStyle name="桁区切り 53" xfId="2034"/>
    <cellStyle name="桁区切り 54" xfId="2035"/>
    <cellStyle name="桁区切り 55" xfId="2036"/>
    <cellStyle name="桁区切り 56" xfId="2037"/>
    <cellStyle name="桁区切り 57" xfId="2038"/>
    <cellStyle name="桁区切り 58" xfId="2039"/>
    <cellStyle name="桁区切り 59" xfId="2040"/>
    <cellStyle name="桁区切り 6" xfId="2041"/>
    <cellStyle name="桁区切り 60" xfId="2042"/>
    <cellStyle name="桁区切り 61" xfId="2043"/>
    <cellStyle name="桁区切り 62" xfId="2044"/>
    <cellStyle name="桁区切り 63" xfId="2045"/>
    <cellStyle name="桁区切り 7" xfId="2046"/>
    <cellStyle name="桁区切り 8" xfId="2047"/>
    <cellStyle name="桁区切り 9" xfId="2048"/>
    <cellStyle name="見出し 1 10" xfId="2049"/>
    <cellStyle name="見出し 1 11" xfId="2050"/>
    <cellStyle name="見出し 1 12" xfId="2051"/>
    <cellStyle name="見出し 1 13" xfId="2052"/>
    <cellStyle name="見出し 1 14" xfId="2053"/>
    <cellStyle name="見出し 1 15" xfId="2054"/>
    <cellStyle name="見出し 1 16" xfId="2055"/>
    <cellStyle name="見出し 1 17" xfId="2056"/>
    <cellStyle name="見出し 1 18" xfId="2057"/>
    <cellStyle name="見出し 1 19" xfId="2058"/>
    <cellStyle name="見出し 1 2" xfId="2059"/>
    <cellStyle name="見出し 1 20" xfId="2060"/>
    <cellStyle name="見出し 1 21" xfId="2061"/>
    <cellStyle name="見出し 1 22" xfId="2062"/>
    <cellStyle name="見出し 1 23" xfId="2063"/>
    <cellStyle name="見出し 1 24" xfId="2064"/>
    <cellStyle name="見出し 1 25" xfId="2065"/>
    <cellStyle name="見出し 1 26" xfId="2066"/>
    <cellStyle name="見出し 1 27" xfId="2067"/>
    <cellStyle name="見出し 1 28" xfId="2068"/>
    <cellStyle name="見出し 1 29" xfId="2069"/>
    <cellStyle name="見出し 1 3" xfId="2070"/>
    <cellStyle name="見出し 1 30" xfId="2071"/>
    <cellStyle name="見出し 1 31" xfId="2072"/>
    <cellStyle name="見出し 1 32" xfId="2073"/>
    <cellStyle name="見出し 1 33" xfId="2074"/>
    <cellStyle name="見出し 1 34" xfId="2075"/>
    <cellStyle name="見出し 1 35" xfId="2076"/>
    <cellStyle name="見出し 1 36" xfId="2077"/>
    <cellStyle name="見出し 1 37" xfId="2078"/>
    <cellStyle name="見出し 1 38" xfId="2079"/>
    <cellStyle name="見出し 1 39" xfId="2080"/>
    <cellStyle name="見出し 1 4" xfId="2081"/>
    <cellStyle name="見出し 1 40" xfId="2082"/>
    <cellStyle name="見出し 1 41" xfId="2083"/>
    <cellStyle name="見出し 1 42" xfId="2084"/>
    <cellStyle name="見出し 1 43" xfId="2085"/>
    <cellStyle name="見出し 1 44" xfId="2086"/>
    <cellStyle name="見出し 1 45" xfId="2087"/>
    <cellStyle name="見出し 1 46" xfId="2088"/>
    <cellStyle name="見出し 1 47" xfId="2089"/>
    <cellStyle name="見出し 1 48" xfId="2090"/>
    <cellStyle name="見出し 1 49" xfId="2091"/>
    <cellStyle name="見出し 1 5" xfId="2092"/>
    <cellStyle name="見出し 1 50" xfId="2093"/>
    <cellStyle name="見出し 1 51" xfId="2094"/>
    <cellStyle name="見出し 1 52" xfId="2095"/>
    <cellStyle name="見出し 1 53" xfId="2096"/>
    <cellStyle name="見出し 1 54" xfId="2097"/>
    <cellStyle name="見出し 1 55" xfId="2098"/>
    <cellStyle name="見出し 1 56" xfId="2099"/>
    <cellStyle name="見出し 1 57" xfId="2100"/>
    <cellStyle name="見出し 1 58" xfId="2101"/>
    <cellStyle name="見出し 1 59" xfId="2102"/>
    <cellStyle name="見出し 1 6" xfId="2103"/>
    <cellStyle name="見出し 1 60" xfId="2104"/>
    <cellStyle name="見出し 1 61" xfId="2105"/>
    <cellStyle name="見出し 1 62" xfId="2106"/>
    <cellStyle name="見出し 1 63" xfId="2107"/>
    <cellStyle name="見出し 1 7" xfId="2108"/>
    <cellStyle name="見出し 1 8" xfId="2109"/>
    <cellStyle name="見出し 1 9" xfId="2110"/>
    <cellStyle name="見出し 2 10" xfId="2111"/>
    <cellStyle name="見出し 2 11" xfId="2112"/>
    <cellStyle name="見出し 2 12" xfId="2113"/>
    <cellStyle name="見出し 2 13" xfId="2114"/>
    <cellStyle name="見出し 2 14" xfId="2115"/>
    <cellStyle name="見出し 2 15" xfId="2116"/>
    <cellStyle name="見出し 2 16" xfId="2117"/>
    <cellStyle name="見出し 2 17" xfId="2118"/>
    <cellStyle name="見出し 2 18" xfId="2119"/>
    <cellStyle name="見出し 2 19" xfId="2120"/>
    <cellStyle name="見出し 2 2" xfId="2121"/>
    <cellStyle name="見出し 2 20" xfId="2122"/>
    <cellStyle name="見出し 2 21" xfId="2123"/>
    <cellStyle name="見出し 2 22" xfId="2124"/>
    <cellStyle name="見出し 2 23" xfId="2125"/>
    <cellStyle name="見出し 2 24" xfId="2126"/>
    <cellStyle name="見出し 2 25" xfId="2127"/>
    <cellStyle name="見出し 2 26" xfId="2128"/>
    <cellStyle name="見出し 2 27" xfId="2129"/>
    <cellStyle name="見出し 2 28" xfId="2130"/>
    <cellStyle name="見出し 2 29" xfId="2131"/>
    <cellStyle name="見出し 2 3" xfId="2132"/>
    <cellStyle name="見出し 2 30" xfId="2133"/>
    <cellStyle name="見出し 2 31" xfId="2134"/>
    <cellStyle name="見出し 2 32" xfId="2135"/>
    <cellStyle name="見出し 2 33" xfId="2136"/>
    <cellStyle name="見出し 2 34" xfId="2137"/>
    <cellStyle name="見出し 2 35" xfId="2138"/>
    <cellStyle name="見出し 2 36" xfId="2139"/>
    <cellStyle name="見出し 2 37" xfId="2140"/>
    <cellStyle name="見出し 2 38" xfId="2141"/>
    <cellStyle name="見出し 2 39" xfId="2142"/>
    <cellStyle name="見出し 2 4" xfId="2143"/>
    <cellStyle name="見出し 2 40" xfId="2144"/>
    <cellStyle name="見出し 2 41" xfId="2145"/>
    <cellStyle name="見出し 2 42" xfId="2146"/>
    <cellStyle name="見出し 2 43" xfId="2147"/>
    <cellStyle name="見出し 2 44" xfId="2148"/>
    <cellStyle name="見出し 2 45" xfId="2149"/>
    <cellStyle name="見出し 2 46" xfId="2150"/>
    <cellStyle name="見出し 2 47" xfId="2151"/>
    <cellStyle name="見出し 2 48" xfId="2152"/>
    <cellStyle name="見出し 2 49" xfId="2153"/>
    <cellStyle name="見出し 2 5" xfId="2154"/>
    <cellStyle name="見出し 2 50" xfId="2155"/>
    <cellStyle name="見出し 2 51" xfId="2156"/>
    <cellStyle name="見出し 2 52" xfId="2157"/>
    <cellStyle name="見出し 2 53" xfId="2158"/>
    <cellStyle name="見出し 2 54" xfId="2159"/>
    <cellStyle name="見出し 2 55" xfId="2160"/>
    <cellStyle name="見出し 2 56" xfId="2161"/>
    <cellStyle name="見出し 2 57" xfId="2162"/>
    <cellStyle name="見出し 2 58" xfId="2163"/>
    <cellStyle name="見出し 2 59" xfId="2164"/>
    <cellStyle name="見出し 2 6" xfId="2165"/>
    <cellStyle name="見出し 2 60" xfId="2166"/>
    <cellStyle name="見出し 2 61" xfId="2167"/>
    <cellStyle name="見出し 2 62" xfId="2168"/>
    <cellStyle name="見出し 2 63" xfId="2169"/>
    <cellStyle name="見出し 2 7" xfId="2170"/>
    <cellStyle name="見出し 2 8" xfId="2171"/>
    <cellStyle name="見出し 2 9" xfId="2172"/>
    <cellStyle name="見出し 3 10" xfId="2173"/>
    <cellStyle name="見出し 3 11" xfId="2174"/>
    <cellStyle name="見出し 3 12" xfId="2175"/>
    <cellStyle name="見出し 3 13" xfId="2176"/>
    <cellStyle name="見出し 3 14" xfId="2177"/>
    <cellStyle name="見出し 3 15" xfId="2178"/>
    <cellStyle name="見出し 3 16" xfId="2179"/>
    <cellStyle name="見出し 3 17" xfId="2180"/>
    <cellStyle name="見出し 3 18" xfId="2181"/>
    <cellStyle name="見出し 3 19" xfId="2182"/>
    <cellStyle name="見出し 3 2" xfId="2183"/>
    <cellStyle name="見出し 3 20" xfId="2184"/>
    <cellStyle name="見出し 3 21" xfId="2185"/>
    <cellStyle name="見出し 3 22" xfId="2186"/>
    <cellStyle name="見出し 3 23" xfId="2187"/>
    <cellStyle name="見出し 3 24" xfId="2188"/>
    <cellStyle name="見出し 3 25" xfId="2189"/>
    <cellStyle name="見出し 3 26" xfId="2190"/>
    <cellStyle name="見出し 3 27" xfId="2191"/>
    <cellStyle name="見出し 3 28" xfId="2192"/>
    <cellStyle name="見出し 3 29" xfId="2193"/>
    <cellStyle name="見出し 3 3" xfId="2194"/>
    <cellStyle name="見出し 3 30" xfId="2195"/>
    <cellStyle name="見出し 3 31" xfId="2196"/>
    <cellStyle name="見出し 3 32" xfId="2197"/>
    <cellStyle name="見出し 3 33" xfId="2198"/>
    <cellStyle name="見出し 3 34" xfId="2199"/>
    <cellStyle name="見出し 3 35" xfId="2200"/>
    <cellStyle name="見出し 3 36" xfId="2201"/>
    <cellStyle name="見出し 3 37" xfId="2202"/>
    <cellStyle name="見出し 3 38" xfId="2203"/>
    <cellStyle name="見出し 3 39" xfId="2204"/>
    <cellStyle name="見出し 3 4" xfId="2205"/>
    <cellStyle name="見出し 3 40" xfId="2206"/>
    <cellStyle name="見出し 3 41" xfId="2207"/>
    <cellStyle name="見出し 3 42" xfId="2208"/>
    <cellStyle name="見出し 3 43" xfId="2209"/>
    <cellStyle name="見出し 3 44" xfId="2210"/>
    <cellStyle name="見出し 3 45" xfId="2211"/>
    <cellStyle name="見出し 3 46" xfId="2212"/>
    <cellStyle name="見出し 3 47" xfId="2213"/>
    <cellStyle name="見出し 3 48" xfId="2214"/>
    <cellStyle name="見出し 3 49" xfId="2215"/>
    <cellStyle name="見出し 3 5" xfId="2216"/>
    <cellStyle name="見出し 3 50" xfId="2217"/>
    <cellStyle name="見出し 3 51" xfId="2218"/>
    <cellStyle name="見出し 3 52" xfId="2219"/>
    <cellStyle name="見出し 3 53" xfId="2220"/>
    <cellStyle name="見出し 3 54" xfId="2221"/>
    <cellStyle name="見出し 3 55" xfId="2222"/>
    <cellStyle name="見出し 3 56" xfId="2223"/>
    <cellStyle name="見出し 3 57" xfId="2224"/>
    <cellStyle name="見出し 3 58" xfId="2225"/>
    <cellStyle name="見出し 3 59" xfId="2226"/>
    <cellStyle name="見出し 3 6" xfId="2227"/>
    <cellStyle name="見出し 3 60" xfId="2228"/>
    <cellStyle name="見出し 3 61" xfId="2229"/>
    <cellStyle name="見出し 3 62" xfId="2230"/>
    <cellStyle name="見出し 3 63" xfId="2231"/>
    <cellStyle name="見出し 3 7" xfId="2232"/>
    <cellStyle name="見出し 3 8" xfId="2233"/>
    <cellStyle name="見出し 3 9" xfId="2234"/>
    <cellStyle name="見出し 4 10" xfId="2235"/>
    <cellStyle name="見出し 4 11" xfId="2236"/>
    <cellStyle name="見出し 4 12" xfId="2237"/>
    <cellStyle name="見出し 4 13" xfId="2238"/>
    <cellStyle name="見出し 4 14" xfId="2239"/>
    <cellStyle name="見出し 4 15" xfId="2240"/>
    <cellStyle name="見出し 4 16" xfId="2241"/>
    <cellStyle name="見出し 4 17" xfId="2242"/>
    <cellStyle name="見出し 4 18" xfId="2243"/>
    <cellStyle name="見出し 4 19" xfId="2244"/>
    <cellStyle name="見出し 4 2" xfId="2245"/>
    <cellStyle name="見出し 4 20" xfId="2246"/>
    <cellStyle name="見出し 4 21" xfId="2247"/>
    <cellStyle name="見出し 4 22" xfId="2248"/>
    <cellStyle name="見出し 4 23" xfId="2249"/>
    <cellStyle name="見出し 4 24" xfId="2250"/>
    <cellStyle name="見出し 4 25" xfId="2251"/>
    <cellStyle name="見出し 4 26" xfId="2252"/>
    <cellStyle name="見出し 4 27" xfId="2253"/>
    <cellStyle name="見出し 4 28" xfId="2254"/>
    <cellStyle name="見出し 4 29" xfId="2255"/>
    <cellStyle name="見出し 4 3" xfId="2256"/>
    <cellStyle name="見出し 4 30" xfId="2257"/>
    <cellStyle name="見出し 4 31" xfId="2258"/>
    <cellStyle name="見出し 4 32" xfId="2259"/>
    <cellStyle name="見出し 4 33" xfId="2260"/>
    <cellStyle name="見出し 4 34" xfId="2261"/>
    <cellStyle name="見出し 4 35" xfId="2262"/>
    <cellStyle name="見出し 4 36" xfId="2263"/>
    <cellStyle name="見出し 4 37" xfId="2264"/>
    <cellStyle name="見出し 4 38" xfId="2265"/>
    <cellStyle name="見出し 4 39" xfId="2266"/>
    <cellStyle name="見出し 4 4" xfId="2267"/>
    <cellStyle name="見出し 4 40" xfId="2268"/>
    <cellStyle name="見出し 4 41" xfId="2269"/>
    <cellStyle name="見出し 4 42" xfId="2270"/>
    <cellStyle name="見出し 4 43" xfId="2271"/>
    <cellStyle name="見出し 4 44" xfId="2272"/>
    <cellStyle name="見出し 4 45" xfId="2273"/>
    <cellStyle name="見出し 4 46" xfId="2274"/>
    <cellStyle name="見出し 4 47" xfId="2275"/>
    <cellStyle name="見出し 4 48" xfId="2276"/>
    <cellStyle name="見出し 4 49" xfId="2277"/>
    <cellStyle name="見出し 4 5" xfId="2278"/>
    <cellStyle name="見出し 4 50" xfId="2279"/>
    <cellStyle name="見出し 4 51" xfId="2280"/>
    <cellStyle name="見出し 4 52" xfId="2281"/>
    <cellStyle name="見出し 4 53" xfId="2282"/>
    <cellStyle name="見出し 4 54" xfId="2283"/>
    <cellStyle name="見出し 4 55" xfId="2284"/>
    <cellStyle name="見出し 4 56" xfId="2285"/>
    <cellStyle name="見出し 4 57" xfId="2286"/>
    <cellStyle name="見出し 4 58" xfId="2287"/>
    <cellStyle name="見出し 4 59" xfId="2288"/>
    <cellStyle name="見出し 4 6" xfId="2289"/>
    <cellStyle name="見出し 4 60" xfId="2290"/>
    <cellStyle name="見出し 4 61" xfId="2291"/>
    <cellStyle name="見出し 4 62" xfId="2292"/>
    <cellStyle name="見出し 4 63" xfId="2293"/>
    <cellStyle name="見出し 4 7" xfId="2294"/>
    <cellStyle name="見出し 4 8" xfId="2295"/>
    <cellStyle name="見出し 4 9" xfId="2296"/>
    <cellStyle name="集計 10" xfId="2297"/>
    <cellStyle name="集計 11" xfId="2298"/>
    <cellStyle name="集計 12" xfId="2299"/>
    <cellStyle name="集計 13" xfId="2300"/>
    <cellStyle name="集計 14" xfId="2301"/>
    <cellStyle name="集計 15" xfId="2302"/>
    <cellStyle name="集計 16" xfId="2303"/>
    <cellStyle name="集計 17" xfId="2304"/>
    <cellStyle name="集計 18" xfId="2305"/>
    <cellStyle name="集計 19" xfId="2306"/>
    <cellStyle name="集計 2" xfId="2307"/>
    <cellStyle name="集計 20" xfId="2308"/>
    <cellStyle name="集計 21" xfId="2309"/>
    <cellStyle name="集計 22" xfId="2310"/>
    <cellStyle name="集計 23" xfId="2311"/>
    <cellStyle name="集計 24" xfId="2312"/>
    <cellStyle name="集計 25" xfId="2313"/>
    <cellStyle name="集計 26" xfId="2314"/>
    <cellStyle name="集計 27" xfId="2315"/>
    <cellStyle name="集計 28" xfId="2316"/>
    <cellStyle name="集計 29" xfId="2317"/>
    <cellStyle name="集計 3" xfId="2318"/>
    <cellStyle name="集計 30" xfId="2319"/>
    <cellStyle name="集計 31" xfId="2320"/>
    <cellStyle name="集計 32" xfId="2321"/>
    <cellStyle name="集計 33" xfId="2322"/>
    <cellStyle name="集計 34" xfId="2323"/>
    <cellStyle name="集計 35" xfId="2324"/>
    <cellStyle name="集計 36" xfId="2325"/>
    <cellStyle name="集計 37" xfId="2326"/>
    <cellStyle name="集計 38" xfId="2327"/>
    <cellStyle name="集計 39" xfId="2328"/>
    <cellStyle name="集計 4" xfId="2329"/>
    <cellStyle name="集計 40" xfId="2330"/>
    <cellStyle name="集計 41" xfId="2331"/>
    <cellStyle name="集計 42" xfId="2332"/>
    <cellStyle name="集計 43" xfId="2333"/>
    <cellStyle name="集計 44" xfId="2334"/>
    <cellStyle name="集計 45" xfId="2335"/>
    <cellStyle name="集計 46" xfId="2336"/>
    <cellStyle name="集計 47" xfId="2337"/>
    <cellStyle name="集計 48" xfId="2338"/>
    <cellStyle name="集計 49" xfId="2339"/>
    <cellStyle name="集計 5" xfId="2340"/>
    <cellStyle name="集計 50" xfId="2341"/>
    <cellStyle name="集計 51" xfId="2342"/>
    <cellStyle name="集計 52" xfId="2343"/>
    <cellStyle name="集計 53" xfId="2344"/>
    <cellStyle name="集計 54" xfId="2345"/>
    <cellStyle name="集計 55" xfId="2346"/>
    <cellStyle name="集計 56" xfId="2347"/>
    <cellStyle name="集計 57" xfId="2348"/>
    <cellStyle name="集計 58" xfId="2349"/>
    <cellStyle name="集計 59" xfId="2350"/>
    <cellStyle name="集計 6" xfId="2351"/>
    <cellStyle name="集計 60" xfId="2352"/>
    <cellStyle name="集計 61" xfId="2353"/>
    <cellStyle name="集計 62" xfId="2354"/>
    <cellStyle name="集計 63" xfId="2355"/>
    <cellStyle name="集計 7" xfId="2356"/>
    <cellStyle name="集計 8" xfId="2357"/>
    <cellStyle name="集計 9" xfId="2358"/>
    <cellStyle name="出力 10" xfId="2359"/>
    <cellStyle name="出力 11" xfId="2360"/>
    <cellStyle name="出力 12" xfId="2361"/>
    <cellStyle name="出力 13" xfId="2362"/>
    <cellStyle name="出力 14" xfId="2363"/>
    <cellStyle name="出力 15" xfId="2364"/>
    <cellStyle name="出力 16" xfId="2365"/>
    <cellStyle name="出力 17" xfId="2366"/>
    <cellStyle name="出力 18" xfId="2367"/>
    <cellStyle name="出力 19" xfId="2368"/>
    <cellStyle name="出力 2" xfId="2369"/>
    <cellStyle name="出力 20" xfId="2370"/>
    <cellStyle name="出力 21" xfId="2371"/>
    <cellStyle name="出力 22" xfId="2372"/>
    <cellStyle name="出力 23" xfId="2373"/>
    <cellStyle name="出力 24" xfId="2374"/>
    <cellStyle name="出力 25" xfId="2375"/>
    <cellStyle name="出力 26" xfId="2376"/>
    <cellStyle name="出力 27" xfId="2377"/>
    <cellStyle name="出力 28" xfId="2378"/>
    <cellStyle name="出力 29" xfId="2379"/>
    <cellStyle name="出力 3" xfId="2380"/>
    <cellStyle name="出力 30" xfId="2381"/>
    <cellStyle name="出力 31" xfId="2382"/>
    <cellStyle name="出力 32" xfId="2383"/>
    <cellStyle name="出力 33" xfId="2384"/>
    <cellStyle name="出力 34" xfId="2385"/>
    <cellStyle name="出力 35" xfId="2386"/>
    <cellStyle name="出力 36" xfId="2387"/>
    <cellStyle name="出力 37" xfId="2388"/>
    <cellStyle name="出力 38" xfId="2389"/>
    <cellStyle name="出力 39" xfId="2390"/>
    <cellStyle name="出力 4" xfId="2391"/>
    <cellStyle name="出力 40" xfId="2392"/>
    <cellStyle name="出力 41" xfId="2393"/>
    <cellStyle name="出力 42" xfId="2394"/>
    <cellStyle name="出力 43" xfId="2395"/>
    <cellStyle name="出力 44" xfId="2396"/>
    <cellStyle name="出力 45" xfId="2397"/>
    <cellStyle name="出力 46" xfId="2398"/>
    <cellStyle name="出力 47" xfId="2399"/>
    <cellStyle name="出力 48" xfId="2400"/>
    <cellStyle name="出力 49" xfId="2401"/>
    <cellStyle name="出力 5" xfId="2402"/>
    <cellStyle name="出力 50" xfId="2403"/>
    <cellStyle name="出力 51" xfId="2404"/>
    <cellStyle name="出力 52" xfId="2405"/>
    <cellStyle name="出力 53" xfId="2406"/>
    <cellStyle name="出力 54" xfId="2407"/>
    <cellStyle name="出力 55" xfId="2408"/>
    <cellStyle name="出力 56" xfId="2409"/>
    <cellStyle name="出力 57" xfId="2410"/>
    <cellStyle name="出力 58" xfId="2411"/>
    <cellStyle name="出力 59" xfId="2412"/>
    <cellStyle name="出力 6" xfId="2413"/>
    <cellStyle name="出力 60" xfId="2414"/>
    <cellStyle name="出力 61" xfId="2415"/>
    <cellStyle name="出力 62" xfId="2416"/>
    <cellStyle name="出力 63" xfId="2417"/>
    <cellStyle name="出力 7" xfId="2418"/>
    <cellStyle name="出力 8" xfId="2419"/>
    <cellStyle name="出力 9" xfId="2420"/>
    <cellStyle name="説明文 10" xfId="2421"/>
    <cellStyle name="説明文 11" xfId="2422"/>
    <cellStyle name="説明文 12" xfId="2423"/>
    <cellStyle name="説明文 13" xfId="2424"/>
    <cellStyle name="説明文 14" xfId="2425"/>
    <cellStyle name="説明文 15" xfId="2426"/>
    <cellStyle name="説明文 16" xfId="2427"/>
    <cellStyle name="説明文 17" xfId="2428"/>
    <cellStyle name="説明文 18" xfId="2429"/>
    <cellStyle name="説明文 19" xfId="2430"/>
    <cellStyle name="説明文 2" xfId="2431"/>
    <cellStyle name="説明文 20" xfId="2432"/>
    <cellStyle name="説明文 21" xfId="2433"/>
    <cellStyle name="説明文 22" xfId="2434"/>
    <cellStyle name="説明文 23" xfId="2435"/>
    <cellStyle name="説明文 24" xfId="2436"/>
    <cellStyle name="説明文 25" xfId="2437"/>
    <cellStyle name="説明文 26" xfId="2438"/>
    <cellStyle name="説明文 27" xfId="2439"/>
    <cellStyle name="説明文 28" xfId="2440"/>
    <cellStyle name="説明文 29" xfId="2441"/>
    <cellStyle name="説明文 3" xfId="2442"/>
    <cellStyle name="説明文 30" xfId="2443"/>
    <cellStyle name="説明文 31" xfId="2444"/>
    <cellStyle name="説明文 32" xfId="2445"/>
    <cellStyle name="説明文 33" xfId="2446"/>
    <cellStyle name="説明文 34" xfId="2447"/>
    <cellStyle name="説明文 35" xfId="2448"/>
    <cellStyle name="説明文 36" xfId="2449"/>
    <cellStyle name="説明文 37" xfId="2450"/>
    <cellStyle name="説明文 38" xfId="2451"/>
    <cellStyle name="説明文 39" xfId="2452"/>
    <cellStyle name="説明文 4" xfId="2453"/>
    <cellStyle name="説明文 40" xfId="2454"/>
    <cellStyle name="説明文 41" xfId="2455"/>
    <cellStyle name="説明文 42" xfId="2456"/>
    <cellStyle name="説明文 43" xfId="2457"/>
    <cellStyle name="説明文 44" xfId="2458"/>
    <cellStyle name="説明文 45" xfId="2459"/>
    <cellStyle name="説明文 46" xfId="2460"/>
    <cellStyle name="説明文 47" xfId="2461"/>
    <cellStyle name="説明文 48" xfId="2462"/>
    <cellStyle name="説明文 49" xfId="2463"/>
    <cellStyle name="説明文 5" xfId="2464"/>
    <cellStyle name="説明文 50" xfId="2465"/>
    <cellStyle name="説明文 51" xfId="2466"/>
    <cellStyle name="説明文 52" xfId="2467"/>
    <cellStyle name="説明文 53" xfId="2468"/>
    <cellStyle name="説明文 54" xfId="2469"/>
    <cellStyle name="説明文 55" xfId="2470"/>
    <cellStyle name="説明文 56" xfId="2471"/>
    <cellStyle name="説明文 57" xfId="2472"/>
    <cellStyle name="説明文 58" xfId="2473"/>
    <cellStyle name="説明文 59" xfId="2474"/>
    <cellStyle name="説明文 6" xfId="2475"/>
    <cellStyle name="説明文 60" xfId="2476"/>
    <cellStyle name="説明文 61" xfId="2477"/>
    <cellStyle name="説明文 62" xfId="2478"/>
    <cellStyle name="説明文 63" xfId="2479"/>
    <cellStyle name="説明文 7" xfId="2480"/>
    <cellStyle name="説明文 8" xfId="2481"/>
    <cellStyle name="説明文 9" xfId="2482"/>
    <cellStyle name="入力 10" xfId="2483"/>
    <cellStyle name="入力 11" xfId="2484"/>
    <cellStyle name="入力 12" xfId="2485"/>
    <cellStyle name="入力 13" xfId="2486"/>
    <cellStyle name="入力 14" xfId="2487"/>
    <cellStyle name="入力 15" xfId="2488"/>
    <cellStyle name="入力 16" xfId="2489"/>
    <cellStyle name="入力 17" xfId="2490"/>
    <cellStyle name="入力 18" xfId="2491"/>
    <cellStyle name="入力 19" xfId="2492"/>
    <cellStyle name="入力 2" xfId="2493"/>
    <cellStyle name="入力 20" xfId="2494"/>
    <cellStyle name="入力 21" xfId="2495"/>
    <cellStyle name="入力 22" xfId="2496"/>
    <cellStyle name="入力 23" xfId="2497"/>
    <cellStyle name="入力 24" xfId="2498"/>
    <cellStyle name="入力 25" xfId="2499"/>
    <cellStyle name="入力 26" xfId="2500"/>
    <cellStyle name="入力 27" xfId="2501"/>
    <cellStyle name="入力 28" xfId="2502"/>
    <cellStyle name="入力 29" xfId="2503"/>
    <cellStyle name="入力 3" xfId="2504"/>
    <cellStyle name="入力 30" xfId="2505"/>
    <cellStyle name="入力 31" xfId="2506"/>
    <cellStyle name="入力 32" xfId="2507"/>
    <cellStyle name="入力 33" xfId="2508"/>
    <cellStyle name="入力 34" xfId="2509"/>
    <cellStyle name="入力 35" xfId="2510"/>
    <cellStyle name="入力 36" xfId="2511"/>
    <cellStyle name="入力 37" xfId="2512"/>
    <cellStyle name="入力 38" xfId="2513"/>
    <cellStyle name="入力 39" xfId="2514"/>
    <cellStyle name="入力 4" xfId="2515"/>
    <cellStyle name="入力 40" xfId="2516"/>
    <cellStyle name="入力 41" xfId="2517"/>
    <cellStyle name="入力 42" xfId="2518"/>
    <cellStyle name="入力 43" xfId="2519"/>
    <cellStyle name="入力 44" xfId="2520"/>
    <cellStyle name="入力 45" xfId="2521"/>
    <cellStyle name="入力 46" xfId="2522"/>
    <cellStyle name="入力 47" xfId="2523"/>
    <cellStyle name="入力 48" xfId="2524"/>
    <cellStyle name="入力 49" xfId="2525"/>
    <cellStyle name="入力 5" xfId="2526"/>
    <cellStyle name="入力 50" xfId="2527"/>
    <cellStyle name="入力 51" xfId="2528"/>
    <cellStyle name="入力 52" xfId="2529"/>
    <cellStyle name="入力 53" xfId="2530"/>
    <cellStyle name="入力 54" xfId="2531"/>
    <cellStyle name="入力 55" xfId="2532"/>
    <cellStyle name="入力 56" xfId="2533"/>
    <cellStyle name="入力 57" xfId="2534"/>
    <cellStyle name="入力 58" xfId="2535"/>
    <cellStyle name="入力 59" xfId="2536"/>
    <cellStyle name="入力 6" xfId="2537"/>
    <cellStyle name="入力 60" xfId="2538"/>
    <cellStyle name="入力 61" xfId="2539"/>
    <cellStyle name="入力 62" xfId="2540"/>
    <cellStyle name="入力 63" xfId="2541"/>
    <cellStyle name="入力 7" xfId="2542"/>
    <cellStyle name="入力 8" xfId="2543"/>
    <cellStyle name="入力 9" xfId="2544"/>
    <cellStyle name="標準" xfId="0" builtinId="0"/>
    <cellStyle name="表示済みのハイパーリンク" xfId="2545" builtinId="9" customBuiltin="1"/>
    <cellStyle name="表示済みのハイパーリンク 2" xfId="2546"/>
    <cellStyle name="良い 10" xfId="2547"/>
    <cellStyle name="良い 11" xfId="2548"/>
    <cellStyle name="良い 12" xfId="2549"/>
    <cellStyle name="良い 13" xfId="2550"/>
    <cellStyle name="良い 14" xfId="2551"/>
    <cellStyle name="良い 15" xfId="2552"/>
    <cellStyle name="良い 16" xfId="2553"/>
    <cellStyle name="良い 17" xfId="2554"/>
    <cellStyle name="良い 18" xfId="2555"/>
    <cellStyle name="良い 19" xfId="2556"/>
    <cellStyle name="良い 2" xfId="2557"/>
    <cellStyle name="良い 20" xfId="2558"/>
    <cellStyle name="良い 21" xfId="2559"/>
    <cellStyle name="良い 22" xfId="2560"/>
    <cellStyle name="良い 23" xfId="2561"/>
    <cellStyle name="良い 24" xfId="2562"/>
    <cellStyle name="良い 25" xfId="2563"/>
    <cellStyle name="良い 26" xfId="2564"/>
    <cellStyle name="良い 27" xfId="2565"/>
    <cellStyle name="良い 28" xfId="2566"/>
    <cellStyle name="良い 29" xfId="2567"/>
    <cellStyle name="良い 3" xfId="2568"/>
    <cellStyle name="良い 30" xfId="2569"/>
    <cellStyle name="良い 31" xfId="2570"/>
    <cellStyle name="良い 32" xfId="2571"/>
    <cellStyle name="良い 33" xfId="2572"/>
    <cellStyle name="良い 34" xfId="2573"/>
    <cellStyle name="良い 35" xfId="2574"/>
    <cellStyle name="良い 36" xfId="2575"/>
    <cellStyle name="良い 37" xfId="2576"/>
    <cellStyle name="良い 38" xfId="2577"/>
    <cellStyle name="良い 39" xfId="2578"/>
    <cellStyle name="良い 4" xfId="2579"/>
    <cellStyle name="良い 40" xfId="2580"/>
    <cellStyle name="良い 41" xfId="2581"/>
    <cellStyle name="良い 42" xfId="2582"/>
    <cellStyle name="良い 43" xfId="2583"/>
    <cellStyle name="良い 44" xfId="2584"/>
    <cellStyle name="良い 45" xfId="2585"/>
    <cellStyle name="良い 46" xfId="2586"/>
    <cellStyle name="良い 47" xfId="2587"/>
    <cellStyle name="良い 48" xfId="2588"/>
    <cellStyle name="良い 49" xfId="2589"/>
    <cellStyle name="良い 5" xfId="2590"/>
    <cellStyle name="良い 50" xfId="2591"/>
    <cellStyle name="良い 51" xfId="2592"/>
    <cellStyle name="良い 52" xfId="2593"/>
    <cellStyle name="良い 53" xfId="2594"/>
    <cellStyle name="良い 54" xfId="2595"/>
    <cellStyle name="良い 55" xfId="2596"/>
    <cellStyle name="良い 56" xfId="2597"/>
    <cellStyle name="良い 57" xfId="2598"/>
    <cellStyle name="良い 58" xfId="2599"/>
    <cellStyle name="良い 59" xfId="2600"/>
    <cellStyle name="良い 6" xfId="2601"/>
    <cellStyle name="良い 60" xfId="2602"/>
    <cellStyle name="良い 61" xfId="2603"/>
    <cellStyle name="良い 62" xfId="2604"/>
    <cellStyle name="良い 63" xfId="2605"/>
    <cellStyle name="良い 7" xfId="2606"/>
    <cellStyle name="良い 8" xfId="2607"/>
    <cellStyle name="良い 9" xfId="26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I77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B1" sqref="B1"/>
      <selection pane="bottomLeft" activeCell="A9" sqref="A9"/>
      <selection pane="bottomRight" activeCell="H6" sqref="H6"/>
    </sheetView>
  </sheetViews>
  <sheetFormatPr defaultColWidth="9.140625" defaultRowHeight="12" x14ac:dyDescent="0.15"/>
  <cols>
    <col min="1" max="6" width="2.7109375" style="1" customWidth="1"/>
    <col min="7" max="7" width="15.5703125" style="1" customWidth="1"/>
    <col min="8" max="8" width="9.7109375" style="2" customWidth="1"/>
    <col min="9" max="10" width="10.7109375" style="2" customWidth="1"/>
    <col min="11" max="11" width="9.28515625" style="2" customWidth="1"/>
    <col min="12" max="12" width="9.7109375" style="2" customWidth="1"/>
    <col min="13" max="13" width="9.28515625" style="2" customWidth="1"/>
    <col min="14" max="14" width="8" style="2" customWidth="1"/>
    <col min="15" max="15" width="8" style="3" customWidth="1"/>
    <col min="16" max="23" width="7.85546875" style="2" customWidth="1"/>
    <col min="24" max="28" width="2.7109375" style="1" customWidth="1"/>
    <col min="29" max="29" width="15.5703125" style="1" customWidth="1"/>
    <col min="30" max="16384" width="9.140625" style="2"/>
  </cols>
  <sheetData>
    <row r="1" spans="1:35" x14ac:dyDescent="0.15">
      <c r="B1" s="45" t="s">
        <v>149</v>
      </c>
      <c r="P1" s="46" t="s">
        <v>150</v>
      </c>
    </row>
    <row r="2" spans="1:35" s="6" customFormat="1" ht="14.25" x14ac:dyDescent="0.15">
      <c r="A2" s="4"/>
      <c r="B2" s="5"/>
      <c r="C2" s="5"/>
      <c r="D2" s="5"/>
      <c r="E2" s="5"/>
      <c r="F2" s="5"/>
      <c r="G2" s="5"/>
      <c r="H2" s="207" t="s">
        <v>122</v>
      </c>
      <c r="I2" s="207"/>
      <c r="J2" s="207"/>
      <c r="K2" s="207"/>
      <c r="L2" s="207"/>
      <c r="M2" s="207"/>
      <c r="N2" s="5"/>
      <c r="O2" s="5"/>
      <c r="P2" s="5"/>
      <c r="Q2" s="207" t="s">
        <v>68</v>
      </c>
      <c r="R2" s="207"/>
      <c r="S2" s="207"/>
      <c r="T2" s="207"/>
      <c r="U2" s="207"/>
      <c r="V2" s="207"/>
      <c r="W2" s="207"/>
      <c r="X2" s="5"/>
      <c r="Y2" s="5"/>
      <c r="Z2" s="5"/>
      <c r="AA2" s="5"/>
      <c r="AB2" s="5"/>
      <c r="AC2" s="5"/>
    </row>
    <row r="3" spans="1:35" ht="12.75" thickBot="1" x14ac:dyDescent="0.2">
      <c r="H3" s="7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</row>
    <row r="4" spans="1:35" s="8" customFormat="1" ht="12.95" customHeight="1" x14ac:dyDescent="0.15">
      <c r="B4" s="240" t="s">
        <v>61</v>
      </c>
      <c r="C4" s="240"/>
      <c r="D4" s="240"/>
      <c r="E4" s="240"/>
      <c r="F4" s="240"/>
      <c r="G4" s="241"/>
      <c r="H4" s="208" t="s">
        <v>24</v>
      </c>
      <c r="I4" s="218" t="s">
        <v>21</v>
      </c>
      <c r="J4" s="210"/>
      <c r="K4" s="210"/>
      <c r="L4" s="210"/>
      <c r="M4" s="210"/>
      <c r="N4" s="210"/>
      <c r="O4" s="9"/>
      <c r="P4" s="210" t="s">
        <v>23</v>
      </c>
      <c r="Q4" s="210"/>
      <c r="R4" s="211"/>
      <c r="S4" s="212" t="s">
        <v>146</v>
      </c>
      <c r="T4" s="213"/>
      <c r="U4" s="213"/>
      <c r="V4" s="213"/>
      <c r="W4" s="214"/>
      <c r="X4" s="231" t="s">
        <v>69</v>
      </c>
      <c r="Y4" s="232"/>
      <c r="Z4" s="232"/>
      <c r="AA4" s="232"/>
      <c r="AB4" s="232"/>
      <c r="AC4" s="232"/>
      <c r="AD4" s="10" t="s">
        <v>123</v>
      </c>
      <c r="AE4" s="10"/>
      <c r="AF4" s="10"/>
      <c r="AG4" s="10"/>
      <c r="AH4" s="10"/>
    </row>
    <row r="5" spans="1:35" s="8" customFormat="1" ht="36" x14ac:dyDescent="0.15">
      <c r="A5" s="11"/>
      <c r="B5" s="242"/>
      <c r="C5" s="242"/>
      <c r="D5" s="242"/>
      <c r="E5" s="242"/>
      <c r="F5" s="242"/>
      <c r="G5" s="243"/>
      <c r="H5" s="209"/>
      <c r="I5" s="12" t="s">
        <v>0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4"/>
      <c r="P5" s="15" t="s">
        <v>0</v>
      </c>
      <c r="Q5" s="16" t="s">
        <v>142</v>
      </c>
      <c r="R5" s="17" t="s">
        <v>22</v>
      </c>
      <c r="S5" s="18" t="s">
        <v>70</v>
      </c>
      <c r="T5" s="19" t="s">
        <v>74</v>
      </c>
      <c r="U5" s="19" t="s">
        <v>147</v>
      </c>
      <c r="V5" s="19" t="s">
        <v>148</v>
      </c>
      <c r="W5" s="18" t="s">
        <v>76</v>
      </c>
      <c r="X5" s="233"/>
      <c r="Y5" s="234"/>
      <c r="Z5" s="234"/>
      <c r="AA5" s="234"/>
      <c r="AB5" s="234"/>
      <c r="AC5" s="234"/>
      <c r="AD5" s="10" t="s">
        <v>133</v>
      </c>
      <c r="AE5" s="10" t="s">
        <v>134</v>
      </c>
      <c r="AF5" s="10" t="s">
        <v>135</v>
      </c>
      <c r="AG5" s="10" t="s">
        <v>136</v>
      </c>
      <c r="AH5" s="10" t="s">
        <v>137</v>
      </c>
      <c r="AI5" s="20" t="s">
        <v>133</v>
      </c>
    </row>
    <row r="6" spans="1:35" s="21" customFormat="1" ht="15" customHeight="1" x14ac:dyDescent="0.15">
      <c r="B6" s="236" t="s">
        <v>18</v>
      </c>
      <c r="C6" s="236"/>
      <c r="D6" s="236"/>
      <c r="E6" s="236"/>
      <c r="F6" s="236"/>
      <c r="G6" s="237"/>
      <c r="H6" s="50">
        <f>SUM(J6:N6,Q6:R6,T6:W6,'02'!I6:N6,'02'!Q6:Y6)</f>
        <v>169409</v>
      </c>
      <c r="I6" s="50">
        <f>SUM(J6:N6)</f>
        <v>111747</v>
      </c>
      <c r="J6" s="51">
        <v>85744</v>
      </c>
      <c r="K6" s="51">
        <v>2587</v>
      </c>
      <c r="L6" s="51">
        <v>20513</v>
      </c>
      <c r="M6" s="51">
        <v>2214</v>
      </c>
      <c r="N6" s="52">
        <v>689</v>
      </c>
      <c r="O6" s="22"/>
      <c r="P6" s="104">
        <f>SUM(Q6:R6)</f>
        <v>130</v>
      </c>
      <c r="Q6" s="105">
        <v>46</v>
      </c>
      <c r="R6" s="105">
        <v>84</v>
      </c>
      <c r="S6" s="50">
        <f>SUM(T6:W6)</f>
        <v>4596</v>
      </c>
      <c r="T6" s="106">
        <v>3244</v>
      </c>
      <c r="U6" s="106">
        <v>667</v>
      </c>
      <c r="V6" s="106">
        <v>101</v>
      </c>
      <c r="W6" s="106">
        <v>584</v>
      </c>
      <c r="X6" s="244" t="s">
        <v>18</v>
      </c>
      <c r="Y6" s="219"/>
      <c r="Z6" s="219"/>
      <c r="AA6" s="219"/>
      <c r="AB6" s="219"/>
      <c r="AC6" s="219"/>
      <c r="AD6" s="25">
        <f>SUM(I6,P6,S6,'02'!H6,'02'!P6,'02'!W6:Y6)-H6</f>
        <v>0</v>
      </c>
      <c r="AE6" s="25">
        <f>SUM(J6:N6)-I6</f>
        <v>0</v>
      </c>
      <c r="AF6" s="25">
        <f>SUM(Q6:R6)-P6</f>
        <v>0</v>
      </c>
      <c r="AG6" s="25">
        <f t="shared" ref="AG6:AG37" si="0">SUM(T6:W6)-S6</f>
        <v>0</v>
      </c>
      <c r="AH6" s="25">
        <f>SUM('02'!I6:N6)-'02'!H6</f>
        <v>0</v>
      </c>
      <c r="AI6" s="26">
        <f>SUM(J6:N6,Q6:R6,T6:W6,'02'!I6:M6,'02'!Q6:Y6)-H6</f>
        <v>0</v>
      </c>
    </row>
    <row r="7" spans="1:35" s="21" customFormat="1" ht="15" customHeight="1" x14ac:dyDescent="0.15">
      <c r="B7" s="24"/>
      <c r="C7" s="219" t="s">
        <v>62</v>
      </c>
      <c r="D7" s="219"/>
      <c r="E7" s="219"/>
      <c r="F7" s="219"/>
      <c r="G7" s="220"/>
      <c r="H7" s="53">
        <f>SUM(J7:N7,Q7:R7,T7:W7,'02'!I7:N7,'02'!Q7:Y7)</f>
        <v>3978</v>
      </c>
      <c r="I7" s="53">
        <f t="shared" ref="I7:I61" si="1">SUM(J7:N7)</f>
        <v>1233</v>
      </c>
      <c r="J7" s="54">
        <v>807</v>
      </c>
      <c r="K7" s="54">
        <v>20</v>
      </c>
      <c r="L7" s="54">
        <v>343</v>
      </c>
      <c r="M7" s="54">
        <v>41</v>
      </c>
      <c r="N7" s="55">
        <v>22</v>
      </c>
      <c r="O7" s="22"/>
      <c r="P7" s="107">
        <f t="shared" ref="P7:P61" si="2">SUM(Q7:R7)</f>
        <v>0</v>
      </c>
      <c r="Q7" s="53">
        <v>0</v>
      </c>
      <c r="R7" s="53">
        <v>0</v>
      </c>
      <c r="S7" s="53">
        <f t="shared" ref="S7:S61" si="3">SUM(T7:W7)</f>
        <v>150</v>
      </c>
      <c r="T7" s="108">
        <v>96</v>
      </c>
      <c r="U7" s="108">
        <v>39</v>
      </c>
      <c r="V7" s="108">
        <v>3</v>
      </c>
      <c r="W7" s="108">
        <v>12</v>
      </c>
      <c r="X7" s="23"/>
      <c r="Y7" s="219" t="s">
        <v>62</v>
      </c>
      <c r="Z7" s="219"/>
      <c r="AA7" s="219"/>
      <c r="AB7" s="219"/>
      <c r="AC7" s="219"/>
      <c r="AD7" s="25">
        <f>SUM(I7,P7,S7,'02'!H7,'02'!P7,'02'!W7:Y7)-H7</f>
        <v>0</v>
      </c>
      <c r="AE7" s="25">
        <f t="shared" ref="AE7:AE61" si="4">SUM(J7:N7)-I7</f>
        <v>0</v>
      </c>
      <c r="AF7" s="25">
        <f t="shared" ref="AF7:AF61" si="5">SUM(Q7:R7)-P7</f>
        <v>0</v>
      </c>
      <c r="AG7" s="25">
        <f t="shared" si="0"/>
        <v>0</v>
      </c>
      <c r="AH7" s="25">
        <f>SUM('02'!I7:N7)-'02'!H7</f>
        <v>0</v>
      </c>
      <c r="AI7" s="26">
        <f>SUM(J7:N7,Q7:R7,T7:W7,'02'!I7:M7,'02'!Q7:Y7)-H7</f>
        <v>0</v>
      </c>
    </row>
    <row r="8" spans="1:35" s="27" customFormat="1" ht="12" customHeight="1" x14ac:dyDescent="0.15">
      <c r="B8" s="28"/>
      <c r="C8" s="28"/>
      <c r="D8" s="216" t="s">
        <v>60</v>
      </c>
      <c r="E8" s="216"/>
      <c r="F8" s="216"/>
      <c r="G8" s="217"/>
      <c r="H8" s="53">
        <f>SUM(J8:N8,Q8:R8,T8:W8,'02'!I8:N8,'02'!Q8:Y8)</f>
        <v>785</v>
      </c>
      <c r="I8" s="56">
        <f t="shared" si="1"/>
        <v>383</v>
      </c>
      <c r="J8" s="57">
        <v>216</v>
      </c>
      <c r="K8" s="57">
        <v>4</v>
      </c>
      <c r="L8" s="57">
        <v>148</v>
      </c>
      <c r="M8" s="57">
        <v>11</v>
      </c>
      <c r="N8" s="58">
        <v>4</v>
      </c>
      <c r="O8" s="47"/>
      <c r="P8" s="109">
        <f t="shared" si="2"/>
        <v>0</v>
      </c>
      <c r="Q8" s="56">
        <v>0</v>
      </c>
      <c r="R8" s="56">
        <v>0</v>
      </c>
      <c r="S8" s="56">
        <f t="shared" si="3"/>
        <v>39</v>
      </c>
      <c r="T8" s="110">
        <v>32</v>
      </c>
      <c r="U8" s="110">
        <v>3</v>
      </c>
      <c r="V8" s="110">
        <v>2</v>
      </c>
      <c r="W8" s="110">
        <v>2</v>
      </c>
      <c r="X8" s="30"/>
      <c r="Y8" s="28"/>
      <c r="Z8" s="216" t="s">
        <v>60</v>
      </c>
      <c r="AA8" s="216"/>
      <c r="AB8" s="216"/>
      <c r="AC8" s="216"/>
      <c r="AD8" s="25">
        <f>SUM(I8,P8,S8,'02'!H8,'02'!P8,'02'!W8:Y8)-H8</f>
        <v>0</v>
      </c>
      <c r="AE8" s="25">
        <f t="shared" si="4"/>
        <v>0</v>
      </c>
      <c r="AF8" s="25">
        <f t="shared" si="5"/>
        <v>0</v>
      </c>
      <c r="AG8" s="25">
        <f t="shared" si="0"/>
        <v>0</v>
      </c>
      <c r="AH8" s="25">
        <f>SUM('02'!I8:N8)-'02'!H8</f>
        <v>0</v>
      </c>
      <c r="AI8" s="26">
        <f>SUM(J8:N8,Q8:R8,T8:W8,'02'!I8:M8,'02'!Q8:Y8)-H8</f>
        <v>0</v>
      </c>
    </row>
    <row r="9" spans="1:35" s="27" customFormat="1" ht="12" customHeight="1" x14ac:dyDescent="0.15">
      <c r="B9" s="28"/>
      <c r="C9" s="28"/>
      <c r="D9" s="28"/>
      <c r="E9" s="216" t="s">
        <v>1</v>
      </c>
      <c r="F9" s="216"/>
      <c r="G9" s="217"/>
      <c r="H9" s="53">
        <f>SUM(J9:N9,Q9:R9,T9:W9,'02'!I9:N9,'02'!Q9:Y9)</f>
        <v>739</v>
      </c>
      <c r="I9" s="56">
        <f t="shared" si="1"/>
        <v>372</v>
      </c>
      <c r="J9" s="59">
        <v>209</v>
      </c>
      <c r="K9" s="59">
        <v>4</v>
      </c>
      <c r="L9" s="59">
        <v>145</v>
      </c>
      <c r="M9" s="59">
        <v>11</v>
      </c>
      <c r="N9" s="60">
        <v>3</v>
      </c>
      <c r="O9" s="48"/>
      <c r="P9" s="109">
        <f t="shared" si="2"/>
        <v>0</v>
      </c>
      <c r="Q9" s="84">
        <v>0</v>
      </c>
      <c r="R9" s="84">
        <v>0</v>
      </c>
      <c r="S9" s="56">
        <f t="shared" si="3"/>
        <v>38</v>
      </c>
      <c r="T9" s="111">
        <v>32</v>
      </c>
      <c r="U9" s="111">
        <v>3</v>
      </c>
      <c r="V9" s="111">
        <v>1</v>
      </c>
      <c r="W9" s="111">
        <v>2</v>
      </c>
      <c r="X9" s="30"/>
      <c r="Y9" s="28"/>
      <c r="Z9" s="28"/>
      <c r="AA9" s="216" t="s">
        <v>1</v>
      </c>
      <c r="AB9" s="216"/>
      <c r="AC9" s="216"/>
      <c r="AD9" s="25">
        <f>SUM(I9,P9,S9,'02'!H9,'02'!P9,'02'!W9:Y9)-H9</f>
        <v>0</v>
      </c>
      <c r="AE9" s="25">
        <f t="shared" si="4"/>
        <v>0</v>
      </c>
      <c r="AF9" s="25">
        <f t="shared" si="5"/>
        <v>0</v>
      </c>
      <c r="AG9" s="25">
        <f t="shared" si="0"/>
        <v>0</v>
      </c>
      <c r="AH9" s="25">
        <f>SUM('02'!I9:N9)-'02'!H9</f>
        <v>0</v>
      </c>
      <c r="AI9" s="26">
        <f>SUM(J9:N9,Q9:R9,T9:W9,'02'!I9:M9,'02'!Q9:Y9)-H9</f>
        <v>0</v>
      </c>
    </row>
    <row r="10" spans="1:35" s="27" customFormat="1" ht="12" customHeight="1" x14ac:dyDescent="0.15">
      <c r="B10" s="28"/>
      <c r="C10" s="28"/>
      <c r="D10" s="28"/>
      <c r="E10" s="238" t="s">
        <v>30</v>
      </c>
      <c r="F10" s="238"/>
      <c r="G10" s="239"/>
      <c r="H10" s="53">
        <f>SUM(J10:N10,Q10:R10,T10:W10,'02'!I10:N10,'02'!Q10:Y10)</f>
        <v>10</v>
      </c>
      <c r="I10" s="56">
        <f t="shared" si="1"/>
        <v>0</v>
      </c>
      <c r="J10" s="59">
        <v>0</v>
      </c>
      <c r="K10" s="59">
        <v>0</v>
      </c>
      <c r="L10" s="59">
        <v>0</v>
      </c>
      <c r="M10" s="59">
        <v>0</v>
      </c>
      <c r="N10" s="60">
        <v>0</v>
      </c>
      <c r="O10" s="48"/>
      <c r="P10" s="109">
        <f t="shared" si="2"/>
        <v>0</v>
      </c>
      <c r="Q10" s="84">
        <v>0</v>
      </c>
      <c r="R10" s="84">
        <v>0</v>
      </c>
      <c r="S10" s="56">
        <f t="shared" si="3"/>
        <v>0</v>
      </c>
      <c r="T10" s="84">
        <v>0</v>
      </c>
      <c r="U10" s="84">
        <v>0</v>
      </c>
      <c r="V10" s="84">
        <v>0</v>
      </c>
      <c r="W10" s="84">
        <v>0</v>
      </c>
      <c r="X10" s="30"/>
      <c r="Y10" s="28"/>
      <c r="Z10" s="28"/>
      <c r="AA10" s="216" t="s">
        <v>30</v>
      </c>
      <c r="AB10" s="216"/>
      <c r="AC10" s="216"/>
      <c r="AD10" s="25">
        <f>SUM(I10,P10,S10,'02'!H10,'02'!P10,'02'!W10:Y10)-H10</f>
        <v>0</v>
      </c>
      <c r="AE10" s="25">
        <f t="shared" si="4"/>
        <v>0</v>
      </c>
      <c r="AF10" s="25">
        <f t="shared" si="5"/>
        <v>0</v>
      </c>
      <c r="AG10" s="25">
        <f t="shared" si="0"/>
        <v>0</v>
      </c>
      <c r="AH10" s="25">
        <f>SUM('02'!I10:N10)-'02'!H10</f>
        <v>0</v>
      </c>
      <c r="AI10" s="26">
        <f>SUM(J10:N10,Q10:R10,T10:W10,'02'!I10:M10,'02'!Q10:Y10)-H10</f>
        <v>0</v>
      </c>
    </row>
    <row r="11" spans="1:35" s="27" customFormat="1" ht="12" customHeight="1" x14ac:dyDescent="0.15">
      <c r="B11" s="28"/>
      <c r="C11" s="28"/>
      <c r="D11" s="28"/>
      <c r="E11" s="216" t="s">
        <v>2</v>
      </c>
      <c r="F11" s="216"/>
      <c r="G11" s="217"/>
      <c r="H11" s="53">
        <f>SUM(J11:N11,Q11:R11,T11:W11,'02'!I11:N11,'02'!Q11:Y11)</f>
        <v>17</v>
      </c>
      <c r="I11" s="56">
        <f t="shared" si="1"/>
        <v>7</v>
      </c>
      <c r="J11" s="59">
        <v>4</v>
      </c>
      <c r="K11" s="59">
        <v>0</v>
      </c>
      <c r="L11" s="59">
        <v>3</v>
      </c>
      <c r="M11" s="59">
        <v>0</v>
      </c>
      <c r="N11" s="60">
        <v>0</v>
      </c>
      <c r="O11" s="48"/>
      <c r="P11" s="109">
        <f t="shared" si="2"/>
        <v>0</v>
      </c>
      <c r="Q11" s="84">
        <v>0</v>
      </c>
      <c r="R11" s="84">
        <v>0</v>
      </c>
      <c r="S11" s="56">
        <f t="shared" si="3"/>
        <v>1</v>
      </c>
      <c r="T11" s="84">
        <v>0</v>
      </c>
      <c r="U11" s="84">
        <v>0</v>
      </c>
      <c r="V11" s="84">
        <v>1</v>
      </c>
      <c r="W11" s="84">
        <v>0</v>
      </c>
      <c r="X11" s="30"/>
      <c r="Y11" s="28"/>
      <c r="Z11" s="28"/>
      <c r="AA11" s="216" t="s">
        <v>2</v>
      </c>
      <c r="AB11" s="216"/>
      <c r="AC11" s="216"/>
      <c r="AD11" s="25">
        <f>SUM(I11,P11,S11,'02'!H11,'02'!P11,'02'!W11:Y11)-H11</f>
        <v>0</v>
      </c>
      <c r="AE11" s="25">
        <f t="shared" si="4"/>
        <v>0</v>
      </c>
      <c r="AF11" s="25">
        <f t="shared" si="5"/>
        <v>0</v>
      </c>
      <c r="AG11" s="25">
        <f t="shared" si="0"/>
        <v>0</v>
      </c>
      <c r="AH11" s="25">
        <f>SUM('02'!I11:N11)-'02'!H11</f>
        <v>0</v>
      </c>
      <c r="AI11" s="26">
        <f>SUM(J11:N11,Q11:R11,T11:W11,'02'!I11:M11,'02'!Q11:Y11)-H11</f>
        <v>0</v>
      </c>
    </row>
    <row r="12" spans="1:35" s="27" customFormat="1" ht="12" customHeight="1" x14ac:dyDescent="0.15">
      <c r="B12" s="28"/>
      <c r="C12" s="28"/>
      <c r="D12" s="28"/>
      <c r="E12" s="216" t="s">
        <v>3</v>
      </c>
      <c r="F12" s="216"/>
      <c r="G12" s="217"/>
      <c r="H12" s="53">
        <f>SUM(J12:N12,Q12:R12,T12:W12,'02'!I12:N12,'02'!Q12:Y12)</f>
        <v>19</v>
      </c>
      <c r="I12" s="56">
        <f t="shared" si="1"/>
        <v>4</v>
      </c>
      <c r="J12" s="59">
        <v>3</v>
      </c>
      <c r="K12" s="59">
        <v>0</v>
      </c>
      <c r="L12" s="59">
        <v>0</v>
      </c>
      <c r="M12" s="59">
        <v>0</v>
      </c>
      <c r="N12" s="60">
        <v>1</v>
      </c>
      <c r="O12" s="48"/>
      <c r="P12" s="109">
        <f t="shared" si="2"/>
        <v>0</v>
      </c>
      <c r="Q12" s="84">
        <v>0</v>
      </c>
      <c r="R12" s="84">
        <v>0</v>
      </c>
      <c r="S12" s="56">
        <f t="shared" si="3"/>
        <v>0</v>
      </c>
      <c r="T12" s="84">
        <v>0</v>
      </c>
      <c r="U12" s="84">
        <v>0</v>
      </c>
      <c r="V12" s="84">
        <v>0</v>
      </c>
      <c r="W12" s="84">
        <v>0</v>
      </c>
      <c r="X12" s="30"/>
      <c r="Y12" s="28"/>
      <c r="Z12" s="28"/>
      <c r="AA12" s="216" t="s">
        <v>3</v>
      </c>
      <c r="AB12" s="216"/>
      <c r="AC12" s="216"/>
      <c r="AD12" s="25">
        <f>SUM(I12,P12,S12,'02'!H12,'02'!P12,'02'!W12:Y12)-H12</f>
        <v>0</v>
      </c>
      <c r="AE12" s="25">
        <f t="shared" si="4"/>
        <v>0</v>
      </c>
      <c r="AF12" s="25">
        <f t="shared" si="5"/>
        <v>0</v>
      </c>
      <c r="AG12" s="25">
        <f t="shared" si="0"/>
        <v>0</v>
      </c>
      <c r="AH12" s="25">
        <f>SUM('02'!I12:N12)-'02'!H12</f>
        <v>0</v>
      </c>
      <c r="AI12" s="26">
        <f>SUM(J12:N12,Q12:R12,T12:W12,'02'!I12:M12,'02'!Q12:Y12)-H12</f>
        <v>0</v>
      </c>
    </row>
    <row r="13" spans="1:35" s="27" customFormat="1" ht="12" customHeight="1" x14ac:dyDescent="0.15">
      <c r="B13" s="28"/>
      <c r="C13" s="28"/>
      <c r="D13" s="216" t="s">
        <v>31</v>
      </c>
      <c r="E13" s="216"/>
      <c r="F13" s="216"/>
      <c r="G13" s="217"/>
      <c r="H13" s="53">
        <f>SUM(J13:N13,Q13:R13,T13:W13,'02'!I13:N13,'02'!Q13:Y13)</f>
        <v>1322</v>
      </c>
      <c r="I13" s="56">
        <f t="shared" si="1"/>
        <v>509</v>
      </c>
      <c r="J13" s="61">
        <v>356</v>
      </c>
      <c r="K13" s="61">
        <v>3</v>
      </c>
      <c r="L13" s="61">
        <v>130</v>
      </c>
      <c r="M13" s="61">
        <v>15</v>
      </c>
      <c r="N13" s="62">
        <v>5</v>
      </c>
      <c r="O13" s="47"/>
      <c r="P13" s="109">
        <f t="shared" si="2"/>
        <v>0</v>
      </c>
      <c r="Q13" s="56">
        <v>0</v>
      </c>
      <c r="R13" s="56">
        <v>0</v>
      </c>
      <c r="S13" s="56">
        <f t="shared" si="3"/>
        <v>84</v>
      </c>
      <c r="T13" s="112">
        <v>53</v>
      </c>
      <c r="U13" s="112">
        <v>26</v>
      </c>
      <c r="V13" s="112">
        <v>0</v>
      </c>
      <c r="W13" s="112">
        <v>5</v>
      </c>
      <c r="X13" s="30"/>
      <c r="Y13" s="28"/>
      <c r="Z13" s="216" t="s">
        <v>31</v>
      </c>
      <c r="AA13" s="216"/>
      <c r="AB13" s="216"/>
      <c r="AC13" s="216"/>
      <c r="AD13" s="25">
        <f>SUM(I13,P13,S13,'02'!H13,'02'!P13,'02'!W13:Y13)-H13</f>
        <v>0</v>
      </c>
      <c r="AE13" s="25">
        <f t="shared" si="4"/>
        <v>0</v>
      </c>
      <c r="AF13" s="25">
        <f t="shared" si="5"/>
        <v>0</v>
      </c>
      <c r="AG13" s="25">
        <f t="shared" si="0"/>
        <v>0</v>
      </c>
      <c r="AH13" s="25">
        <f>SUM('02'!I13:N13)-'02'!H13</f>
        <v>0</v>
      </c>
      <c r="AI13" s="26">
        <f>SUM(J13:N13,Q13:R13,T13:W13,'02'!I13:M13,'02'!Q13:Y13)-H13</f>
        <v>0</v>
      </c>
    </row>
    <row r="14" spans="1:35" s="27" customFormat="1" ht="12" customHeight="1" x14ac:dyDescent="0.15">
      <c r="B14" s="28"/>
      <c r="C14" s="28"/>
      <c r="D14" s="28"/>
      <c r="E14" s="216" t="s">
        <v>4</v>
      </c>
      <c r="F14" s="216"/>
      <c r="G14" s="217"/>
      <c r="H14" s="53">
        <f>SUM(J14:N14,Q14:R14,T14:W14,'02'!I14:N14,'02'!Q14:Y14)</f>
        <v>30</v>
      </c>
      <c r="I14" s="56">
        <f t="shared" si="1"/>
        <v>6</v>
      </c>
      <c r="J14" s="63">
        <v>4</v>
      </c>
      <c r="K14" s="63">
        <v>0</v>
      </c>
      <c r="L14" s="63">
        <v>2</v>
      </c>
      <c r="M14" s="63">
        <v>0</v>
      </c>
      <c r="N14" s="64">
        <v>0</v>
      </c>
      <c r="O14" s="48"/>
      <c r="P14" s="109">
        <f t="shared" si="2"/>
        <v>0</v>
      </c>
      <c r="Q14" s="84">
        <v>0</v>
      </c>
      <c r="R14" s="84">
        <v>0</v>
      </c>
      <c r="S14" s="56">
        <f t="shared" si="3"/>
        <v>4</v>
      </c>
      <c r="T14" s="113">
        <v>2</v>
      </c>
      <c r="U14" s="113">
        <v>2</v>
      </c>
      <c r="V14" s="113">
        <v>0</v>
      </c>
      <c r="W14" s="113">
        <v>0</v>
      </c>
      <c r="X14" s="30"/>
      <c r="Y14" s="28"/>
      <c r="Z14" s="28"/>
      <c r="AA14" s="216" t="s">
        <v>4</v>
      </c>
      <c r="AB14" s="216"/>
      <c r="AC14" s="216"/>
      <c r="AD14" s="25">
        <f>SUM(I14,P14,S14,'02'!H14,'02'!P14,'02'!W14:Y14)-H14</f>
        <v>0</v>
      </c>
      <c r="AE14" s="25">
        <f t="shared" si="4"/>
        <v>0</v>
      </c>
      <c r="AF14" s="25">
        <f t="shared" si="5"/>
        <v>0</v>
      </c>
      <c r="AG14" s="25">
        <f t="shared" si="0"/>
        <v>0</v>
      </c>
      <c r="AH14" s="25">
        <f>SUM('02'!I14:N14)-'02'!H14</f>
        <v>0</v>
      </c>
      <c r="AI14" s="26">
        <f>SUM(J14:N14,Q14:R14,T14:W14,'02'!I14:M14,'02'!Q14:Y14)-H14</f>
        <v>0</v>
      </c>
    </row>
    <row r="15" spans="1:35" s="27" customFormat="1" ht="12" customHeight="1" x14ac:dyDescent="0.15">
      <c r="B15" s="28"/>
      <c r="C15" s="28"/>
      <c r="D15" s="28"/>
      <c r="E15" s="216" t="s">
        <v>5</v>
      </c>
      <c r="F15" s="216"/>
      <c r="G15" s="217"/>
      <c r="H15" s="53">
        <f>SUM(J15:N15,Q15:R15,T15:W15,'02'!I15:N15,'02'!Q15:Y15)</f>
        <v>697</v>
      </c>
      <c r="I15" s="56">
        <f t="shared" si="1"/>
        <v>250</v>
      </c>
      <c r="J15" s="63">
        <v>180</v>
      </c>
      <c r="K15" s="63">
        <v>1</v>
      </c>
      <c r="L15" s="63">
        <v>62</v>
      </c>
      <c r="M15" s="63">
        <v>4</v>
      </c>
      <c r="N15" s="64">
        <v>3</v>
      </c>
      <c r="O15" s="48"/>
      <c r="P15" s="109">
        <f t="shared" si="2"/>
        <v>0</v>
      </c>
      <c r="Q15" s="84">
        <v>0</v>
      </c>
      <c r="R15" s="84">
        <v>0</v>
      </c>
      <c r="S15" s="56">
        <f t="shared" si="3"/>
        <v>56</v>
      </c>
      <c r="T15" s="113">
        <v>43</v>
      </c>
      <c r="U15" s="113">
        <v>12</v>
      </c>
      <c r="V15" s="113">
        <v>0</v>
      </c>
      <c r="W15" s="113">
        <v>1</v>
      </c>
      <c r="X15" s="30"/>
      <c r="Y15" s="28"/>
      <c r="Z15" s="28"/>
      <c r="AA15" s="216" t="s">
        <v>5</v>
      </c>
      <c r="AB15" s="216"/>
      <c r="AC15" s="216"/>
      <c r="AD15" s="25">
        <f>SUM(I15,P15,S15,'02'!H15,'02'!P15,'02'!W15:Y15)-H15</f>
        <v>0</v>
      </c>
      <c r="AE15" s="25">
        <f t="shared" si="4"/>
        <v>0</v>
      </c>
      <c r="AF15" s="25">
        <f t="shared" si="5"/>
        <v>0</v>
      </c>
      <c r="AG15" s="25">
        <f t="shared" si="0"/>
        <v>0</v>
      </c>
      <c r="AH15" s="25">
        <f>SUM('02'!I15:N15)-'02'!H15</f>
        <v>0</v>
      </c>
      <c r="AI15" s="26">
        <f>SUM(J15:N15,Q15:R15,T15:W15,'02'!I15:M15,'02'!Q15:Y15)-H15</f>
        <v>0</v>
      </c>
    </row>
    <row r="16" spans="1:35" s="27" customFormat="1" ht="12" customHeight="1" x14ac:dyDescent="0.15">
      <c r="B16" s="28"/>
      <c r="C16" s="28"/>
      <c r="D16" s="28"/>
      <c r="E16" s="235" t="s">
        <v>153</v>
      </c>
      <c r="F16" s="216"/>
      <c r="G16" s="217"/>
      <c r="H16" s="53">
        <f>SUM(J16:N16,Q16:R16,T16:W16,'02'!I16:N16,'02'!Q16:Y16)</f>
        <v>25</v>
      </c>
      <c r="I16" s="56">
        <f t="shared" si="1"/>
        <v>3</v>
      </c>
      <c r="J16" s="63">
        <v>3</v>
      </c>
      <c r="K16" s="63">
        <v>0</v>
      </c>
      <c r="L16" s="63">
        <v>0</v>
      </c>
      <c r="M16" s="63">
        <v>0</v>
      </c>
      <c r="N16" s="64">
        <v>0</v>
      </c>
      <c r="O16" s="48"/>
      <c r="P16" s="109">
        <f t="shared" si="2"/>
        <v>0</v>
      </c>
      <c r="Q16" s="84">
        <v>0</v>
      </c>
      <c r="R16" s="84">
        <v>0</v>
      </c>
      <c r="S16" s="56">
        <f t="shared" si="3"/>
        <v>1</v>
      </c>
      <c r="T16" s="113">
        <v>1</v>
      </c>
      <c r="U16" s="113">
        <v>0</v>
      </c>
      <c r="V16" s="113">
        <v>0</v>
      </c>
      <c r="W16" s="113">
        <v>0</v>
      </c>
      <c r="X16" s="30"/>
      <c r="Y16" s="28"/>
      <c r="Z16" s="28"/>
      <c r="AA16" s="235" t="s">
        <v>153</v>
      </c>
      <c r="AB16" s="216"/>
      <c r="AC16" s="216"/>
      <c r="AD16" s="25">
        <f>SUM(I16,P16,S16,'02'!H16,'02'!P16,'02'!W16:Y16)-H16</f>
        <v>0</v>
      </c>
      <c r="AE16" s="25">
        <f t="shared" si="4"/>
        <v>0</v>
      </c>
      <c r="AF16" s="25">
        <f t="shared" si="5"/>
        <v>0</v>
      </c>
      <c r="AG16" s="25">
        <f t="shared" si="0"/>
        <v>0</v>
      </c>
      <c r="AH16" s="25">
        <f>SUM('02'!I16:N16)-'02'!H16</f>
        <v>0</v>
      </c>
      <c r="AI16" s="26">
        <f>SUM(J16:N16,Q16:R16,T16:W16,'02'!I16:M16,'02'!Q16:Y16)-H16</f>
        <v>0</v>
      </c>
    </row>
    <row r="17" spans="2:35" s="27" customFormat="1" ht="12" customHeight="1" x14ac:dyDescent="0.15">
      <c r="B17" s="28"/>
      <c r="C17" s="28"/>
      <c r="D17" s="28"/>
      <c r="E17" s="216" t="s">
        <v>6</v>
      </c>
      <c r="F17" s="216"/>
      <c r="G17" s="217"/>
      <c r="H17" s="53">
        <f>SUM(J17:N17,Q17:R17,T17:W17,'02'!I17:N17,'02'!Q17:Y17)</f>
        <v>570</v>
      </c>
      <c r="I17" s="56">
        <f t="shared" si="1"/>
        <v>250</v>
      </c>
      <c r="J17" s="63">
        <v>169</v>
      </c>
      <c r="K17" s="63">
        <v>2</v>
      </c>
      <c r="L17" s="63">
        <v>66</v>
      </c>
      <c r="M17" s="63">
        <v>11</v>
      </c>
      <c r="N17" s="64">
        <v>2</v>
      </c>
      <c r="O17" s="48"/>
      <c r="P17" s="109">
        <f t="shared" si="2"/>
        <v>0</v>
      </c>
      <c r="Q17" s="84">
        <v>0</v>
      </c>
      <c r="R17" s="84">
        <v>0</v>
      </c>
      <c r="S17" s="56">
        <f t="shared" si="3"/>
        <v>23</v>
      </c>
      <c r="T17" s="113">
        <v>7</v>
      </c>
      <c r="U17" s="113">
        <v>12</v>
      </c>
      <c r="V17" s="113">
        <v>0</v>
      </c>
      <c r="W17" s="113">
        <v>4</v>
      </c>
      <c r="X17" s="30"/>
      <c r="Y17" s="28"/>
      <c r="Z17" s="28"/>
      <c r="AA17" s="216" t="s">
        <v>6</v>
      </c>
      <c r="AB17" s="216"/>
      <c r="AC17" s="216"/>
      <c r="AD17" s="25">
        <f>SUM(I17,P17,S17,'02'!H17,'02'!P17,'02'!W17:Y17)-H17</f>
        <v>0</v>
      </c>
      <c r="AE17" s="25">
        <f t="shared" si="4"/>
        <v>0</v>
      </c>
      <c r="AF17" s="25">
        <f t="shared" si="5"/>
        <v>0</v>
      </c>
      <c r="AG17" s="25">
        <f t="shared" si="0"/>
        <v>0</v>
      </c>
      <c r="AH17" s="25">
        <f>SUM('02'!I17:N17)-'02'!H17</f>
        <v>0</v>
      </c>
      <c r="AI17" s="26">
        <f>SUM(J17:N17,Q17:R17,T17:W17,'02'!I17:M17,'02'!Q17:Y17)-H17</f>
        <v>0</v>
      </c>
    </row>
    <row r="18" spans="2:35" s="27" customFormat="1" ht="12" customHeight="1" x14ac:dyDescent="0.15">
      <c r="B18" s="28"/>
      <c r="C18" s="28"/>
      <c r="D18" s="216" t="s">
        <v>32</v>
      </c>
      <c r="E18" s="216"/>
      <c r="F18" s="216"/>
      <c r="G18" s="217"/>
      <c r="H18" s="53">
        <f>SUM(J18:N18,Q18:R18,T18:W18,'02'!I18:N18,'02'!Q18:Y18)</f>
        <v>532</v>
      </c>
      <c r="I18" s="56">
        <f t="shared" si="1"/>
        <v>183</v>
      </c>
      <c r="J18" s="65">
        <v>122</v>
      </c>
      <c r="K18" s="65">
        <v>7</v>
      </c>
      <c r="L18" s="65">
        <v>47</v>
      </c>
      <c r="M18" s="65">
        <v>6</v>
      </c>
      <c r="N18" s="66">
        <v>1</v>
      </c>
      <c r="O18" s="48"/>
      <c r="P18" s="109">
        <f t="shared" si="2"/>
        <v>0</v>
      </c>
      <c r="Q18" s="84">
        <v>0</v>
      </c>
      <c r="R18" s="84">
        <v>0</v>
      </c>
      <c r="S18" s="56">
        <f t="shared" si="3"/>
        <v>11</v>
      </c>
      <c r="T18" s="114">
        <v>8</v>
      </c>
      <c r="U18" s="114">
        <v>0</v>
      </c>
      <c r="V18" s="114">
        <v>1</v>
      </c>
      <c r="W18" s="114">
        <v>2</v>
      </c>
      <c r="X18" s="30"/>
      <c r="Y18" s="28"/>
      <c r="Z18" s="216" t="s">
        <v>32</v>
      </c>
      <c r="AA18" s="216"/>
      <c r="AB18" s="216"/>
      <c r="AC18" s="216"/>
      <c r="AD18" s="25">
        <f>SUM(I18,P18,S18,'02'!H18,'02'!P18,'02'!W18:Y18)-H18</f>
        <v>0</v>
      </c>
      <c r="AE18" s="25">
        <f t="shared" si="4"/>
        <v>0</v>
      </c>
      <c r="AF18" s="25">
        <f t="shared" si="5"/>
        <v>0</v>
      </c>
      <c r="AG18" s="25">
        <f t="shared" si="0"/>
        <v>0</v>
      </c>
      <c r="AH18" s="25">
        <f>SUM('02'!I18:N18)-'02'!H18</f>
        <v>0</v>
      </c>
      <c r="AI18" s="26">
        <f>SUM(J18:N18,Q18:R18,T18:W18,'02'!I18:M18,'02'!Q18:Y18)-H18</f>
        <v>0</v>
      </c>
    </row>
    <row r="19" spans="2:35" s="27" customFormat="1" ht="12" customHeight="1" x14ac:dyDescent="0.15">
      <c r="B19" s="28"/>
      <c r="C19" s="28"/>
      <c r="D19" s="235" t="s">
        <v>154</v>
      </c>
      <c r="E19" s="216"/>
      <c r="F19" s="216"/>
      <c r="G19" s="216"/>
      <c r="H19" s="53">
        <f>SUM(J19:N19,Q19:R19,T19:W19,'02'!I19:N19,'02'!Q19:Y19)</f>
        <v>1339</v>
      </c>
      <c r="I19" s="56">
        <f t="shared" si="1"/>
        <v>158</v>
      </c>
      <c r="J19" s="65">
        <v>113</v>
      </c>
      <c r="K19" s="65">
        <v>6</v>
      </c>
      <c r="L19" s="65">
        <v>18</v>
      </c>
      <c r="M19" s="65">
        <v>9</v>
      </c>
      <c r="N19" s="66">
        <v>12</v>
      </c>
      <c r="O19" s="48"/>
      <c r="P19" s="109">
        <f t="shared" si="2"/>
        <v>0</v>
      </c>
      <c r="Q19" s="84">
        <v>0</v>
      </c>
      <c r="R19" s="84">
        <v>0</v>
      </c>
      <c r="S19" s="56">
        <f t="shared" si="3"/>
        <v>16</v>
      </c>
      <c r="T19" s="114">
        <v>3</v>
      </c>
      <c r="U19" s="114">
        <v>10</v>
      </c>
      <c r="V19" s="114">
        <v>0</v>
      </c>
      <c r="W19" s="114">
        <v>3</v>
      </c>
      <c r="X19" s="30"/>
      <c r="Y19" s="28"/>
      <c r="Z19" s="235" t="s">
        <v>154</v>
      </c>
      <c r="AA19" s="216"/>
      <c r="AB19" s="216"/>
      <c r="AC19" s="216"/>
      <c r="AD19" s="25">
        <f>SUM(I19,P19,S19,'02'!H19,'02'!P19,'02'!W19:Y19)-H19</f>
        <v>0</v>
      </c>
      <c r="AE19" s="25">
        <f t="shared" si="4"/>
        <v>0</v>
      </c>
      <c r="AF19" s="25">
        <f t="shared" si="5"/>
        <v>0</v>
      </c>
      <c r="AG19" s="25">
        <f t="shared" si="0"/>
        <v>0</v>
      </c>
      <c r="AH19" s="25">
        <f>SUM('02'!I19:N19)-'02'!H19</f>
        <v>0</v>
      </c>
      <c r="AI19" s="26">
        <f>SUM(J19:N19,Q19:R19,T19:W19,'02'!I19:M19,'02'!Q19:Y19)-H19</f>
        <v>0</v>
      </c>
    </row>
    <row r="20" spans="2:35" s="21" customFormat="1" ht="15" customHeight="1" x14ac:dyDescent="0.15">
      <c r="B20" s="24"/>
      <c r="C20" s="219" t="s">
        <v>63</v>
      </c>
      <c r="D20" s="219"/>
      <c r="E20" s="219"/>
      <c r="F20" s="219"/>
      <c r="G20" s="220"/>
      <c r="H20" s="53">
        <f>SUM(J20:N20,Q20:R20,T20:W20,'02'!I20:N20,'02'!Q20:Y20)</f>
        <v>45682</v>
      </c>
      <c r="I20" s="53">
        <f t="shared" si="1"/>
        <v>30430</v>
      </c>
      <c r="J20" s="67">
        <v>22273</v>
      </c>
      <c r="K20" s="67">
        <v>590</v>
      </c>
      <c r="L20" s="67">
        <v>6825</v>
      </c>
      <c r="M20" s="67">
        <v>576</v>
      </c>
      <c r="N20" s="68">
        <v>166</v>
      </c>
      <c r="O20" s="22"/>
      <c r="P20" s="107">
        <f t="shared" si="2"/>
        <v>11</v>
      </c>
      <c r="Q20" s="115">
        <v>2</v>
      </c>
      <c r="R20" s="115">
        <v>9</v>
      </c>
      <c r="S20" s="53">
        <f t="shared" si="3"/>
        <v>1595</v>
      </c>
      <c r="T20" s="116">
        <v>1260</v>
      </c>
      <c r="U20" s="116">
        <v>177</v>
      </c>
      <c r="V20" s="116">
        <v>35</v>
      </c>
      <c r="W20" s="116">
        <v>123</v>
      </c>
      <c r="X20" s="23"/>
      <c r="Y20" s="219" t="s">
        <v>63</v>
      </c>
      <c r="Z20" s="219"/>
      <c r="AA20" s="219"/>
      <c r="AB20" s="219"/>
      <c r="AC20" s="219"/>
      <c r="AD20" s="25">
        <f>SUM(I20,P20,S20,'02'!H20,'02'!P20,'02'!W20:Y20)-H20</f>
        <v>0</v>
      </c>
      <c r="AE20" s="25">
        <f t="shared" si="4"/>
        <v>0</v>
      </c>
      <c r="AF20" s="25">
        <f t="shared" si="5"/>
        <v>0</v>
      </c>
      <c r="AG20" s="25">
        <f t="shared" si="0"/>
        <v>0</v>
      </c>
      <c r="AH20" s="25">
        <f>SUM('02'!I20:N20)-'02'!H20</f>
        <v>0</v>
      </c>
      <c r="AI20" s="26">
        <f>SUM(J20:N20,Q20:R20,T20:W20,'02'!I20:M20,'02'!Q20:Y20)-H20</f>
        <v>0</v>
      </c>
    </row>
    <row r="21" spans="2:35" s="27" customFormat="1" ht="12" customHeight="1" x14ac:dyDescent="0.15">
      <c r="B21" s="28"/>
      <c r="C21" s="28"/>
      <c r="D21" s="216" t="s">
        <v>7</v>
      </c>
      <c r="E21" s="216"/>
      <c r="F21" s="216"/>
      <c r="G21" s="217"/>
      <c r="H21" s="53">
        <f>SUM(J21:N21,Q21:R21,T21:W21,'02'!I21:N21,'02'!Q21:Y21)</f>
        <v>34</v>
      </c>
      <c r="I21" s="56">
        <f t="shared" si="1"/>
        <v>3</v>
      </c>
      <c r="J21" s="65">
        <v>3</v>
      </c>
      <c r="K21" s="65">
        <v>0</v>
      </c>
      <c r="L21" s="65">
        <v>0</v>
      </c>
      <c r="M21" s="65">
        <v>0</v>
      </c>
      <c r="N21" s="66">
        <v>0</v>
      </c>
      <c r="O21" s="48"/>
      <c r="P21" s="109">
        <f t="shared" si="2"/>
        <v>0</v>
      </c>
      <c r="Q21" s="117">
        <v>0</v>
      </c>
      <c r="R21" s="117">
        <v>0</v>
      </c>
      <c r="S21" s="56">
        <f t="shared" si="3"/>
        <v>8</v>
      </c>
      <c r="T21" s="114">
        <v>8</v>
      </c>
      <c r="U21" s="114">
        <v>0</v>
      </c>
      <c r="V21" s="114">
        <v>0</v>
      </c>
      <c r="W21" s="114">
        <v>0</v>
      </c>
      <c r="X21" s="30"/>
      <c r="Y21" s="28"/>
      <c r="Z21" s="216" t="s">
        <v>7</v>
      </c>
      <c r="AA21" s="216"/>
      <c r="AB21" s="216"/>
      <c r="AC21" s="216"/>
      <c r="AD21" s="25">
        <f>SUM(I21,P21,S21,'02'!H21,'02'!P21,'02'!W21:Y21)-H21</f>
        <v>0</v>
      </c>
      <c r="AE21" s="25">
        <f t="shared" si="4"/>
        <v>0</v>
      </c>
      <c r="AF21" s="25">
        <f t="shared" si="5"/>
        <v>0</v>
      </c>
      <c r="AG21" s="25">
        <f t="shared" si="0"/>
        <v>0</v>
      </c>
      <c r="AH21" s="25">
        <f>SUM('02'!I21:N21)-'02'!H21</f>
        <v>0</v>
      </c>
      <c r="AI21" s="26">
        <f>SUM(J21:N21,Q21:R21,T21:W21,'02'!I21:M21,'02'!Q21:Y21)-H21</f>
        <v>0</v>
      </c>
    </row>
    <row r="22" spans="2:35" s="27" customFormat="1" ht="12" customHeight="1" x14ac:dyDescent="0.15">
      <c r="B22" s="28"/>
      <c r="C22" s="28"/>
      <c r="D22" s="216" t="s">
        <v>33</v>
      </c>
      <c r="E22" s="216"/>
      <c r="F22" s="216"/>
      <c r="G22" s="217"/>
      <c r="H22" s="53">
        <f>SUM(J22:N22,Q22:R22,T22:W22,'02'!I22:N22,'02'!Q22:Y22)</f>
        <v>23964</v>
      </c>
      <c r="I22" s="56">
        <f t="shared" si="1"/>
        <v>19533</v>
      </c>
      <c r="J22" s="65">
        <v>14297</v>
      </c>
      <c r="K22" s="65">
        <v>394</v>
      </c>
      <c r="L22" s="65">
        <v>4440</v>
      </c>
      <c r="M22" s="65">
        <v>307</v>
      </c>
      <c r="N22" s="66">
        <v>95</v>
      </c>
      <c r="O22" s="48"/>
      <c r="P22" s="109">
        <f t="shared" si="2"/>
        <v>8</v>
      </c>
      <c r="Q22" s="117">
        <v>2</v>
      </c>
      <c r="R22" s="117">
        <v>6</v>
      </c>
      <c r="S22" s="56">
        <f t="shared" si="3"/>
        <v>302</v>
      </c>
      <c r="T22" s="114">
        <v>215</v>
      </c>
      <c r="U22" s="114">
        <v>45</v>
      </c>
      <c r="V22" s="114">
        <v>12</v>
      </c>
      <c r="W22" s="114">
        <v>30</v>
      </c>
      <c r="X22" s="30"/>
      <c r="Y22" s="28"/>
      <c r="Z22" s="216" t="s">
        <v>33</v>
      </c>
      <c r="AA22" s="216"/>
      <c r="AB22" s="216"/>
      <c r="AC22" s="216"/>
      <c r="AD22" s="25">
        <f>SUM(I22,P22,S22,'02'!H22,'02'!P22,'02'!W22:Y22)-H22</f>
        <v>0</v>
      </c>
      <c r="AE22" s="25">
        <f t="shared" si="4"/>
        <v>0</v>
      </c>
      <c r="AF22" s="25">
        <f t="shared" si="5"/>
        <v>0</v>
      </c>
      <c r="AG22" s="25">
        <f t="shared" si="0"/>
        <v>0</v>
      </c>
      <c r="AH22" s="25">
        <f>SUM('02'!I22:N22)-'02'!H22</f>
        <v>0</v>
      </c>
      <c r="AI22" s="26">
        <f>SUM(J22:N22,Q22:R22,T22:W22,'02'!I22:M22,'02'!Q22:Y22)-H22</f>
        <v>0</v>
      </c>
    </row>
    <row r="23" spans="2:35" s="27" customFormat="1" ht="12" customHeight="1" x14ac:dyDescent="0.15">
      <c r="B23" s="28"/>
      <c r="C23" s="28"/>
      <c r="D23" s="216" t="s">
        <v>34</v>
      </c>
      <c r="E23" s="216"/>
      <c r="F23" s="216"/>
      <c r="G23" s="217"/>
      <c r="H23" s="53">
        <f>SUM(J23:N23,Q23:R23,T23:W23,'02'!I23:N23,'02'!Q23:Y23)</f>
        <v>17532</v>
      </c>
      <c r="I23" s="56">
        <f t="shared" si="1"/>
        <v>9406</v>
      </c>
      <c r="J23" s="65">
        <v>6975</v>
      </c>
      <c r="K23" s="65">
        <v>158</v>
      </c>
      <c r="L23" s="65">
        <v>1979</v>
      </c>
      <c r="M23" s="65">
        <v>235</v>
      </c>
      <c r="N23" s="66">
        <v>59</v>
      </c>
      <c r="O23" s="48"/>
      <c r="P23" s="109">
        <f t="shared" si="2"/>
        <v>2</v>
      </c>
      <c r="Q23" s="117">
        <v>0</v>
      </c>
      <c r="R23" s="117">
        <v>2</v>
      </c>
      <c r="S23" s="56">
        <f t="shared" si="3"/>
        <v>626</v>
      </c>
      <c r="T23" s="114">
        <v>439</v>
      </c>
      <c r="U23" s="114">
        <v>111</v>
      </c>
      <c r="V23" s="114">
        <v>17</v>
      </c>
      <c r="W23" s="114">
        <v>59</v>
      </c>
      <c r="X23" s="30"/>
      <c r="Y23" s="28"/>
      <c r="Z23" s="216" t="s">
        <v>34</v>
      </c>
      <c r="AA23" s="216"/>
      <c r="AB23" s="216"/>
      <c r="AC23" s="216"/>
      <c r="AD23" s="25">
        <f>SUM(I23,P23,S23,'02'!H23,'02'!P23,'02'!W23:Y23)-H23</f>
        <v>0</v>
      </c>
      <c r="AE23" s="25">
        <f t="shared" si="4"/>
        <v>0</v>
      </c>
      <c r="AF23" s="25">
        <f t="shared" si="5"/>
        <v>0</v>
      </c>
      <c r="AG23" s="25">
        <f t="shared" si="0"/>
        <v>0</v>
      </c>
      <c r="AH23" s="25">
        <f>SUM('02'!I23:N23)-'02'!H23</f>
        <v>0</v>
      </c>
      <c r="AI23" s="26">
        <f>SUM(J23:N23,Q23:R23,T23:W23,'02'!I23:M23,'02'!Q23:Y23)-H23</f>
        <v>0</v>
      </c>
    </row>
    <row r="24" spans="2:35" s="27" customFormat="1" x14ac:dyDescent="0.15">
      <c r="B24" s="28"/>
      <c r="C24" s="28"/>
      <c r="D24" s="28"/>
      <c r="E24" s="215" t="s">
        <v>35</v>
      </c>
      <c r="F24" s="215"/>
      <c r="G24" s="29" t="s">
        <v>8</v>
      </c>
      <c r="H24" s="53">
        <f>SUM(J24:N24,Q24:R24,T24:W24,'02'!I24:N24,'02'!Q24:Y24)</f>
        <v>92</v>
      </c>
      <c r="I24" s="56">
        <f t="shared" si="1"/>
        <v>30</v>
      </c>
      <c r="J24" s="69">
        <v>23</v>
      </c>
      <c r="K24" s="69">
        <v>5</v>
      </c>
      <c r="L24" s="69">
        <v>2</v>
      </c>
      <c r="M24" s="69">
        <v>0</v>
      </c>
      <c r="N24" s="70">
        <v>0</v>
      </c>
      <c r="O24" s="48"/>
      <c r="P24" s="109">
        <f t="shared" si="2"/>
        <v>0</v>
      </c>
      <c r="Q24" s="84">
        <v>0</v>
      </c>
      <c r="R24" s="84">
        <v>0</v>
      </c>
      <c r="S24" s="56">
        <f t="shared" si="3"/>
        <v>2</v>
      </c>
      <c r="T24" s="118">
        <v>1</v>
      </c>
      <c r="U24" s="118">
        <v>0</v>
      </c>
      <c r="V24" s="118">
        <v>0</v>
      </c>
      <c r="W24" s="118">
        <v>1</v>
      </c>
      <c r="X24" s="30"/>
      <c r="Y24" s="28"/>
      <c r="Z24" s="28"/>
      <c r="AA24" s="215" t="s">
        <v>35</v>
      </c>
      <c r="AB24" s="215"/>
      <c r="AC24" s="28" t="s">
        <v>8</v>
      </c>
      <c r="AD24" s="25">
        <f>SUM(I24,P24,S24,'02'!H24,'02'!P24,'02'!W24:Y24)-H24</f>
        <v>0</v>
      </c>
      <c r="AE24" s="25">
        <f t="shared" si="4"/>
        <v>0</v>
      </c>
      <c r="AF24" s="25">
        <f t="shared" si="5"/>
        <v>0</v>
      </c>
      <c r="AG24" s="25">
        <f t="shared" si="0"/>
        <v>0</v>
      </c>
      <c r="AH24" s="25">
        <f>SUM('02'!I24:N24)-'02'!H24</f>
        <v>0</v>
      </c>
      <c r="AI24" s="26">
        <f>SUM(J24:N24,Q24:R24,T24:W24,'02'!I24:M24,'02'!Q24:Y24)-H24</f>
        <v>0</v>
      </c>
    </row>
    <row r="25" spans="2:35" s="27" customFormat="1" ht="12" customHeight="1" x14ac:dyDescent="0.15">
      <c r="B25" s="28"/>
      <c r="C25" s="28"/>
      <c r="D25" s="216" t="s">
        <v>36</v>
      </c>
      <c r="E25" s="216"/>
      <c r="F25" s="216"/>
      <c r="G25" s="217"/>
      <c r="H25" s="53">
        <f>SUM(J25:N25,Q25:R25,T25:W25,'02'!I25:N25,'02'!Q25:Y25)</f>
        <v>2993</v>
      </c>
      <c r="I25" s="56">
        <f t="shared" si="1"/>
        <v>1289</v>
      </c>
      <c r="J25" s="71">
        <v>864</v>
      </c>
      <c r="K25" s="71">
        <v>31</v>
      </c>
      <c r="L25" s="71">
        <v>355</v>
      </c>
      <c r="M25" s="71">
        <v>31</v>
      </c>
      <c r="N25" s="72">
        <v>8</v>
      </c>
      <c r="O25" s="48"/>
      <c r="P25" s="109">
        <f t="shared" si="2"/>
        <v>0</v>
      </c>
      <c r="Q25" s="84">
        <v>0</v>
      </c>
      <c r="R25" s="84">
        <v>0</v>
      </c>
      <c r="S25" s="56">
        <f t="shared" si="3"/>
        <v>262</v>
      </c>
      <c r="T25" s="119">
        <v>233</v>
      </c>
      <c r="U25" s="119">
        <v>13</v>
      </c>
      <c r="V25" s="119">
        <v>1</v>
      </c>
      <c r="W25" s="119">
        <v>15</v>
      </c>
      <c r="X25" s="30"/>
      <c r="Y25" s="28"/>
      <c r="Z25" s="216" t="s">
        <v>36</v>
      </c>
      <c r="AA25" s="216"/>
      <c r="AB25" s="216"/>
      <c r="AC25" s="216"/>
      <c r="AD25" s="25">
        <f>SUM(I25,P25,S25,'02'!H25,'02'!P25,'02'!W25:Y25)-H25</f>
        <v>0</v>
      </c>
      <c r="AE25" s="25">
        <f t="shared" si="4"/>
        <v>0</v>
      </c>
      <c r="AF25" s="25">
        <f t="shared" si="5"/>
        <v>0</v>
      </c>
      <c r="AG25" s="25">
        <f t="shared" si="0"/>
        <v>0</v>
      </c>
      <c r="AH25" s="25">
        <f>SUM('02'!I25:N25)-'02'!H25</f>
        <v>0</v>
      </c>
      <c r="AI25" s="26">
        <f>SUM(J25:N25,Q25:R25,T25:W25,'02'!I25:M25,'02'!Q25:Y25)-H25</f>
        <v>0</v>
      </c>
    </row>
    <row r="26" spans="2:35" s="27" customFormat="1" ht="12" customHeight="1" x14ac:dyDescent="0.15">
      <c r="B26" s="28"/>
      <c r="C26" s="28"/>
      <c r="D26" s="216" t="s">
        <v>37</v>
      </c>
      <c r="E26" s="216"/>
      <c r="F26" s="216"/>
      <c r="G26" s="217"/>
      <c r="H26" s="53">
        <f>SUM(J26:N26,Q26:R26,T26:W26,'02'!I26:N26,'02'!Q26:Y26)</f>
        <v>1159</v>
      </c>
      <c r="I26" s="56">
        <f t="shared" si="1"/>
        <v>199</v>
      </c>
      <c r="J26" s="71">
        <v>134</v>
      </c>
      <c r="K26" s="71">
        <v>7</v>
      </c>
      <c r="L26" s="71">
        <v>51</v>
      </c>
      <c r="M26" s="71">
        <v>3</v>
      </c>
      <c r="N26" s="72">
        <v>4</v>
      </c>
      <c r="O26" s="48"/>
      <c r="P26" s="109">
        <f t="shared" si="2"/>
        <v>1</v>
      </c>
      <c r="Q26" s="84">
        <v>0</v>
      </c>
      <c r="R26" s="84">
        <v>1</v>
      </c>
      <c r="S26" s="56">
        <f t="shared" si="3"/>
        <v>397</v>
      </c>
      <c r="T26" s="119">
        <v>365</v>
      </c>
      <c r="U26" s="119">
        <v>8</v>
      </c>
      <c r="V26" s="119">
        <v>5</v>
      </c>
      <c r="W26" s="119">
        <v>19</v>
      </c>
      <c r="X26" s="30"/>
      <c r="Y26" s="28"/>
      <c r="Z26" s="216" t="s">
        <v>37</v>
      </c>
      <c r="AA26" s="216"/>
      <c r="AB26" s="216"/>
      <c r="AC26" s="216"/>
      <c r="AD26" s="25">
        <f>SUM(I26,P26,S26,'02'!H26,'02'!P26,'02'!W26:Y26)-H26</f>
        <v>0</v>
      </c>
      <c r="AE26" s="25">
        <f t="shared" si="4"/>
        <v>0</v>
      </c>
      <c r="AF26" s="25">
        <f t="shared" si="5"/>
        <v>0</v>
      </c>
      <c r="AG26" s="25">
        <f t="shared" si="0"/>
        <v>0</v>
      </c>
      <c r="AH26" s="25">
        <f>SUM('02'!I26:N26)-'02'!H26</f>
        <v>0</v>
      </c>
      <c r="AI26" s="26">
        <f>SUM(J26:N26,Q26:R26,T26:W26,'02'!I26:M26,'02'!Q26:Y26)-H26</f>
        <v>0</v>
      </c>
    </row>
    <row r="27" spans="2:35" s="21" customFormat="1" ht="15" customHeight="1" x14ac:dyDescent="0.15">
      <c r="B27" s="24"/>
      <c r="C27" s="219" t="s">
        <v>64</v>
      </c>
      <c r="D27" s="219"/>
      <c r="E27" s="219"/>
      <c r="F27" s="219"/>
      <c r="G27" s="220"/>
      <c r="H27" s="53">
        <f>SUM(J27:N27,Q27:R27,T27:W27,'02'!I27:N27,'02'!Q27:Y27)</f>
        <v>79234</v>
      </c>
      <c r="I27" s="53">
        <f t="shared" si="1"/>
        <v>61353</v>
      </c>
      <c r="J27" s="73">
        <v>49476</v>
      </c>
      <c r="K27" s="73">
        <v>1525</v>
      </c>
      <c r="L27" s="73">
        <v>8957</v>
      </c>
      <c r="M27" s="73">
        <v>1043</v>
      </c>
      <c r="N27" s="74">
        <v>352</v>
      </c>
      <c r="O27" s="22"/>
      <c r="P27" s="107">
        <f t="shared" si="2"/>
        <v>39</v>
      </c>
      <c r="Q27" s="120">
        <v>8</v>
      </c>
      <c r="R27" s="120">
        <v>31</v>
      </c>
      <c r="S27" s="53">
        <f t="shared" si="3"/>
        <v>302</v>
      </c>
      <c r="T27" s="121">
        <v>161</v>
      </c>
      <c r="U27" s="121">
        <v>64</v>
      </c>
      <c r="V27" s="121">
        <v>12</v>
      </c>
      <c r="W27" s="121">
        <v>65</v>
      </c>
      <c r="X27" s="23"/>
      <c r="Y27" s="219" t="s">
        <v>64</v>
      </c>
      <c r="Z27" s="219"/>
      <c r="AA27" s="219"/>
      <c r="AB27" s="219"/>
      <c r="AC27" s="219"/>
      <c r="AD27" s="25">
        <f>SUM(I27,P27,S27,'02'!H27,'02'!P27,'02'!W27:Y27)-H27</f>
        <v>0</v>
      </c>
      <c r="AE27" s="25">
        <f t="shared" si="4"/>
        <v>0</v>
      </c>
      <c r="AF27" s="25">
        <f t="shared" si="5"/>
        <v>0</v>
      </c>
      <c r="AG27" s="25">
        <f t="shared" si="0"/>
        <v>0</v>
      </c>
      <c r="AH27" s="25">
        <f>SUM('02'!I27:N27)-'02'!H27</f>
        <v>0</v>
      </c>
      <c r="AI27" s="26">
        <f>SUM(J27:N27,Q27:R27,T27:W27,'02'!I27:M27,'02'!Q27:Y27)-H27</f>
        <v>0</v>
      </c>
    </row>
    <row r="28" spans="2:35" s="27" customFormat="1" ht="12" customHeight="1" x14ac:dyDescent="0.15">
      <c r="B28" s="28"/>
      <c r="C28" s="28"/>
      <c r="D28" s="216" t="s">
        <v>38</v>
      </c>
      <c r="E28" s="216"/>
      <c r="F28" s="216"/>
      <c r="G28" s="217"/>
      <c r="H28" s="53">
        <f>SUM(J28:N28,Q28:R28,T28:W28,'02'!I28:N28,'02'!Q28:Y28)</f>
        <v>4896</v>
      </c>
      <c r="I28" s="56">
        <f t="shared" si="1"/>
        <v>1223</v>
      </c>
      <c r="J28" s="71">
        <v>876</v>
      </c>
      <c r="K28" s="71">
        <v>66</v>
      </c>
      <c r="L28" s="71">
        <v>220</v>
      </c>
      <c r="M28" s="71">
        <v>42</v>
      </c>
      <c r="N28" s="72">
        <v>19</v>
      </c>
      <c r="O28" s="48"/>
      <c r="P28" s="109">
        <f t="shared" si="2"/>
        <v>0</v>
      </c>
      <c r="Q28" s="122">
        <v>0</v>
      </c>
      <c r="R28" s="122">
        <v>0</v>
      </c>
      <c r="S28" s="56">
        <f t="shared" si="3"/>
        <v>13</v>
      </c>
      <c r="T28" s="119">
        <v>6</v>
      </c>
      <c r="U28" s="119">
        <v>3</v>
      </c>
      <c r="V28" s="119">
        <v>1</v>
      </c>
      <c r="W28" s="119">
        <v>3</v>
      </c>
      <c r="X28" s="30"/>
      <c r="Y28" s="28"/>
      <c r="Z28" s="216" t="s">
        <v>38</v>
      </c>
      <c r="AA28" s="216"/>
      <c r="AB28" s="216"/>
      <c r="AC28" s="216"/>
      <c r="AD28" s="25">
        <f>SUM(I28,P28,S28,'02'!H28,'02'!P28,'02'!W28:Y28)-H28</f>
        <v>0</v>
      </c>
      <c r="AE28" s="25">
        <f t="shared" si="4"/>
        <v>0</v>
      </c>
      <c r="AF28" s="25">
        <f t="shared" si="5"/>
        <v>0</v>
      </c>
      <c r="AG28" s="25">
        <f t="shared" si="0"/>
        <v>0</v>
      </c>
      <c r="AH28" s="25">
        <f>SUM('02'!I28:N28)-'02'!H28</f>
        <v>0</v>
      </c>
      <c r="AI28" s="26">
        <f>SUM(J28:N28,Q28:R28,T28:W28,'02'!I28:M28,'02'!Q28:Y28)-H28</f>
        <v>0</v>
      </c>
    </row>
    <row r="29" spans="2:35" s="27" customFormat="1" ht="12" customHeight="1" x14ac:dyDescent="0.15">
      <c r="B29" s="28"/>
      <c r="C29" s="28"/>
      <c r="D29" s="216" t="s">
        <v>39</v>
      </c>
      <c r="E29" s="216"/>
      <c r="F29" s="216"/>
      <c r="G29" s="217"/>
      <c r="H29" s="53">
        <f>SUM(J29:N29,Q29:R29,T29:W29,'02'!I29:N29,'02'!Q29:Y29)</f>
        <v>5860</v>
      </c>
      <c r="I29" s="56">
        <f t="shared" si="1"/>
        <v>4700</v>
      </c>
      <c r="J29" s="71">
        <v>3118</v>
      </c>
      <c r="K29" s="71">
        <v>72</v>
      </c>
      <c r="L29" s="71">
        <v>1415</v>
      </c>
      <c r="M29" s="71">
        <v>84</v>
      </c>
      <c r="N29" s="72">
        <v>11</v>
      </c>
      <c r="O29" s="48"/>
      <c r="P29" s="109">
        <f t="shared" si="2"/>
        <v>9</v>
      </c>
      <c r="Q29" s="122">
        <v>0</v>
      </c>
      <c r="R29" s="122">
        <v>9</v>
      </c>
      <c r="S29" s="56">
        <f t="shared" si="3"/>
        <v>10</v>
      </c>
      <c r="T29" s="119">
        <v>5</v>
      </c>
      <c r="U29" s="119">
        <v>1</v>
      </c>
      <c r="V29" s="119">
        <v>0</v>
      </c>
      <c r="W29" s="119">
        <v>4</v>
      </c>
      <c r="X29" s="30"/>
      <c r="Y29" s="28"/>
      <c r="Z29" s="216" t="s">
        <v>39</v>
      </c>
      <c r="AA29" s="216"/>
      <c r="AB29" s="216"/>
      <c r="AC29" s="216"/>
      <c r="AD29" s="25">
        <f>SUM(I29,P29,S29,'02'!H29,'02'!P29,'02'!W29:Y29)-H29</f>
        <v>0</v>
      </c>
      <c r="AE29" s="25">
        <f t="shared" si="4"/>
        <v>0</v>
      </c>
      <c r="AF29" s="25">
        <f t="shared" si="5"/>
        <v>0</v>
      </c>
      <c r="AG29" s="25">
        <f t="shared" si="0"/>
        <v>0</v>
      </c>
      <c r="AH29" s="25">
        <f>SUM('02'!I29:N29)-'02'!H29</f>
        <v>0</v>
      </c>
      <c r="AI29" s="26">
        <f>SUM(J29:N29,Q29:R29,T29:W29,'02'!I29:M29,'02'!Q29:Y29)-H29</f>
        <v>0</v>
      </c>
    </row>
    <row r="30" spans="2:35" s="27" customFormat="1" ht="12" customHeight="1" x14ac:dyDescent="0.15">
      <c r="B30" s="28"/>
      <c r="C30" s="28"/>
      <c r="D30" s="216" t="s">
        <v>40</v>
      </c>
      <c r="E30" s="216"/>
      <c r="F30" s="216"/>
      <c r="G30" s="217"/>
      <c r="H30" s="53">
        <f>SUM(J30:N30,Q30:R30,T30:W30,'02'!I30:N30,'02'!Q30:Y30)</f>
        <v>68478</v>
      </c>
      <c r="I30" s="56">
        <f t="shared" si="1"/>
        <v>55430</v>
      </c>
      <c r="J30" s="71">
        <v>45482</v>
      </c>
      <c r="K30" s="71">
        <v>1387</v>
      </c>
      <c r="L30" s="71">
        <v>7322</v>
      </c>
      <c r="M30" s="71">
        <v>917</v>
      </c>
      <c r="N30" s="72">
        <v>322</v>
      </c>
      <c r="O30" s="48"/>
      <c r="P30" s="109">
        <f t="shared" si="2"/>
        <v>30</v>
      </c>
      <c r="Q30" s="122">
        <v>8</v>
      </c>
      <c r="R30" s="122">
        <v>22</v>
      </c>
      <c r="S30" s="56">
        <f t="shared" si="3"/>
        <v>279</v>
      </c>
      <c r="T30" s="119">
        <v>150</v>
      </c>
      <c r="U30" s="119">
        <v>60</v>
      </c>
      <c r="V30" s="119">
        <v>11</v>
      </c>
      <c r="W30" s="119">
        <v>58</v>
      </c>
      <c r="X30" s="30"/>
      <c r="Y30" s="28"/>
      <c r="Z30" s="216" t="s">
        <v>40</v>
      </c>
      <c r="AA30" s="216"/>
      <c r="AB30" s="216"/>
      <c r="AC30" s="216"/>
      <c r="AD30" s="25">
        <f>SUM(I30,P30,S30,'02'!H30,'02'!P30,'02'!W30:Y30)-H30</f>
        <v>0</v>
      </c>
      <c r="AE30" s="25">
        <f t="shared" si="4"/>
        <v>0</v>
      </c>
      <c r="AF30" s="25">
        <f t="shared" si="5"/>
        <v>0</v>
      </c>
      <c r="AG30" s="25">
        <f t="shared" si="0"/>
        <v>0</v>
      </c>
      <c r="AH30" s="25">
        <f>SUM('02'!I30:N30)-'02'!H30</f>
        <v>0</v>
      </c>
      <c r="AI30" s="26">
        <f>SUM(J30:N30,Q30:R30,T30:W30,'02'!I30:M30,'02'!Q30:Y30)-H30</f>
        <v>0</v>
      </c>
    </row>
    <row r="31" spans="2:35" s="21" customFormat="1" ht="15" customHeight="1" x14ac:dyDescent="0.15">
      <c r="B31" s="24"/>
      <c r="C31" s="219" t="s">
        <v>65</v>
      </c>
      <c r="D31" s="219"/>
      <c r="E31" s="219"/>
      <c r="F31" s="219"/>
      <c r="G31" s="220"/>
      <c r="H31" s="53">
        <f>SUM(J31:N31,Q31:R31,T31:W31,'02'!I31:N31,'02'!Q31:Y31)</f>
        <v>12534</v>
      </c>
      <c r="I31" s="53">
        <f t="shared" si="1"/>
        <v>2353</v>
      </c>
      <c r="J31" s="75">
        <v>1656</v>
      </c>
      <c r="K31" s="75">
        <v>86</v>
      </c>
      <c r="L31" s="75">
        <v>403</v>
      </c>
      <c r="M31" s="75">
        <v>148</v>
      </c>
      <c r="N31" s="76">
        <v>60</v>
      </c>
      <c r="O31" s="22"/>
      <c r="P31" s="107">
        <f t="shared" si="2"/>
        <v>41</v>
      </c>
      <c r="Q31" s="120">
        <v>30</v>
      </c>
      <c r="R31" s="120">
        <v>11</v>
      </c>
      <c r="S31" s="53">
        <f t="shared" si="3"/>
        <v>1885</v>
      </c>
      <c r="T31" s="123">
        <v>1316</v>
      </c>
      <c r="U31" s="123">
        <v>239</v>
      </c>
      <c r="V31" s="123">
        <v>26</v>
      </c>
      <c r="W31" s="123">
        <v>304</v>
      </c>
      <c r="X31" s="23"/>
      <c r="Y31" s="219" t="s">
        <v>65</v>
      </c>
      <c r="Z31" s="219"/>
      <c r="AA31" s="219"/>
      <c r="AB31" s="219"/>
      <c r="AC31" s="219"/>
      <c r="AD31" s="25">
        <f>SUM(I31,P31,S31,'02'!H31,'02'!P31,'02'!W31:Y31)-H31</f>
        <v>0</v>
      </c>
      <c r="AE31" s="25">
        <f t="shared" si="4"/>
        <v>0</v>
      </c>
      <c r="AF31" s="25">
        <f t="shared" si="5"/>
        <v>0</v>
      </c>
      <c r="AG31" s="25">
        <f t="shared" si="0"/>
        <v>0</v>
      </c>
      <c r="AH31" s="25">
        <f>SUM('02'!I31:N31)-'02'!H31</f>
        <v>0</v>
      </c>
      <c r="AI31" s="26">
        <f>SUM(J31:N31,Q31:R31,T31:W31,'02'!I31:M31,'02'!Q31:Y31)-H31</f>
        <v>0</v>
      </c>
    </row>
    <row r="32" spans="2:35" s="27" customFormat="1" ht="12" customHeight="1" x14ac:dyDescent="0.15">
      <c r="B32" s="28"/>
      <c r="C32" s="28"/>
      <c r="D32" s="216" t="s">
        <v>41</v>
      </c>
      <c r="E32" s="216"/>
      <c r="F32" s="216"/>
      <c r="G32" s="217"/>
      <c r="H32" s="53">
        <f>SUM(J32:N32,Q32:R32,T32:W32,'02'!I32:N32,'02'!Q32:Y32)</f>
        <v>10507</v>
      </c>
      <c r="I32" s="56">
        <f t="shared" si="1"/>
        <v>2043</v>
      </c>
      <c r="J32" s="77">
        <v>1477</v>
      </c>
      <c r="K32" s="77">
        <v>67</v>
      </c>
      <c r="L32" s="77">
        <v>314</v>
      </c>
      <c r="M32" s="77">
        <v>134</v>
      </c>
      <c r="N32" s="78">
        <v>51</v>
      </c>
      <c r="O32" s="48"/>
      <c r="P32" s="109">
        <f t="shared" si="2"/>
        <v>39</v>
      </c>
      <c r="Q32" s="122">
        <v>30</v>
      </c>
      <c r="R32" s="122">
        <v>9</v>
      </c>
      <c r="S32" s="56">
        <f t="shared" si="3"/>
        <v>1707</v>
      </c>
      <c r="T32" s="124">
        <v>1212</v>
      </c>
      <c r="U32" s="124">
        <v>184</v>
      </c>
      <c r="V32" s="124">
        <v>21</v>
      </c>
      <c r="W32" s="124">
        <v>290</v>
      </c>
      <c r="X32" s="30"/>
      <c r="Y32" s="28"/>
      <c r="Z32" s="216" t="s">
        <v>41</v>
      </c>
      <c r="AA32" s="216"/>
      <c r="AB32" s="216"/>
      <c r="AC32" s="216"/>
      <c r="AD32" s="25">
        <f>SUM(I32,P32,S32,'02'!H32,'02'!P32,'02'!W32:Y32)-H32</f>
        <v>0</v>
      </c>
      <c r="AE32" s="25">
        <f t="shared" si="4"/>
        <v>0</v>
      </c>
      <c r="AF32" s="25">
        <f t="shared" si="5"/>
        <v>0</v>
      </c>
      <c r="AG32" s="25">
        <f t="shared" si="0"/>
        <v>0</v>
      </c>
      <c r="AH32" s="25">
        <f>SUM('02'!I32:N32)-'02'!H32</f>
        <v>0</v>
      </c>
      <c r="AI32" s="26">
        <f>SUM(J32:N32,Q32:R32,T32:W32,'02'!I32:M32,'02'!Q32:Y32)-H32</f>
        <v>0</v>
      </c>
    </row>
    <row r="33" spans="2:35" s="27" customFormat="1" ht="12" customHeight="1" x14ac:dyDescent="0.15">
      <c r="B33" s="28"/>
      <c r="C33" s="28"/>
      <c r="D33" s="216" t="s">
        <v>42</v>
      </c>
      <c r="E33" s="216"/>
      <c r="F33" s="216"/>
      <c r="G33" s="217"/>
      <c r="H33" s="53">
        <f>SUM(J33:N33,Q33:R33,T33:W33,'02'!I33:N33,'02'!Q33:Y33)</f>
        <v>937</v>
      </c>
      <c r="I33" s="56">
        <f t="shared" si="1"/>
        <v>169</v>
      </c>
      <c r="J33" s="77">
        <v>106</v>
      </c>
      <c r="K33" s="77">
        <v>9</v>
      </c>
      <c r="L33" s="77">
        <v>41</v>
      </c>
      <c r="M33" s="77">
        <v>7</v>
      </c>
      <c r="N33" s="78">
        <v>6</v>
      </c>
      <c r="O33" s="48"/>
      <c r="P33" s="109">
        <f t="shared" si="2"/>
        <v>0</v>
      </c>
      <c r="Q33" s="122">
        <v>0</v>
      </c>
      <c r="R33" s="122">
        <v>0</v>
      </c>
      <c r="S33" s="56">
        <f t="shared" si="3"/>
        <v>13</v>
      </c>
      <c r="T33" s="124">
        <v>9</v>
      </c>
      <c r="U33" s="124">
        <v>0</v>
      </c>
      <c r="V33" s="124">
        <v>2</v>
      </c>
      <c r="W33" s="124">
        <v>2</v>
      </c>
      <c r="X33" s="30"/>
      <c r="Y33" s="28"/>
      <c r="Z33" s="216" t="s">
        <v>42</v>
      </c>
      <c r="AA33" s="216"/>
      <c r="AB33" s="216"/>
      <c r="AC33" s="216"/>
      <c r="AD33" s="25">
        <f>SUM(I33,P33,S33,'02'!H33,'02'!P33,'02'!W33:Y33)-H33</f>
        <v>0</v>
      </c>
      <c r="AE33" s="25">
        <f t="shared" si="4"/>
        <v>0</v>
      </c>
      <c r="AF33" s="25">
        <f t="shared" si="5"/>
        <v>0</v>
      </c>
      <c r="AG33" s="25">
        <f t="shared" si="0"/>
        <v>0</v>
      </c>
      <c r="AH33" s="25">
        <f>SUM('02'!I33:N33)-'02'!H33</f>
        <v>0</v>
      </c>
      <c r="AI33" s="26">
        <f>SUM(J33:N33,Q33:R33,T33:W33,'02'!I33:M33,'02'!Q33:Y33)-H33</f>
        <v>0</v>
      </c>
    </row>
    <row r="34" spans="2:35" s="27" customFormat="1" ht="12" customHeight="1" x14ac:dyDescent="0.15">
      <c r="B34" s="28"/>
      <c r="C34" s="28"/>
      <c r="D34" s="28"/>
      <c r="E34" s="216" t="s">
        <v>42</v>
      </c>
      <c r="F34" s="216"/>
      <c r="G34" s="217"/>
      <c r="H34" s="53">
        <f>SUM(J34:N34,Q34:R34,T34:W34,'02'!I34:N34,'02'!Q34:Y34)</f>
        <v>340</v>
      </c>
      <c r="I34" s="56">
        <f t="shared" si="1"/>
        <v>104</v>
      </c>
      <c r="J34" s="79">
        <v>64</v>
      </c>
      <c r="K34" s="79">
        <v>6</v>
      </c>
      <c r="L34" s="79">
        <v>31</v>
      </c>
      <c r="M34" s="79">
        <v>1</v>
      </c>
      <c r="N34" s="80">
        <v>2</v>
      </c>
      <c r="O34" s="48"/>
      <c r="P34" s="109">
        <f t="shared" si="2"/>
        <v>0</v>
      </c>
      <c r="Q34" s="84">
        <v>0</v>
      </c>
      <c r="R34" s="84">
        <v>0</v>
      </c>
      <c r="S34" s="56">
        <f t="shared" si="3"/>
        <v>9</v>
      </c>
      <c r="T34" s="125">
        <v>6</v>
      </c>
      <c r="U34" s="125">
        <v>0</v>
      </c>
      <c r="V34" s="125">
        <v>2</v>
      </c>
      <c r="W34" s="125">
        <v>1</v>
      </c>
      <c r="X34" s="30"/>
      <c r="Y34" s="28"/>
      <c r="Z34" s="28"/>
      <c r="AA34" s="216" t="s">
        <v>42</v>
      </c>
      <c r="AB34" s="216"/>
      <c r="AC34" s="216"/>
      <c r="AD34" s="25">
        <f>SUM(I34,P34,S34,'02'!H34,'02'!P34,'02'!W34:Y34)-H34</f>
        <v>0</v>
      </c>
      <c r="AE34" s="25">
        <f t="shared" si="4"/>
        <v>0</v>
      </c>
      <c r="AF34" s="25">
        <f t="shared" si="5"/>
        <v>0</v>
      </c>
      <c r="AG34" s="25">
        <f t="shared" si="0"/>
        <v>0</v>
      </c>
      <c r="AH34" s="25">
        <f>SUM('02'!I34:N34)-'02'!H34</f>
        <v>0</v>
      </c>
      <c r="AI34" s="26">
        <f>SUM(J34:N34,Q34:R34,T34:W34,'02'!I34:M34,'02'!Q34:Y34)-H34</f>
        <v>0</v>
      </c>
    </row>
    <row r="35" spans="2:35" s="27" customFormat="1" ht="12" customHeight="1" x14ac:dyDescent="0.15">
      <c r="B35" s="28"/>
      <c r="C35" s="28"/>
      <c r="D35" s="28"/>
      <c r="E35" s="216" t="s">
        <v>43</v>
      </c>
      <c r="F35" s="216"/>
      <c r="G35" s="217"/>
      <c r="H35" s="53">
        <f>SUM(J35:N35,Q35:R35,T35:W35,'02'!I35:N35,'02'!Q35:Y35)</f>
        <v>597</v>
      </c>
      <c r="I35" s="56">
        <f t="shared" si="1"/>
        <v>65</v>
      </c>
      <c r="J35" s="79">
        <v>42</v>
      </c>
      <c r="K35" s="79">
        <v>3</v>
      </c>
      <c r="L35" s="79">
        <v>10</v>
      </c>
      <c r="M35" s="79">
        <v>6</v>
      </c>
      <c r="N35" s="80">
        <v>4</v>
      </c>
      <c r="O35" s="48"/>
      <c r="P35" s="109">
        <f t="shared" si="2"/>
        <v>0</v>
      </c>
      <c r="Q35" s="84">
        <v>0</v>
      </c>
      <c r="R35" s="84">
        <v>0</v>
      </c>
      <c r="S35" s="56">
        <f t="shared" si="3"/>
        <v>4</v>
      </c>
      <c r="T35" s="125">
        <v>3</v>
      </c>
      <c r="U35" s="125">
        <v>0</v>
      </c>
      <c r="V35" s="125">
        <v>0</v>
      </c>
      <c r="W35" s="125">
        <v>1</v>
      </c>
      <c r="X35" s="30"/>
      <c r="Y35" s="28"/>
      <c r="Z35" s="28"/>
      <c r="AA35" s="216" t="s">
        <v>43</v>
      </c>
      <c r="AB35" s="216"/>
      <c r="AC35" s="216"/>
      <c r="AD35" s="25">
        <f>SUM(I35,P35,S35,'02'!H35,'02'!P35,'02'!W35:Y35)-H35</f>
        <v>0</v>
      </c>
      <c r="AE35" s="25">
        <f t="shared" si="4"/>
        <v>0</v>
      </c>
      <c r="AF35" s="25">
        <f t="shared" si="5"/>
        <v>0</v>
      </c>
      <c r="AG35" s="25">
        <f t="shared" si="0"/>
        <v>0</v>
      </c>
      <c r="AH35" s="25">
        <f>SUM('02'!I35:N35)-'02'!H35</f>
        <v>0</v>
      </c>
      <c r="AI35" s="26">
        <f>SUM(J35:N35,Q35:R35,T35:W35,'02'!I35:M35,'02'!Q35:Y35)-H35</f>
        <v>0</v>
      </c>
    </row>
    <row r="36" spans="2:35" s="27" customFormat="1" ht="12" customHeight="1" x14ac:dyDescent="0.15">
      <c r="B36" s="28"/>
      <c r="C36" s="28"/>
      <c r="D36" s="216" t="s">
        <v>44</v>
      </c>
      <c r="E36" s="216"/>
      <c r="F36" s="216"/>
      <c r="G36" s="217"/>
      <c r="H36" s="53">
        <f>SUM(J36:N36,Q36:R36,T36:W36,'02'!I36:N36,'02'!Q36:Y36)</f>
        <v>929</v>
      </c>
      <c r="I36" s="56">
        <f t="shared" si="1"/>
        <v>140</v>
      </c>
      <c r="J36" s="56">
        <v>73</v>
      </c>
      <c r="K36" s="56">
        <v>9</v>
      </c>
      <c r="L36" s="56">
        <v>48</v>
      </c>
      <c r="M36" s="56">
        <v>7</v>
      </c>
      <c r="N36" s="81">
        <v>3</v>
      </c>
      <c r="O36" s="48"/>
      <c r="P36" s="109">
        <f t="shared" si="2"/>
        <v>2</v>
      </c>
      <c r="Q36" s="56">
        <v>0</v>
      </c>
      <c r="R36" s="56">
        <v>2</v>
      </c>
      <c r="S36" s="56">
        <f t="shared" si="3"/>
        <v>164</v>
      </c>
      <c r="T36" s="56">
        <v>95</v>
      </c>
      <c r="U36" s="56">
        <v>55</v>
      </c>
      <c r="V36" s="56">
        <v>3</v>
      </c>
      <c r="W36" s="56">
        <v>11</v>
      </c>
      <c r="X36" s="30"/>
      <c r="Y36" s="28"/>
      <c r="Z36" s="216" t="s">
        <v>44</v>
      </c>
      <c r="AA36" s="216"/>
      <c r="AB36" s="216"/>
      <c r="AC36" s="216"/>
      <c r="AD36" s="25">
        <f>SUM(I36,P36,S36,'02'!H36,'02'!P36,'02'!W36:Y36)-H36</f>
        <v>0</v>
      </c>
      <c r="AE36" s="25">
        <f t="shared" si="4"/>
        <v>0</v>
      </c>
      <c r="AF36" s="25">
        <f t="shared" si="5"/>
        <v>0</v>
      </c>
      <c r="AG36" s="25">
        <f t="shared" si="0"/>
        <v>0</v>
      </c>
      <c r="AH36" s="25">
        <f>SUM('02'!I36:N36)-'02'!H36</f>
        <v>0</v>
      </c>
      <c r="AI36" s="26">
        <f>SUM(J36:N36,Q36:R36,T36:W36,'02'!I36:M36,'02'!Q36:Y36)-H36</f>
        <v>0</v>
      </c>
    </row>
    <row r="37" spans="2:35" s="27" customFormat="1" x14ac:dyDescent="0.15">
      <c r="B37" s="28"/>
      <c r="C37" s="28"/>
      <c r="D37" s="28"/>
      <c r="E37" s="223" t="s">
        <v>9</v>
      </c>
      <c r="F37" s="223"/>
      <c r="G37" s="224"/>
      <c r="H37" s="53">
        <f>SUM(J37:N37,Q37:R37,T37:W37,'02'!I37:N37,'02'!Q37:Y37)</f>
        <v>33</v>
      </c>
      <c r="I37" s="56">
        <f t="shared" si="1"/>
        <v>8</v>
      </c>
      <c r="J37" s="82">
        <v>5</v>
      </c>
      <c r="K37" s="82">
        <v>0</v>
      </c>
      <c r="L37" s="82">
        <v>1</v>
      </c>
      <c r="M37" s="82">
        <v>2</v>
      </c>
      <c r="N37" s="83">
        <v>0</v>
      </c>
      <c r="O37" s="48"/>
      <c r="P37" s="109">
        <f t="shared" si="2"/>
        <v>0</v>
      </c>
      <c r="Q37" s="84">
        <v>0</v>
      </c>
      <c r="R37" s="84">
        <v>0</v>
      </c>
      <c r="S37" s="56">
        <f t="shared" si="3"/>
        <v>2</v>
      </c>
      <c r="T37" s="84">
        <v>1</v>
      </c>
      <c r="U37" s="84">
        <v>1</v>
      </c>
      <c r="V37" s="84">
        <v>0</v>
      </c>
      <c r="W37" s="84">
        <v>0</v>
      </c>
      <c r="X37" s="30"/>
      <c r="Y37" s="28"/>
      <c r="Z37" s="28"/>
      <c r="AA37" s="223" t="s">
        <v>9</v>
      </c>
      <c r="AB37" s="223"/>
      <c r="AC37" s="223"/>
      <c r="AD37" s="25">
        <f>SUM(I37,P37,S37,'02'!H37,'02'!P37,'02'!W37:Y37)-H37</f>
        <v>0</v>
      </c>
      <c r="AE37" s="25">
        <f t="shared" si="4"/>
        <v>0</v>
      </c>
      <c r="AF37" s="25">
        <f t="shared" si="5"/>
        <v>0</v>
      </c>
      <c r="AG37" s="25">
        <f t="shared" si="0"/>
        <v>0</v>
      </c>
      <c r="AH37" s="25">
        <f>SUM('02'!I37:N37)-'02'!H37</f>
        <v>0</v>
      </c>
      <c r="AI37" s="26">
        <f>SUM(J37:N37,Q37:R37,T37:W37,'02'!I37:M37,'02'!Q37:Y37)-H37</f>
        <v>0</v>
      </c>
    </row>
    <row r="38" spans="2:35" s="27" customFormat="1" x14ac:dyDescent="0.15">
      <c r="B38" s="28"/>
      <c r="C38" s="28"/>
      <c r="D38" s="28"/>
      <c r="E38" s="216" t="s">
        <v>10</v>
      </c>
      <c r="F38" s="216"/>
      <c r="G38" s="217"/>
      <c r="H38" s="53">
        <f>SUM(J38:N38,Q38:R38,T38:W38,'02'!I38:N38,'02'!Q38:Y38)</f>
        <v>861</v>
      </c>
      <c r="I38" s="56">
        <f t="shared" si="1"/>
        <v>127</v>
      </c>
      <c r="J38" s="82">
        <v>67</v>
      </c>
      <c r="K38" s="82">
        <v>8</v>
      </c>
      <c r="L38" s="82">
        <v>46</v>
      </c>
      <c r="M38" s="82">
        <v>4</v>
      </c>
      <c r="N38" s="83">
        <v>2</v>
      </c>
      <c r="O38" s="48"/>
      <c r="P38" s="109">
        <f t="shared" si="2"/>
        <v>1</v>
      </c>
      <c r="Q38" s="84">
        <v>0</v>
      </c>
      <c r="R38" s="84">
        <v>1</v>
      </c>
      <c r="S38" s="56">
        <f t="shared" si="3"/>
        <v>160</v>
      </c>
      <c r="T38" s="126">
        <v>92</v>
      </c>
      <c r="U38" s="126">
        <v>54</v>
      </c>
      <c r="V38" s="126">
        <v>3</v>
      </c>
      <c r="W38" s="126">
        <v>11</v>
      </c>
      <c r="X38" s="30"/>
      <c r="Y38" s="28"/>
      <c r="Z38" s="28"/>
      <c r="AA38" s="216" t="s">
        <v>10</v>
      </c>
      <c r="AB38" s="216"/>
      <c r="AC38" s="216"/>
      <c r="AD38" s="25">
        <f>SUM(I38,P38,S38,'02'!H38,'02'!P38,'02'!W38:Y38)-H38</f>
        <v>0</v>
      </c>
      <c r="AE38" s="25">
        <f t="shared" si="4"/>
        <v>0</v>
      </c>
      <c r="AF38" s="25">
        <f t="shared" si="5"/>
        <v>0</v>
      </c>
      <c r="AG38" s="25">
        <f t="shared" ref="AG38:AG61" si="6">SUM(T38:W38)-S38</f>
        <v>0</v>
      </c>
      <c r="AH38" s="25">
        <f>SUM('02'!I38:N38)-'02'!H38</f>
        <v>0</v>
      </c>
      <c r="AI38" s="26">
        <f>SUM(J38:N38,Q38:R38,T38:W38,'02'!I38:M38,'02'!Q38:Y38)-H38</f>
        <v>0</v>
      </c>
    </row>
    <row r="39" spans="2:35" s="27" customFormat="1" x14ac:dyDescent="0.15">
      <c r="B39" s="28"/>
      <c r="C39" s="28"/>
      <c r="D39" s="28"/>
      <c r="E39" s="216" t="s">
        <v>139</v>
      </c>
      <c r="F39" s="216"/>
      <c r="G39" s="217"/>
      <c r="H39" s="53">
        <f>SUM(J39:N39,Q39:R39,T39:W39,'02'!I39:N39,'02'!Q39:Y39)</f>
        <v>0</v>
      </c>
      <c r="I39" s="56">
        <f t="shared" si="1"/>
        <v>0</v>
      </c>
      <c r="J39" s="82">
        <v>0</v>
      </c>
      <c r="K39" s="82">
        <v>0</v>
      </c>
      <c r="L39" s="82">
        <v>0</v>
      </c>
      <c r="M39" s="82">
        <v>0</v>
      </c>
      <c r="N39" s="83">
        <v>0</v>
      </c>
      <c r="O39" s="48"/>
      <c r="P39" s="109">
        <f t="shared" si="2"/>
        <v>0</v>
      </c>
      <c r="Q39" s="84">
        <v>0</v>
      </c>
      <c r="R39" s="84">
        <v>0</v>
      </c>
      <c r="S39" s="56">
        <f t="shared" si="3"/>
        <v>0</v>
      </c>
      <c r="T39" s="126">
        <v>0</v>
      </c>
      <c r="U39" s="126">
        <v>0</v>
      </c>
      <c r="V39" s="126">
        <v>0</v>
      </c>
      <c r="W39" s="126">
        <v>0</v>
      </c>
      <c r="X39" s="30"/>
      <c r="Y39" s="28"/>
      <c r="Z39" s="28"/>
      <c r="AA39" s="216" t="s">
        <v>139</v>
      </c>
      <c r="AB39" s="216"/>
      <c r="AC39" s="216"/>
      <c r="AD39" s="25">
        <f>SUM(I39,P39,S39,'02'!H39,'02'!P39,'02'!W39:Y39)-H39</f>
        <v>0</v>
      </c>
      <c r="AE39" s="25">
        <f t="shared" si="4"/>
        <v>0</v>
      </c>
      <c r="AF39" s="25">
        <f t="shared" si="5"/>
        <v>0</v>
      </c>
      <c r="AG39" s="25">
        <f t="shared" si="6"/>
        <v>0</v>
      </c>
      <c r="AH39" s="25">
        <f>SUM('02'!I39:N39)-'02'!H39</f>
        <v>0</v>
      </c>
      <c r="AI39" s="26">
        <f>SUM(J39:N39,Q39:R39,T39:W39,'02'!I39:M39,'02'!Q39:Y39)-H39</f>
        <v>0</v>
      </c>
    </row>
    <row r="40" spans="2:35" s="27" customFormat="1" x14ac:dyDescent="0.15">
      <c r="B40" s="28"/>
      <c r="C40" s="28"/>
      <c r="D40" s="28"/>
      <c r="E40" s="216" t="s">
        <v>11</v>
      </c>
      <c r="F40" s="216"/>
      <c r="G40" s="217"/>
      <c r="H40" s="53">
        <f>SUM(J40:N40,Q40:R40,T40:W40,'02'!I40:N40,'02'!Q40:Y40)</f>
        <v>17</v>
      </c>
      <c r="I40" s="56">
        <f t="shared" si="1"/>
        <v>4</v>
      </c>
      <c r="J40" s="82">
        <v>1</v>
      </c>
      <c r="K40" s="82">
        <v>1</v>
      </c>
      <c r="L40" s="82">
        <v>0</v>
      </c>
      <c r="M40" s="82">
        <v>1</v>
      </c>
      <c r="N40" s="83">
        <v>1</v>
      </c>
      <c r="O40" s="48"/>
      <c r="P40" s="109">
        <f t="shared" si="2"/>
        <v>1</v>
      </c>
      <c r="Q40" s="84">
        <v>0</v>
      </c>
      <c r="R40" s="84">
        <v>1</v>
      </c>
      <c r="S40" s="56">
        <f t="shared" si="3"/>
        <v>0</v>
      </c>
      <c r="T40" s="126">
        <v>0</v>
      </c>
      <c r="U40" s="126">
        <v>0</v>
      </c>
      <c r="V40" s="126">
        <v>0</v>
      </c>
      <c r="W40" s="126">
        <v>0</v>
      </c>
      <c r="X40" s="30"/>
      <c r="Y40" s="28"/>
      <c r="Z40" s="28"/>
      <c r="AA40" s="216" t="s">
        <v>11</v>
      </c>
      <c r="AB40" s="216"/>
      <c r="AC40" s="216"/>
      <c r="AD40" s="25">
        <f>SUM(I40,P40,S40,'02'!H40,'02'!P40,'02'!W40:Y40)-H40</f>
        <v>0</v>
      </c>
      <c r="AE40" s="25">
        <f t="shared" si="4"/>
        <v>0</v>
      </c>
      <c r="AF40" s="25">
        <f t="shared" si="5"/>
        <v>0</v>
      </c>
      <c r="AG40" s="25">
        <f t="shared" si="6"/>
        <v>0</v>
      </c>
      <c r="AH40" s="25">
        <f>SUM('02'!I40:N40)-'02'!H40</f>
        <v>0</v>
      </c>
      <c r="AI40" s="26">
        <f>SUM(J40:N40,Q40:R40,T40:W40,'02'!I40:M40,'02'!Q40:Y40)-H40</f>
        <v>0</v>
      </c>
    </row>
    <row r="41" spans="2:35" s="27" customFormat="1" x14ac:dyDescent="0.15">
      <c r="B41" s="28"/>
      <c r="C41" s="28"/>
      <c r="D41" s="28"/>
      <c r="E41" s="221" t="s">
        <v>45</v>
      </c>
      <c r="F41" s="221"/>
      <c r="G41" s="222"/>
      <c r="H41" s="53">
        <f>SUM(J41:N41,Q41:R41,T41:W41,'02'!I41:N41,'02'!Q41:Y41)</f>
        <v>18</v>
      </c>
      <c r="I41" s="56">
        <f t="shared" si="1"/>
        <v>1</v>
      </c>
      <c r="J41" s="82">
        <v>0</v>
      </c>
      <c r="K41" s="82">
        <v>0</v>
      </c>
      <c r="L41" s="82">
        <v>1</v>
      </c>
      <c r="M41" s="82">
        <v>0</v>
      </c>
      <c r="N41" s="83">
        <v>0</v>
      </c>
      <c r="O41" s="48"/>
      <c r="P41" s="109">
        <f t="shared" si="2"/>
        <v>0</v>
      </c>
      <c r="Q41" s="84">
        <v>0</v>
      </c>
      <c r="R41" s="84">
        <v>0</v>
      </c>
      <c r="S41" s="56">
        <f t="shared" si="3"/>
        <v>2</v>
      </c>
      <c r="T41" s="126">
        <v>2</v>
      </c>
      <c r="U41" s="126">
        <v>0</v>
      </c>
      <c r="V41" s="126">
        <v>0</v>
      </c>
      <c r="W41" s="126">
        <v>0</v>
      </c>
      <c r="X41" s="30"/>
      <c r="Y41" s="28"/>
      <c r="Z41" s="28"/>
      <c r="AA41" s="221" t="s">
        <v>45</v>
      </c>
      <c r="AB41" s="221"/>
      <c r="AC41" s="221"/>
      <c r="AD41" s="25">
        <f>SUM(I41,P41,S41,'02'!H41,'02'!P41,'02'!W41:Y41)-H41</f>
        <v>0</v>
      </c>
      <c r="AE41" s="25">
        <f t="shared" si="4"/>
        <v>0</v>
      </c>
      <c r="AF41" s="25">
        <f t="shared" si="5"/>
        <v>0</v>
      </c>
      <c r="AG41" s="25">
        <f t="shared" si="6"/>
        <v>0</v>
      </c>
      <c r="AH41" s="25">
        <f>SUM('02'!I41:N41)-'02'!H41</f>
        <v>0</v>
      </c>
      <c r="AI41" s="26">
        <f>SUM(J41:N41,Q41:R41,T41:W41,'02'!I41:M41,'02'!Q41:Y41)-H41</f>
        <v>0</v>
      </c>
    </row>
    <row r="42" spans="2:35" s="27" customFormat="1" ht="12" customHeight="1" x14ac:dyDescent="0.15">
      <c r="B42" s="28"/>
      <c r="C42" s="28"/>
      <c r="D42" s="216" t="s">
        <v>46</v>
      </c>
      <c r="E42" s="216"/>
      <c r="F42" s="216"/>
      <c r="G42" s="217"/>
      <c r="H42" s="53">
        <f>SUM(J42:N42,Q42:R42,T42:W42,'02'!I42:N42,'02'!Q42:Y42)</f>
        <v>95</v>
      </c>
      <c r="I42" s="56">
        <f t="shared" si="1"/>
        <v>1</v>
      </c>
      <c r="J42" s="84">
        <v>0</v>
      </c>
      <c r="K42" s="84">
        <v>1</v>
      </c>
      <c r="L42" s="84">
        <v>0</v>
      </c>
      <c r="M42" s="84">
        <v>0</v>
      </c>
      <c r="N42" s="85">
        <v>0</v>
      </c>
      <c r="O42" s="48"/>
      <c r="P42" s="109">
        <f t="shared" si="2"/>
        <v>0</v>
      </c>
      <c r="Q42" s="84">
        <v>0</v>
      </c>
      <c r="R42" s="84">
        <v>0</v>
      </c>
      <c r="S42" s="56">
        <f t="shared" si="3"/>
        <v>0</v>
      </c>
      <c r="T42" s="84">
        <v>0</v>
      </c>
      <c r="U42" s="84">
        <v>0</v>
      </c>
      <c r="V42" s="84">
        <v>0</v>
      </c>
      <c r="W42" s="84">
        <v>0</v>
      </c>
      <c r="X42" s="30"/>
      <c r="Y42" s="28"/>
      <c r="Z42" s="216" t="s">
        <v>46</v>
      </c>
      <c r="AA42" s="216"/>
      <c r="AB42" s="216"/>
      <c r="AC42" s="216"/>
      <c r="AD42" s="25">
        <f>SUM(I42,P42,S42,'02'!H42,'02'!P42,'02'!W42:Y42)-H42</f>
        <v>0</v>
      </c>
      <c r="AE42" s="25">
        <f t="shared" si="4"/>
        <v>0</v>
      </c>
      <c r="AF42" s="25">
        <f t="shared" si="5"/>
        <v>0</v>
      </c>
      <c r="AG42" s="25">
        <f t="shared" si="6"/>
        <v>0</v>
      </c>
      <c r="AH42" s="25">
        <f>SUM('02'!I42:N42)-'02'!H42</f>
        <v>0</v>
      </c>
      <c r="AI42" s="26">
        <f>SUM(J42:N42,Q42:R42,T42:W42,'02'!I42:M42,'02'!Q42:Y42)-H42</f>
        <v>0</v>
      </c>
    </row>
    <row r="43" spans="2:35" s="27" customFormat="1" x14ac:dyDescent="0.15">
      <c r="B43" s="28"/>
      <c r="C43" s="28"/>
      <c r="D43" s="28"/>
      <c r="E43" s="215" t="s">
        <v>35</v>
      </c>
      <c r="F43" s="215"/>
      <c r="G43" s="29" t="s">
        <v>12</v>
      </c>
      <c r="H43" s="53">
        <f>SUM(J43:N43,Q43:R43,T43:W43,'02'!I43:N43,'02'!Q43:Y43)</f>
        <v>63</v>
      </c>
      <c r="I43" s="56">
        <f t="shared" si="1"/>
        <v>1</v>
      </c>
      <c r="J43" s="86">
        <v>0</v>
      </c>
      <c r="K43" s="86">
        <v>1</v>
      </c>
      <c r="L43" s="86">
        <v>0</v>
      </c>
      <c r="M43" s="86">
        <v>0</v>
      </c>
      <c r="N43" s="87">
        <v>0</v>
      </c>
      <c r="O43" s="48"/>
      <c r="P43" s="109">
        <f t="shared" si="2"/>
        <v>0</v>
      </c>
      <c r="Q43" s="84">
        <v>0</v>
      </c>
      <c r="R43" s="84">
        <v>0</v>
      </c>
      <c r="S43" s="56">
        <f t="shared" si="3"/>
        <v>0</v>
      </c>
      <c r="T43" s="84">
        <v>0</v>
      </c>
      <c r="U43" s="84">
        <v>0</v>
      </c>
      <c r="V43" s="84">
        <v>0</v>
      </c>
      <c r="W43" s="84">
        <v>0</v>
      </c>
      <c r="X43" s="30"/>
      <c r="Y43" s="28"/>
      <c r="Z43" s="28"/>
      <c r="AA43" s="215" t="s">
        <v>47</v>
      </c>
      <c r="AB43" s="215"/>
      <c r="AC43" s="28" t="s">
        <v>12</v>
      </c>
      <c r="AD43" s="25">
        <f>SUM(I43,P43,S43,'02'!H43,'02'!P43,'02'!W43:Y43)-H43</f>
        <v>0</v>
      </c>
      <c r="AE43" s="25">
        <f t="shared" si="4"/>
        <v>0</v>
      </c>
      <c r="AF43" s="25">
        <f t="shared" si="5"/>
        <v>0</v>
      </c>
      <c r="AG43" s="25">
        <f t="shared" si="6"/>
        <v>0</v>
      </c>
      <c r="AH43" s="25">
        <f>SUM('02'!I43:N43)-'02'!H43</f>
        <v>0</v>
      </c>
      <c r="AI43" s="26">
        <f>SUM(J43:N43,Q43:R43,T43:W43,'02'!I43:M43,'02'!Q43:Y43)-H43</f>
        <v>0</v>
      </c>
    </row>
    <row r="44" spans="2:35" s="27" customFormat="1" x14ac:dyDescent="0.15">
      <c r="B44" s="28"/>
      <c r="C44" s="28"/>
      <c r="D44" s="216" t="s">
        <v>19</v>
      </c>
      <c r="E44" s="216"/>
      <c r="F44" s="216"/>
      <c r="G44" s="217"/>
      <c r="H44" s="53">
        <f>SUM(J44:N44,Q44:R44,T44:W44,'02'!I44:N44,'02'!Q44:Y44)</f>
        <v>2</v>
      </c>
      <c r="I44" s="56">
        <f t="shared" si="1"/>
        <v>0</v>
      </c>
      <c r="J44" s="84">
        <v>0</v>
      </c>
      <c r="K44" s="84">
        <v>0</v>
      </c>
      <c r="L44" s="84">
        <v>0</v>
      </c>
      <c r="M44" s="84">
        <v>0</v>
      </c>
      <c r="N44" s="85">
        <v>0</v>
      </c>
      <c r="O44" s="48"/>
      <c r="P44" s="109">
        <f t="shared" si="2"/>
        <v>0</v>
      </c>
      <c r="Q44" s="84">
        <v>0</v>
      </c>
      <c r="R44" s="84">
        <v>0</v>
      </c>
      <c r="S44" s="56">
        <f t="shared" si="3"/>
        <v>0</v>
      </c>
      <c r="T44" s="84">
        <v>0</v>
      </c>
      <c r="U44" s="84">
        <v>0</v>
      </c>
      <c r="V44" s="84">
        <v>0</v>
      </c>
      <c r="W44" s="84">
        <v>0</v>
      </c>
      <c r="X44" s="30"/>
      <c r="Y44" s="28"/>
      <c r="Z44" s="216" t="s">
        <v>19</v>
      </c>
      <c r="AA44" s="216"/>
      <c r="AB44" s="216"/>
      <c r="AC44" s="216"/>
      <c r="AD44" s="25">
        <f>SUM(I44,P44,S44,'02'!H44,'02'!P44,'02'!W44:Y44)-H44</f>
        <v>0</v>
      </c>
      <c r="AE44" s="25">
        <f t="shared" si="4"/>
        <v>0</v>
      </c>
      <c r="AF44" s="25">
        <f t="shared" si="5"/>
        <v>0</v>
      </c>
      <c r="AG44" s="25">
        <f t="shared" si="6"/>
        <v>0</v>
      </c>
      <c r="AH44" s="25">
        <f>SUM('02'!I44:N44)-'02'!H44</f>
        <v>0</v>
      </c>
      <c r="AI44" s="26">
        <f>SUM(J44:N44,Q44:R44,T44:W44,'02'!I44:M44,'02'!Q44:Y44)-H44</f>
        <v>0</v>
      </c>
    </row>
    <row r="45" spans="2:35" s="27" customFormat="1" ht="12" customHeight="1" x14ac:dyDescent="0.15">
      <c r="B45" s="28"/>
      <c r="C45" s="28"/>
      <c r="D45" s="216" t="s">
        <v>48</v>
      </c>
      <c r="E45" s="216"/>
      <c r="F45" s="216"/>
      <c r="G45" s="217"/>
      <c r="H45" s="53">
        <f>SUM(J45:N45,Q45:R45,T45:W45,'02'!I45:N45,'02'!Q45:Y45)</f>
        <v>64</v>
      </c>
      <c r="I45" s="56">
        <f t="shared" si="1"/>
        <v>0</v>
      </c>
      <c r="J45" s="84">
        <v>0</v>
      </c>
      <c r="K45" s="84">
        <v>0</v>
      </c>
      <c r="L45" s="84">
        <v>0</v>
      </c>
      <c r="M45" s="84">
        <v>0</v>
      </c>
      <c r="N45" s="85">
        <v>0</v>
      </c>
      <c r="O45" s="48"/>
      <c r="P45" s="109">
        <f t="shared" si="2"/>
        <v>0</v>
      </c>
      <c r="Q45" s="84">
        <v>0</v>
      </c>
      <c r="R45" s="84">
        <v>0</v>
      </c>
      <c r="S45" s="56">
        <f t="shared" si="3"/>
        <v>1</v>
      </c>
      <c r="T45" s="84">
        <v>0</v>
      </c>
      <c r="U45" s="84">
        <v>0</v>
      </c>
      <c r="V45" s="84">
        <v>0</v>
      </c>
      <c r="W45" s="84">
        <v>1</v>
      </c>
      <c r="X45" s="30"/>
      <c r="Y45" s="28"/>
      <c r="Z45" s="216" t="s">
        <v>48</v>
      </c>
      <c r="AA45" s="216"/>
      <c r="AB45" s="216"/>
      <c r="AC45" s="216"/>
      <c r="AD45" s="25">
        <f>SUM(I45,P45,S45,'02'!H45,'02'!P45,'02'!W45:Y45)-H45</f>
        <v>0</v>
      </c>
      <c r="AE45" s="25">
        <f t="shared" si="4"/>
        <v>0</v>
      </c>
      <c r="AF45" s="25">
        <f t="shared" si="5"/>
        <v>0</v>
      </c>
      <c r="AG45" s="25">
        <f t="shared" si="6"/>
        <v>0</v>
      </c>
      <c r="AH45" s="25">
        <f>SUM('02'!I45:N45)-'02'!H45</f>
        <v>0</v>
      </c>
      <c r="AI45" s="26">
        <f>SUM(J45:N45,Q45:R45,T45:W45,'02'!I45:M45,'02'!Q45:Y45)-H45</f>
        <v>0</v>
      </c>
    </row>
    <row r="46" spans="2:35" s="21" customFormat="1" ht="15" customHeight="1" x14ac:dyDescent="0.15">
      <c r="B46" s="24"/>
      <c r="C46" s="219" t="s">
        <v>66</v>
      </c>
      <c r="D46" s="219"/>
      <c r="E46" s="219"/>
      <c r="F46" s="219"/>
      <c r="G46" s="220"/>
      <c r="H46" s="53">
        <f>SUM(J46:N46,Q46:R46,T46:W46,'02'!I46:N46,'02'!Q46:Y46)</f>
        <v>5432</v>
      </c>
      <c r="I46" s="53">
        <f t="shared" si="1"/>
        <v>1559</v>
      </c>
      <c r="J46" s="88">
        <v>1121</v>
      </c>
      <c r="K46" s="88">
        <v>39</v>
      </c>
      <c r="L46" s="88">
        <v>312</v>
      </c>
      <c r="M46" s="88">
        <v>64</v>
      </c>
      <c r="N46" s="89">
        <v>23</v>
      </c>
      <c r="O46" s="22"/>
      <c r="P46" s="107">
        <f t="shared" si="2"/>
        <v>11</v>
      </c>
      <c r="Q46" s="53">
        <v>3</v>
      </c>
      <c r="R46" s="53">
        <v>8</v>
      </c>
      <c r="S46" s="53">
        <f t="shared" si="3"/>
        <v>221</v>
      </c>
      <c r="T46" s="127">
        <v>131</v>
      </c>
      <c r="U46" s="127">
        <v>51</v>
      </c>
      <c r="V46" s="127">
        <v>6</v>
      </c>
      <c r="W46" s="127">
        <v>33</v>
      </c>
      <c r="X46" s="23"/>
      <c r="Y46" s="219" t="s">
        <v>66</v>
      </c>
      <c r="Z46" s="219"/>
      <c r="AA46" s="219"/>
      <c r="AB46" s="219"/>
      <c r="AC46" s="219"/>
      <c r="AD46" s="25">
        <f>SUM(I46,P46,S46,'02'!H46,'02'!P46,'02'!W46:Y46)-H46</f>
        <v>0</v>
      </c>
      <c r="AE46" s="25">
        <f t="shared" si="4"/>
        <v>0</v>
      </c>
      <c r="AF46" s="25">
        <f t="shared" si="5"/>
        <v>0</v>
      </c>
      <c r="AG46" s="25">
        <f t="shared" si="6"/>
        <v>0</v>
      </c>
      <c r="AH46" s="25">
        <f>SUM('02'!I46:N46)-'02'!H46</f>
        <v>0</v>
      </c>
      <c r="AI46" s="26">
        <f>SUM(J46:N46,Q46:R46,T46:W46,'02'!I46:M46,'02'!Q46:Y46)-H46</f>
        <v>0</v>
      </c>
    </row>
    <row r="47" spans="2:35" s="27" customFormat="1" ht="12" customHeight="1" x14ac:dyDescent="0.15">
      <c r="B47" s="28"/>
      <c r="C47" s="28"/>
      <c r="D47" s="216" t="s">
        <v>49</v>
      </c>
      <c r="E47" s="216"/>
      <c r="F47" s="216"/>
      <c r="G47" s="217"/>
      <c r="H47" s="53">
        <f>SUM(J47:N47,Q47:R47,T47:W47,'02'!I47:N47,'02'!Q47:Y47)</f>
        <v>542</v>
      </c>
      <c r="I47" s="56">
        <f t="shared" si="1"/>
        <v>62</v>
      </c>
      <c r="J47" s="90">
        <v>52</v>
      </c>
      <c r="K47" s="90">
        <v>2</v>
      </c>
      <c r="L47" s="90">
        <v>5</v>
      </c>
      <c r="M47" s="90">
        <v>1</v>
      </c>
      <c r="N47" s="91">
        <v>2</v>
      </c>
      <c r="O47" s="48"/>
      <c r="P47" s="109">
        <f t="shared" si="2"/>
        <v>0</v>
      </c>
      <c r="Q47" s="56">
        <v>0</v>
      </c>
      <c r="R47" s="56">
        <v>0</v>
      </c>
      <c r="S47" s="56">
        <f t="shared" si="3"/>
        <v>180</v>
      </c>
      <c r="T47" s="128">
        <v>126</v>
      </c>
      <c r="U47" s="128">
        <v>23</v>
      </c>
      <c r="V47" s="128">
        <v>3</v>
      </c>
      <c r="W47" s="128">
        <v>28</v>
      </c>
      <c r="X47" s="30"/>
      <c r="Y47" s="28"/>
      <c r="Z47" s="216" t="s">
        <v>49</v>
      </c>
      <c r="AA47" s="216"/>
      <c r="AB47" s="216"/>
      <c r="AC47" s="216"/>
      <c r="AD47" s="25">
        <f>SUM(I47,P47,S47,'02'!H47,'02'!P47,'02'!W47:Y47)-H47</f>
        <v>0</v>
      </c>
      <c r="AE47" s="25">
        <f t="shared" si="4"/>
        <v>0</v>
      </c>
      <c r="AF47" s="25">
        <f t="shared" si="5"/>
        <v>0</v>
      </c>
      <c r="AG47" s="25">
        <f t="shared" si="6"/>
        <v>0</v>
      </c>
      <c r="AH47" s="25">
        <f>SUM('02'!I47:N47)-'02'!H47</f>
        <v>0</v>
      </c>
      <c r="AI47" s="26">
        <f>SUM(J47:N47,Q47:R47,T47:W47,'02'!I47:M47,'02'!Q47:Y47)-H47</f>
        <v>0</v>
      </c>
    </row>
    <row r="48" spans="2:35" s="27" customFormat="1" x14ac:dyDescent="0.15">
      <c r="B48" s="28"/>
      <c r="C48" s="28"/>
      <c r="D48" s="28"/>
      <c r="E48" s="221" t="s">
        <v>50</v>
      </c>
      <c r="F48" s="216"/>
      <c r="G48" s="217"/>
      <c r="H48" s="53">
        <f>SUM(J48:N48,Q48:R48,T48:W48,'02'!I48:N48,'02'!Q48:Y48)</f>
        <v>325</v>
      </c>
      <c r="I48" s="56">
        <f t="shared" si="1"/>
        <v>33</v>
      </c>
      <c r="J48" s="92">
        <v>26</v>
      </c>
      <c r="K48" s="92">
        <v>0</v>
      </c>
      <c r="L48" s="92">
        <v>4</v>
      </c>
      <c r="M48" s="92">
        <v>1</v>
      </c>
      <c r="N48" s="93">
        <v>2</v>
      </c>
      <c r="O48" s="48"/>
      <c r="P48" s="109">
        <f t="shared" si="2"/>
        <v>0</v>
      </c>
      <c r="Q48" s="84">
        <v>0</v>
      </c>
      <c r="R48" s="84">
        <v>0</v>
      </c>
      <c r="S48" s="56">
        <f t="shared" si="3"/>
        <v>105</v>
      </c>
      <c r="T48" s="129">
        <v>69</v>
      </c>
      <c r="U48" s="129">
        <v>18</v>
      </c>
      <c r="V48" s="129">
        <v>0</v>
      </c>
      <c r="W48" s="129">
        <v>18</v>
      </c>
      <c r="X48" s="30"/>
      <c r="Y48" s="28"/>
      <c r="Z48" s="28"/>
      <c r="AA48" s="221" t="s">
        <v>50</v>
      </c>
      <c r="AB48" s="216"/>
      <c r="AC48" s="216"/>
      <c r="AD48" s="25">
        <f>SUM(I48,P48,S48,'02'!H48,'02'!P48,'02'!W48:Y48)-H48</f>
        <v>0</v>
      </c>
      <c r="AE48" s="25">
        <f t="shared" si="4"/>
        <v>0</v>
      </c>
      <c r="AF48" s="25">
        <f t="shared" si="5"/>
        <v>0</v>
      </c>
      <c r="AG48" s="25">
        <f t="shared" si="6"/>
        <v>0</v>
      </c>
      <c r="AH48" s="25">
        <f>SUM('02'!I48:N48)-'02'!H48</f>
        <v>0</v>
      </c>
      <c r="AI48" s="26">
        <f>SUM(J48:N48,Q48:R48,T48:W48,'02'!I48:M48,'02'!Q48:Y48)-H48</f>
        <v>0</v>
      </c>
    </row>
    <row r="49" spans="2:35" s="27" customFormat="1" x14ac:dyDescent="0.15">
      <c r="B49" s="28"/>
      <c r="C49" s="28"/>
      <c r="D49" s="28"/>
      <c r="E49" s="221" t="s">
        <v>51</v>
      </c>
      <c r="F49" s="216"/>
      <c r="G49" s="217"/>
      <c r="H49" s="53">
        <f>SUM(J49:N49,Q49:R49,T49:W49,'02'!I49:N49,'02'!Q49:Y49)</f>
        <v>93</v>
      </c>
      <c r="I49" s="56">
        <f t="shared" si="1"/>
        <v>23</v>
      </c>
      <c r="J49" s="92">
        <v>22</v>
      </c>
      <c r="K49" s="92">
        <v>1</v>
      </c>
      <c r="L49" s="92">
        <v>0</v>
      </c>
      <c r="M49" s="92">
        <v>0</v>
      </c>
      <c r="N49" s="93">
        <v>0</v>
      </c>
      <c r="O49" s="48"/>
      <c r="P49" s="109">
        <f t="shared" si="2"/>
        <v>0</v>
      </c>
      <c r="Q49" s="84">
        <v>0</v>
      </c>
      <c r="R49" s="84">
        <v>0</v>
      </c>
      <c r="S49" s="56">
        <f t="shared" si="3"/>
        <v>22</v>
      </c>
      <c r="T49" s="129">
        <v>19</v>
      </c>
      <c r="U49" s="129">
        <v>0</v>
      </c>
      <c r="V49" s="129">
        <v>3</v>
      </c>
      <c r="W49" s="129">
        <v>0</v>
      </c>
      <c r="X49" s="30"/>
      <c r="Y49" s="28"/>
      <c r="Z49" s="28"/>
      <c r="AA49" s="221" t="s">
        <v>51</v>
      </c>
      <c r="AB49" s="216"/>
      <c r="AC49" s="216"/>
      <c r="AD49" s="25">
        <f>SUM(I49,P49,S49,'02'!H49,'02'!P49,'02'!W49:Y49)-H49</f>
        <v>0</v>
      </c>
      <c r="AE49" s="25">
        <f t="shared" si="4"/>
        <v>0</v>
      </c>
      <c r="AF49" s="25">
        <f t="shared" si="5"/>
        <v>0</v>
      </c>
      <c r="AG49" s="25">
        <f t="shared" si="6"/>
        <v>0</v>
      </c>
      <c r="AH49" s="25">
        <f>SUM('02'!I49:N49)-'02'!H49</f>
        <v>0</v>
      </c>
      <c r="AI49" s="26">
        <f>SUM(J49:N49,Q49:R49,T49:W49,'02'!I49:M49,'02'!Q49:Y49)-H49</f>
        <v>0</v>
      </c>
    </row>
    <row r="50" spans="2:35" s="27" customFormat="1" x14ac:dyDescent="0.15">
      <c r="B50" s="28"/>
      <c r="C50" s="28"/>
      <c r="D50" s="28"/>
      <c r="E50" s="221" t="s">
        <v>20</v>
      </c>
      <c r="F50" s="216"/>
      <c r="G50" s="217"/>
      <c r="H50" s="53">
        <f>SUM(J50:N50,Q50:R50,T50:W50,'02'!I50:N50,'02'!Q50:Y50)</f>
        <v>124</v>
      </c>
      <c r="I50" s="56">
        <f t="shared" si="1"/>
        <v>6</v>
      </c>
      <c r="J50" s="92">
        <v>4</v>
      </c>
      <c r="K50" s="92">
        <v>1</v>
      </c>
      <c r="L50" s="92">
        <v>1</v>
      </c>
      <c r="M50" s="92">
        <v>0</v>
      </c>
      <c r="N50" s="93">
        <v>0</v>
      </c>
      <c r="O50" s="48"/>
      <c r="P50" s="109">
        <f t="shared" si="2"/>
        <v>0</v>
      </c>
      <c r="Q50" s="84">
        <v>0</v>
      </c>
      <c r="R50" s="84">
        <v>0</v>
      </c>
      <c r="S50" s="56">
        <f t="shared" si="3"/>
        <v>53</v>
      </c>
      <c r="T50" s="129">
        <v>38</v>
      </c>
      <c r="U50" s="129">
        <v>5</v>
      </c>
      <c r="V50" s="129">
        <v>0</v>
      </c>
      <c r="W50" s="129">
        <v>10</v>
      </c>
      <c r="X50" s="30"/>
      <c r="Y50" s="28"/>
      <c r="Z50" s="28"/>
      <c r="AA50" s="221" t="s">
        <v>20</v>
      </c>
      <c r="AB50" s="216"/>
      <c r="AC50" s="216"/>
      <c r="AD50" s="25">
        <f>SUM(I50,P50,S50,'02'!H50,'02'!P50,'02'!W50:Y50)-H50</f>
        <v>0</v>
      </c>
      <c r="AE50" s="25">
        <f t="shared" si="4"/>
        <v>0</v>
      </c>
      <c r="AF50" s="25">
        <f t="shared" si="5"/>
        <v>0</v>
      </c>
      <c r="AG50" s="25">
        <f t="shared" si="6"/>
        <v>0</v>
      </c>
      <c r="AH50" s="25">
        <f>SUM('02'!I50:N50)-'02'!H50</f>
        <v>0</v>
      </c>
      <c r="AI50" s="26">
        <f>SUM(J50:N50,Q50:R50,T50:W50,'02'!I50:M50,'02'!Q50:Y50)-H50</f>
        <v>0</v>
      </c>
    </row>
    <row r="51" spans="2:35" s="27" customFormat="1" ht="12" customHeight="1" x14ac:dyDescent="0.15">
      <c r="B51" s="28"/>
      <c r="C51" s="28"/>
      <c r="D51" s="216" t="s">
        <v>52</v>
      </c>
      <c r="E51" s="216"/>
      <c r="F51" s="216"/>
      <c r="G51" s="217"/>
      <c r="H51" s="53">
        <f>SUM(J51:N51,Q51:R51,T51:W51,'02'!I51:N51,'02'!Q51:Y51)</f>
        <v>4890</v>
      </c>
      <c r="I51" s="56">
        <f t="shared" si="1"/>
        <v>1497</v>
      </c>
      <c r="J51" s="84">
        <v>1069</v>
      </c>
      <c r="K51" s="84">
        <v>37</v>
      </c>
      <c r="L51" s="84">
        <v>307</v>
      </c>
      <c r="M51" s="84">
        <v>63</v>
      </c>
      <c r="N51" s="85">
        <v>21</v>
      </c>
      <c r="O51" s="48"/>
      <c r="P51" s="109">
        <f t="shared" si="2"/>
        <v>11</v>
      </c>
      <c r="Q51" s="84">
        <v>3</v>
      </c>
      <c r="R51" s="84">
        <v>8</v>
      </c>
      <c r="S51" s="56">
        <f t="shared" si="3"/>
        <v>41</v>
      </c>
      <c r="T51" s="84">
        <v>5</v>
      </c>
      <c r="U51" s="84">
        <v>28</v>
      </c>
      <c r="V51" s="84">
        <v>3</v>
      </c>
      <c r="W51" s="84">
        <v>5</v>
      </c>
      <c r="X51" s="30"/>
      <c r="Y51" s="28"/>
      <c r="Z51" s="216" t="s">
        <v>52</v>
      </c>
      <c r="AA51" s="216"/>
      <c r="AB51" s="216"/>
      <c r="AC51" s="216"/>
      <c r="AD51" s="25">
        <f>SUM(I51,P51,S51,'02'!H51,'02'!P51,'02'!W51:Y51)-H51</f>
        <v>0</v>
      </c>
      <c r="AE51" s="25">
        <f t="shared" si="4"/>
        <v>0</v>
      </c>
      <c r="AF51" s="25">
        <f t="shared" si="5"/>
        <v>0</v>
      </c>
      <c r="AG51" s="25">
        <f t="shared" si="6"/>
        <v>0</v>
      </c>
      <c r="AH51" s="25">
        <f>SUM('02'!I51:N51)-'02'!H51</f>
        <v>0</v>
      </c>
      <c r="AI51" s="26">
        <f>SUM(J51:N51,Q51:R51,T51:W51,'02'!I51:M51,'02'!Q51:Y51)-H51</f>
        <v>0</v>
      </c>
    </row>
    <row r="52" spans="2:35" s="27" customFormat="1" x14ac:dyDescent="0.15">
      <c r="B52" s="31"/>
      <c r="C52" s="31"/>
      <c r="D52" s="31"/>
      <c r="E52" s="215" t="s">
        <v>53</v>
      </c>
      <c r="F52" s="215"/>
      <c r="G52" s="29" t="s">
        <v>13</v>
      </c>
      <c r="H52" s="53">
        <f>SUM(J52:N52,Q52:R52,T52:W52,'02'!I52:N52,'02'!Q52:Y52)</f>
        <v>3067</v>
      </c>
      <c r="I52" s="56">
        <f t="shared" si="1"/>
        <v>618</v>
      </c>
      <c r="J52" s="94">
        <v>480</v>
      </c>
      <c r="K52" s="94">
        <v>11</v>
      </c>
      <c r="L52" s="94">
        <v>90</v>
      </c>
      <c r="M52" s="94">
        <v>30</v>
      </c>
      <c r="N52" s="95">
        <v>7</v>
      </c>
      <c r="O52" s="48"/>
      <c r="P52" s="109">
        <f t="shared" si="2"/>
        <v>6</v>
      </c>
      <c r="Q52" s="84">
        <v>2</v>
      </c>
      <c r="R52" s="84">
        <v>4</v>
      </c>
      <c r="S52" s="56">
        <f t="shared" si="3"/>
        <v>38</v>
      </c>
      <c r="T52" s="84">
        <v>5</v>
      </c>
      <c r="U52" s="84">
        <v>28</v>
      </c>
      <c r="V52" s="84">
        <v>2</v>
      </c>
      <c r="W52" s="84">
        <v>3</v>
      </c>
      <c r="X52" s="32"/>
      <c r="Y52" s="31"/>
      <c r="Z52" s="31"/>
      <c r="AA52" s="215" t="s">
        <v>54</v>
      </c>
      <c r="AB52" s="215"/>
      <c r="AC52" s="28" t="s">
        <v>13</v>
      </c>
      <c r="AD52" s="25">
        <f>SUM(I52,P52,S52,'02'!H52,'02'!P52,'02'!W52:Y52)-H52</f>
        <v>0</v>
      </c>
      <c r="AE52" s="25">
        <f t="shared" si="4"/>
        <v>0</v>
      </c>
      <c r="AF52" s="25">
        <f t="shared" si="5"/>
        <v>0</v>
      </c>
      <c r="AG52" s="25">
        <f t="shared" si="6"/>
        <v>0</v>
      </c>
      <c r="AH52" s="25">
        <f>SUM('02'!I52:N52)-'02'!H52</f>
        <v>0</v>
      </c>
      <c r="AI52" s="26">
        <f>SUM(J52:N52,Q52:R52,T52:W52,'02'!I52:M52,'02'!Q52:Y52)-H52</f>
        <v>0</v>
      </c>
    </row>
    <row r="53" spans="2:35" s="27" customFormat="1" x14ac:dyDescent="0.15">
      <c r="B53" s="31"/>
      <c r="C53" s="31"/>
      <c r="D53" s="31"/>
      <c r="E53" s="230" t="s">
        <v>54</v>
      </c>
      <c r="F53" s="230"/>
      <c r="G53" s="29" t="s">
        <v>14</v>
      </c>
      <c r="H53" s="53">
        <f>SUM(J53:N53,Q53:R53,T53:W53,'02'!I53:N53,'02'!Q53:Y53)</f>
        <v>1319</v>
      </c>
      <c r="I53" s="56">
        <f t="shared" si="1"/>
        <v>836</v>
      </c>
      <c r="J53" s="94">
        <v>566</v>
      </c>
      <c r="K53" s="94">
        <v>22</v>
      </c>
      <c r="L53" s="94">
        <v>216</v>
      </c>
      <c r="M53" s="94">
        <v>25</v>
      </c>
      <c r="N53" s="95">
        <v>7</v>
      </c>
      <c r="O53" s="48"/>
      <c r="P53" s="109">
        <f t="shared" si="2"/>
        <v>5</v>
      </c>
      <c r="Q53" s="84">
        <v>1</v>
      </c>
      <c r="R53" s="84">
        <v>4</v>
      </c>
      <c r="S53" s="56">
        <f t="shared" si="3"/>
        <v>3</v>
      </c>
      <c r="T53" s="84">
        <v>0</v>
      </c>
      <c r="U53" s="84">
        <v>0</v>
      </c>
      <c r="V53" s="84">
        <v>1</v>
      </c>
      <c r="W53" s="84">
        <v>2</v>
      </c>
      <c r="X53" s="32"/>
      <c r="Y53" s="31"/>
      <c r="Z53" s="31"/>
      <c r="AA53" s="230" t="s">
        <v>55</v>
      </c>
      <c r="AB53" s="230"/>
      <c r="AC53" s="28" t="s">
        <v>14</v>
      </c>
      <c r="AD53" s="25">
        <f>SUM(I53,P53,S53,'02'!H53,'02'!P53,'02'!W53:Y53)-H53</f>
        <v>0</v>
      </c>
      <c r="AE53" s="25">
        <f t="shared" si="4"/>
        <v>0</v>
      </c>
      <c r="AF53" s="25">
        <f t="shared" si="5"/>
        <v>0</v>
      </c>
      <c r="AG53" s="25">
        <f t="shared" si="6"/>
        <v>0</v>
      </c>
      <c r="AH53" s="25">
        <f>SUM('02'!I53:N53)-'02'!H53</f>
        <v>0</v>
      </c>
      <c r="AI53" s="26">
        <f>SUM(J53:N53,Q53:R53,T53:W53,'02'!I53:M53,'02'!Q53:Y53)-H53</f>
        <v>0</v>
      </c>
    </row>
    <row r="54" spans="2:35" s="21" customFormat="1" ht="15" customHeight="1" x14ac:dyDescent="0.15">
      <c r="B54" s="33"/>
      <c r="C54" s="219" t="s">
        <v>67</v>
      </c>
      <c r="D54" s="219"/>
      <c r="E54" s="219"/>
      <c r="F54" s="219"/>
      <c r="G54" s="220"/>
      <c r="H54" s="53">
        <f>SUM(J54:N54,Q54:R54,T54:W54,'02'!I54:N54,'02'!Q54:Y54)</f>
        <v>22549</v>
      </c>
      <c r="I54" s="53">
        <f t="shared" si="1"/>
        <v>14819</v>
      </c>
      <c r="J54" s="96">
        <v>10411</v>
      </c>
      <c r="K54" s="96">
        <v>327</v>
      </c>
      <c r="L54" s="96">
        <v>3673</v>
      </c>
      <c r="M54" s="96">
        <v>342</v>
      </c>
      <c r="N54" s="97">
        <v>66</v>
      </c>
      <c r="O54" s="34"/>
      <c r="P54" s="107">
        <f t="shared" si="2"/>
        <v>28</v>
      </c>
      <c r="Q54" s="130">
        <v>3</v>
      </c>
      <c r="R54" s="130">
        <v>25</v>
      </c>
      <c r="S54" s="53">
        <f t="shared" si="3"/>
        <v>443</v>
      </c>
      <c r="T54" s="131">
        <v>280</v>
      </c>
      <c r="U54" s="131">
        <v>97</v>
      </c>
      <c r="V54" s="131">
        <v>19</v>
      </c>
      <c r="W54" s="131">
        <v>47</v>
      </c>
      <c r="X54" s="35"/>
      <c r="Y54" s="219" t="s">
        <v>67</v>
      </c>
      <c r="Z54" s="219"/>
      <c r="AA54" s="219"/>
      <c r="AB54" s="219"/>
      <c r="AC54" s="219"/>
      <c r="AD54" s="25">
        <f>SUM(I54,P54,S54,'02'!H54,'02'!P54,'02'!W54:Y54)-H54</f>
        <v>0</v>
      </c>
      <c r="AE54" s="25">
        <f t="shared" si="4"/>
        <v>0</v>
      </c>
      <c r="AF54" s="25">
        <f t="shared" si="5"/>
        <v>0</v>
      </c>
      <c r="AG54" s="25">
        <f t="shared" si="6"/>
        <v>0</v>
      </c>
      <c r="AH54" s="25">
        <f>SUM('02'!I54:N54)-'02'!H54</f>
        <v>0</v>
      </c>
      <c r="AI54" s="26">
        <f>SUM(J54:N54,Q54:R54,T54:W54,'02'!I54:M54,'02'!Q54:Y54)-H54</f>
        <v>0</v>
      </c>
    </row>
    <row r="55" spans="2:35" s="27" customFormat="1" ht="12" customHeight="1" x14ac:dyDescent="0.15">
      <c r="B55" s="31"/>
      <c r="C55" s="31"/>
      <c r="D55" s="215" t="s">
        <v>55</v>
      </c>
      <c r="E55" s="215"/>
      <c r="F55" s="216" t="s">
        <v>56</v>
      </c>
      <c r="G55" s="217"/>
      <c r="H55" s="53">
        <f>SUM(J55:N55,Q55:R55,T55:W55,'02'!I55:N55,'02'!Q55:Y55)</f>
        <v>8372</v>
      </c>
      <c r="I55" s="56">
        <f t="shared" si="1"/>
        <v>7355</v>
      </c>
      <c r="J55" s="98">
        <v>5099</v>
      </c>
      <c r="K55" s="98">
        <v>122</v>
      </c>
      <c r="L55" s="98">
        <v>1975</v>
      </c>
      <c r="M55" s="98">
        <v>146</v>
      </c>
      <c r="N55" s="99">
        <v>13</v>
      </c>
      <c r="O55" s="48"/>
      <c r="P55" s="109">
        <f t="shared" si="2"/>
        <v>25</v>
      </c>
      <c r="Q55" s="132">
        <v>2</v>
      </c>
      <c r="R55" s="132">
        <v>23</v>
      </c>
      <c r="S55" s="56">
        <f t="shared" si="3"/>
        <v>11</v>
      </c>
      <c r="T55" s="133">
        <v>4</v>
      </c>
      <c r="U55" s="133">
        <v>4</v>
      </c>
      <c r="V55" s="133">
        <v>2</v>
      </c>
      <c r="W55" s="133">
        <v>1</v>
      </c>
      <c r="X55" s="32"/>
      <c r="Y55" s="31"/>
      <c r="Z55" s="215" t="s">
        <v>55</v>
      </c>
      <c r="AA55" s="215"/>
      <c r="AB55" s="216" t="s">
        <v>56</v>
      </c>
      <c r="AC55" s="216"/>
      <c r="AD55" s="25">
        <f>SUM(I55,P55,S55,'02'!H55,'02'!P55,'02'!W55:Y55)-H55</f>
        <v>0</v>
      </c>
      <c r="AE55" s="25">
        <f t="shared" si="4"/>
        <v>0</v>
      </c>
      <c r="AF55" s="25">
        <f t="shared" si="5"/>
        <v>0</v>
      </c>
      <c r="AG55" s="25">
        <f t="shared" si="6"/>
        <v>0</v>
      </c>
      <c r="AH55" s="25">
        <f>SUM('02'!I55:N55)-'02'!H55</f>
        <v>0</v>
      </c>
      <c r="AI55" s="26">
        <f>SUM(J55:N55,Q55:R55,T55:W55,'02'!I55:M55,'02'!Q55:Y55)-H55</f>
        <v>0</v>
      </c>
    </row>
    <row r="56" spans="2:35" s="27" customFormat="1" ht="12" customHeight="1" x14ac:dyDescent="0.15">
      <c r="B56" s="31"/>
      <c r="C56" s="31"/>
      <c r="D56" s="215" t="s">
        <v>55</v>
      </c>
      <c r="E56" s="215"/>
      <c r="F56" s="216" t="s">
        <v>57</v>
      </c>
      <c r="G56" s="217"/>
      <c r="H56" s="53">
        <f>SUM(J56:N56,Q56:R56,T56:W56,'02'!I56:N56,'02'!Q56:Y56)</f>
        <v>1654</v>
      </c>
      <c r="I56" s="56">
        <f t="shared" si="1"/>
        <v>1326</v>
      </c>
      <c r="J56" s="98">
        <v>883</v>
      </c>
      <c r="K56" s="98">
        <v>19</v>
      </c>
      <c r="L56" s="98">
        <v>383</v>
      </c>
      <c r="M56" s="98">
        <v>33</v>
      </c>
      <c r="N56" s="99">
        <v>8</v>
      </c>
      <c r="O56" s="48"/>
      <c r="P56" s="109">
        <f t="shared" si="2"/>
        <v>1</v>
      </c>
      <c r="Q56" s="132">
        <v>1</v>
      </c>
      <c r="R56" s="132">
        <v>0</v>
      </c>
      <c r="S56" s="56">
        <f t="shared" si="3"/>
        <v>18</v>
      </c>
      <c r="T56" s="133">
        <v>12</v>
      </c>
      <c r="U56" s="133">
        <v>3</v>
      </c>
      <c r="V56" s="133">
        <v>1</v>
      </c>
      <c r="W56" s="133">
        <v>2</v>
      </c>
      <c r="X56" s="32"/>
      <c r="Y56" s="31"/>
      <c r="Z56" s="215" t="s">
        <v>55</v>
      </c>
      <c r="AA56" s="215"/>
      <c r="AB56" s="216" t="s">
        <v>57</v>
      </c>
      <c r="AC56" s="216"/>
      <c r="AD56" s="25">
        <f>SUM(I56,P56,S56,'02'!H56,'02'!P56,'02'!W56:Y56)-H56</f>
        <v>0</v>
      </c>
      <c r="AE56" s="25">
        <f t="shared" si="4"/>
        <v>0</v>
      </c>
      <c r="AF56" s="25">
        <f t="shared" si="5"/>
        <v>0</v>
      </c>
      <c r="AG56" s="25">
        <f t="shared" si="6"/>
        <v>0</v>
      </c>
      <c r="AH56" s="25">
        <f>SUM('02'!I56:N56)-'02'!H56</f>
        <v>0</v>
      </c>
      <c r="AI56" s="26">
        <f>SUM(J56:N56,Q56:R56,T56:W56,'02'!I56:M56,'02'!Q56:Y56)-H56</f>
        <v>0</v>
      </c>
    </row>
    <row r="57" spans="2:35" s="27" customFormat="1" ht="12" customHeight="1" x14ac:dyDescent="0.15">
      <c r="B57" s="31"/>
      <c r="C57" s="31"/>
      <c r="D57" s="215" t="s">
        <v>55</v>
      </c>
      <c r="E57" s="215"/>
      <c r="F57" s="216" t="s">
        <v>15</v>
      </c>
      <c r="G57" s="217"/>
      <c r="H57" s="53">
        <f>SUM(J57:N57,Q57:R57,T57:W57,'02'!I57:N57,'02'!Q57:Y57)</f>
        <v>3325</v>
      </c>
      <c r="I57" s="56">
        <f t="shared" si="1"/>
        <v>2139</v>
      </c>
      <c r="J57" s="98">
        <v>1483</v>
      </c>
      <c r="K57" s="98">
        <v>74</v>
      </c>
      <c r="L57" s="98">
        <v>533</v>
      </c>
      <c r="M57" s="98">
        <v>39</v>
      </c>
      <c r="N57" s="99">
        <v>10</v>
      </c>
      <c r="O57" s="48"/>
      <c r="P57" s="109">
        <f t="shared" si="2"/>
        <v>0</v>
      </c>
      <c r="Q57" s="132">
        <v>0</v>
      </c>
      <c r="R57" s="132">
        <v>0</v>
      </c>
      <c r="S57" s="56">
        <f t="shared" si="3"/>
        <v>39</v>
      </c>
      <c r="T57" s="133">
        <v>22</v>
      </c>
      <c r="U57" s="133">
        <v>8</v>
      </c>
      <c r="V57" s="133">
        <v>2</v>
      </c>
      <c r="W57" s="133">
        <v>7</v>
      </c>
      <c r="X57" s="32"/>
      <c r="Y57" s="31"/>
      <c r="Z57" s="215" t="s">
        <v>58</v>
      </c>
      <c r="AA57" s="215"/>
      <c r="AB57" s="216" t="s">
        <v>15</v>
      </c>
      <c r="AC57" s="216"/>
      <c r="AD57" s="25">
        <f>SUM(I57,P57,S57,'02'!H57,'02'!P57,'02'!W57:Y57)-H57</f>
        <v>0</v>
      </c>
      <c r="AE57" s="25">
        <f t="shared" si="4"/>
        <v>0</v>
      </c>
      <c r="AF57" s="25">
        <f t="shared" si="5"/>
        <v>0</v>
      </c>
      <c r="AG57" s="25">
        <f t="shared" si="6"/>
        <v>0</v>
      </c>
      <c r="AH57" s="25">
        <f>SUM('02'!I57:N57)-'02'!H57</f>
        <v>0</v>
      </c>
      <c r="AI57" s="26">
        <f>SUM(J57:N57,Q57:R57,T57:W57,'02'!I57:M57,'02'!Q57:Y57)-H57</f>
        <v>0</v>
      </c>
    </row>
    <row r="58" spans="2:35" s="27" customFormat="1" ht="12" customHeight="1" x14ac:dyDescent="0.15">
      <c r="B58" s="31"/>
      <c r="C58" s="31"/>
      <c r="D58" s="215" t="s">
        <v>58</v>
      </c>
      <c r="E58" s="215"/>
      <c r="F58" s="216" t="s">
        <v>59</v>
      </c>
      <c r="G58" s="217"/>
      <c r="H58" s="53">
        <f>SUM(J58:N58,Q58:R58,T58:W58,'02'!I58:N58,'02'!Q58:Y58)</f>
        <v>325</v>
      </c>
      <c r="I58" s="56">
        <f t="shared" si="1"/>
        <v>73</v>
      </c>
      <c r="J58" s="98">
        <v>38</v>
      </c>
      <c r="K58" s="98">
        <v>1</v>
      </c>
      <c r="L58" s="98">
        <v>27</v>
      </c>
      <c r="M58" s="98">
        <v>7</v>
      </c>
      <c r="N58" s="99">
        <v>0</v>
      </c>
      <c r="O58" s="48"/>
      <c r="P58" s="109">
        <f t="shared" si="2"/>
        <v>0</v>
      </c>
      <c r="Q58" s="132">
        <v>0</v>
      </c>
      <c r="R58" s="132">
        <v>0</v>
      </c>
      <c r="S58" s="56">
        <f t="shared" si="3"/>
        <v>95</v>
      </c>
      <c r="T58" s="133">
        <v>73</v>
      </c>
      <c r="U58" s="133">
        <v>14</v>
      </c>
      <c r="V58" s="133">
        <v>0</v>
      </c>
      <c r="W58" s="133">
        <v>8</v>
      </c>
      <c r="X58" s="32"/>
      <c r="Y58" s="31"/>
      <c r="Z58" s="215" t="s">
        <v>58</v>
      </c>
      <c r="AA58" s="215"/>
      <c r="AB58" s="216" t="s">
        <v>59</v>
      </c>
      <c r="AC58" s="216"/>
      <c r="AD58" s="25">
        <f>SUM(I58,P58,S58,'02'!H58,'02'!P58,'02'!W58:Y58)-H58</f>
        <v>0</v>
      </c>
      <c r="AE58" s="25">
        <f t="shared" si="4"/>
        <v>0</v>
      </c>
      <c r="AF58" s="25">
        <f t="shared" si="5"/>
        <v>0</v>
      </c>
      <c r="AG58" s="25">
        <f t="shared" si="6"/>
        <v>0</v>
      </c>
      <c r="AH58" s="25">
        <f>SUM('02'!I58:N58)-'02'!H58</f>
        <v>0</v>
      </c>
      <c r="AI58" s="26">
        <f>SUM(J58:N58,Q58:R58,T58:W58,'02'!I58:M58,'02'!Q58:Y58)-H58</f>
        <v>0</v>
      </c>
    </row>
    <row r="59" spans="2:35" s="27" customFormat="1" ht="12" customHeight="1" x14ac:dyDescent="0.15">
      <c r="B59" s="31"/>
      <c r="C59" s="31"/>
      <c r="D59" s="215" t="s">
        <v>58</v>
      </c>
      <c r="E59" s="215"/>
      <c r="F59" s="228" t="s">
        <v>138</v>
      </c>
      <c r="G59" s="229"/>
      <c r="H59" s="53">
        <f>SUM(J59:N59,Q59:R59,T59:W59,'02'!I59:N59,'02'!Q59:Y59)</f>
        <v>377</v>
      </c>
      <c r="I59" s="56">
        <f t="shared" si="1"/>
        <v>63</v>
      </c>
      <c r="J59" s="98">
        <v>40</v>
      </c>
      <c r="K59" s="98">
        <v>1</v>
      </c>
      <c r="L59" s="98">
        <v>17</v>
      </c>
      <c r="M59" s="98">
        <v>3</v>
      </c>
      <c r="N59" s="99">
        <v>2</v>
      </c>
      <c r="O59" s="48"/>
      <c r="P59" s="109">
        <f t="shared" si="2"/>
        <v>0</v>
      </c>
      <c r="Q59" s="132">
        <v>0</v>
      </c>
      <c r="R59" s="132">
        <v>0</v>
      </c>
      <c r="S59" s="56">
        <f t="shared" si="3"/>
        <v>36</v>
      </c>
      <c r="T59" s="133">
        <v>19</v>
      </c>
      <c r="U59" s="133">
        <v>16</v>
      </c>
      <c r="V59" s="133">
        <v>0</v>
      </c>
      <c r="W59" s="133">
        <v>1</v>
      </c>
      <c r="X59" s="32"/>
      <c r="Y59" s="31"/>
      <c r="Z59" s="215" t="s">
        <v>58</v>
      </c>
      <c r="AA59" s="215"/>
      <c r="AB59" s="228" t="s">
        <v>138</v>
      </c>
      <c r="AC59" s="228"/>
      <c r="AD59" s="25">
        <f>SUM(I59,P59,S59,'02'!H59,'02'!P59,'02'!W59:Y59)-H59</f>
        <v>0</v>
      </c>
      <c r="AE59" s="25">
        <f t="shared" si="4"/>
        <v>0</v>
      </c>
      <c r="AF59" s="25">
        <f t="shared" si="5"/>
        <v>0</v>
      </c>
      <c r="AG59" s="25">
        <f t="shared" si="6"/>
        <v>0</v>
      </c>
      <c r="AH59" s="25">
        <f>SUM('02'!I59:N59)-'02'!H59</f>
        <v>0</v>
      </c>
      <c r="AI59" s="26">
        <f>SUM(J59:N59,Q59:R59,T59:W59,'02'!I59:M59,'02'!Q59:Y59)-H59</f>
        <v>0</v>
      </c>
    </row>
    <row r="60" spans="2:35" s="27" customFormat="1" ht="12" customHeight="1" x14ac:dyDescent="0.15">
      <c r="B60" s="31"/>
      <c r="C60" s="31"/>
      <c r="D60" s="215" t="s">
        <v>58</v>
      </c>
      <c r="E60" s="215"/>
      <c r="F60" s="216" t="s">
        <v>16</v>
      </c>
      <c r="G60" s="217"/>
      <c r="H60" s="53">
        <f>SUM(J60:N60,Q60:R60,T60:W60,'02'!I60:N60,'02'!Q60:Y60)</f>
        <v>534</v>
      </c>
      <c r="I60" s="56">
        <f t="shared" si="1"/>
        <v>348</v>
      </c>
      <c r="J60" s="98">
        <v>215</v>
      </c>
      <c r="K60" s="98">
        <v>6</v>
      </c>
      <c r="L60" s="98">
        <v>120</v>
      </c>
      <c r="M60" s="98">
        <v>6</v>
      </c>
      <c r="N60" s="99">
        <v>1</v>
      </c>
      <c r="O60" s="48"/>
      <c r="P60" s="109">
        <f t="shared" si="2"/>
        <v>0</v>
      </c>
      <c r="Q60" s="132">
        <v>0</v>
      </c>
      <c r="R60" s="132">
        <v>0</v>
      </c>
      <c r="S60" s="56">
        <f t="shared" si="3"/>
        <v>12</v>
      </c>
      <c r="T60" s="133">
        <v>9</v>
      </c>
      <c r="U60" s="133">
        <v>1</v>
      </c>
      <c r="V60" s="133">
        <v>1</v>
      </c>
      <c r="W60" s="133">
        <v>1</v>
      </c>
      <c r="X60" s="32"/>
      <c r="Y60" s="31"/>
      <c r="Z60" s="215" t="s">
        <v>53</v>
      </c>
      <c r="AA60" s="215"/>
      <c r="AB60" s="216" t="s">
        <v>16</v>
      </c>
      <c r="AC60" s="216"/>
      <c r="AD60" s="25">
        <f>SUM(I60,P60,S60,'02'!H60,'02'!P60,'02'!W60:Y60)-H60</f>
        <v>0</v>
      </c>
      <c r="AE60" s="25">
        <f t="shared" si="4"/>
        <v>0</v>
      </c>
      <c r="AF60" s="25">
        <f t="shared" si="5"/>
        <v>0</v>
      </c>
      <c r="AG60" s="25">
        <f t="shared" si="6"/>
        <v>0</v>
      </c>
      <c r="AH60" s="25">
        <f>SUM('02'!I60:N60)-'02'!H60</f>
        <v>0</v>
      </c>
      <c r="AI60" s="26">
        <f>SUM(J60:N60,Q60:R60,T60:W60,'02'!I60:M60,'02'!Q60:Y60)-H60</f>
        <v>0</v>
      </c>
    </row>
    <row r="61" spans="2:35" s="27" customFormat="1" ht="12.75" customHeight="1" thickBot="1" x14ac:dyDescent="0.2">
      <c r="B61" s="36"/>
      <c r="C61" s="36"/>
      <c r="D61" s="225" t="s">
        <v>53</v>
      </c>
      <c r="E61" s="225"/>
      <c r="F61" s="226" t="s">
        <v>17</v>
      </c>
      <c r="G61" s="227"/>
      <c r="H61" s="100">
        <f>SUM(J61:N61,Q61:R61,T61:W61,'02'!I61:N61,'02'!Q61:Y61)</f>
        <v>4520</v>
      </c>
      <c r="I61" s="101">
        <f t="shared" si="1"/>
        <v>2645</v>
      </c>
      <c r="J61" s="102">
        <v>2020</v>
      </c>
      <c r="K61" s="102">
        <v>72</v>
      </c>
      <c r="L61" s="102">
        <v>453</v>
      </c>
      <c r="M61" s="102">
        <v>76</v>
      </c>
      <c r="N61" s="103">
        <v>24</v>
      </c>
      <c r="O61" s="48"/>
      <c r="P61" s="134">
        <f t="shared" si="2"/>
        <v>2</v>
      </c>
      <c r="Q61" s="135">
        <v>0</v>
      </c>
      <c r="R61" s="135">
        <v>2</v>
      </c>
      <c r="S61" s="101">
        <f t="shared" si="3"/>
        <v>67</v>
      </c>
      <c r="T61" s="136">
        <v>43</v>
      </c>
      <c r="U61" s="136">
        <v>15</v>
      </c>
      <c r="V61" s="136">
        <v>4</v>
      </c>
      <c r="W61" s="136">
        <v>5</v>
      </c>
      <c r="X61" s="37"/>
      <c r="Y61" s="36"/>
      <c r="Z61" s="225" t="s">
        <v>54</v>
      </c>
      <c r="AA61" s="225"/>
      <c r="AB61" s="226" t="s">
        <v>17</v>
      </c>
      <c r="AC61" s="226"/>
      <c r="AD61" s="25">
        <f>SUM(I61,P61,S61,'02'!H61,'02'!P61,'02'!W61:Y61)-H61</f>
        <v>0</v>
      </c>
      <c r="AE61" s="25">
        <f t="shared" si="4"/>
        <v>0</v>
      </c>
      <c r="AF61" s="25">
        <f t="shared" si="5"/>
        <v>0</v>
      </c>
      <c r="AG61" s="25">
        <f t="shared" si="6"/>
        <v>0</v>
      </c>
      <c r="AH61" s="25">
        <f>SUM('02'!I61:N61)-'02'!H61</f>
        <v>0</v>
      </c>
      <c r="AI61" s="26">
        <f>SUM(J61:N61,Q61:R61,T61:W61,'02'!I61:M61,'02'!Q61:Y61)-H61</f>
        <v>0</v>
      </c>
    </row>
    <row r="62" spans="2:35" x14ac:dyDescent="0.15">
      <c r="X62" s="2"/>
      <c r="Y62" s="2"/>
      <c r="Z62" s="2"/>
      <c r="AA62" s="2"/>
      <c r="AB62" s="2"/>
      <c r="AC62" s="2"/>
    </row>
    <row r="63" spans="2:35" x14ac:dyDescent="0.15">
      <c r="G63" s="1" t="s">
        <v>123</v>
      </c>
      <c r="H63" s="1"/>
      <c r="X63" s="2"/>
      <c r="Y63" s="2"/>
      <c r="Z63" s="2"/>
      <c r="AA63" s="2"/>
      <c r="AB63" s="2"/>
      <c r="AC63" s="2"/>
    </row>
    <row r="64" spans="2:35" x14ac:dyDescent="0.15">
      <c r="G64" s="1" t="s">
        <v>124</v>
      </c>
      <c r="H64" s="38">
        <f>SUM(H7,H20,H27,H31,H46,H54)-H6</f>
        <v>0</v>
      </c>
      <c r="I64" s="38">
        <f t="shared" ref="I64:N64" si="7">SUM(I7,I20,I27,I31,I46,I54)-I6</f>
        <v>0</v>
      </c>
      <c r="J64" s="38">
        <f t="shared" si="7"/>
        <v>0</v>
      </c>
      <c r="K64" s="38">
        <f t="shared" si="7"/>
        <v>0</v>
      </c>
      <c r="L64" s="38">
        <f t="shared" si="7"/>
        <v>0</v>
      </c>
      <c r="M64" s="38">
        <f t="shared" si="7"/>
        <v>0</v>
      </c>
      <c r="N64" s="38">
        <f t="shared" si="7"/>
        <v>0</v>
      </c>
      <c r="P64" s="38">
        <f t="shared" ref="P64:W64" si="8">SUM(P7,P20,P27,P31,P46,P54)-P6</f>
        <v>0</v>
      </c>
      <c r="Q64" s="38">
        <f t="shared" si="8"/>
        <v>0</v>
      </c>
      <c r="R64" s="38">
        <f t="shared" si="8"/>
        <v>0</v>
      </c>
      <c r="S64" s="38">
        <f t="shared" si="8"/>
        <v>0</v>
      </c>
      <c r="T64" s="38">
        <f t="shared" si="8"/>
        <v>0</v>
      </c>
      <c r="U64" s="38">
        <f t="shared" si="8"/>
        <v>0</v>
      </c>
      <c r="V64" s="38">
        <f t="shared" si="8"/>
        <v>0</v>
      </c>
      <c r="W64" s="38">
        <f t="shared" si="8"/>
        <v>0</v>
      </c>
    </row>
    <row r="65" spans="7:23" x14ac:dyDescent="0.15">
      <c r="G65" s="1" t="s">
        <v>125</v>
      </c>
      <c r="H65" s="38">
        <f>SUM(H8,H13,H18,H19)-H7</f>
        <v>0</v>
      </c>
      <c r="I65" s="38">
        <f t="shared" ref="I65:N65" si="9">SUM(I8,I13,I18,I19)-I7</f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0</v>
      </c>
      <c r="N65" s="38">
        <f t="shared" si="9"/>
        <v>0</v>
      </c>
      <c r="P65" s="38">
        <f t="shared" ref="P65:W65" si="10">SUM(P8,P13,P18,P19)-P7</f>
        <v>0</v>
      </c>
      <c r="Q65" s="38">
        <f t="shared" si="10"/>
        <v>0</v>
      </c>
      <c r="R65" s="38">
        <f t="shared" si="10"/>
        <v>0</v>
      </c>
      <c r="S65" s="38">
        <f t="shared" si="10"/>
        <v>0</v>
      </c>
      <c r="T65" s="38">
        <f t="shared" si="10"/>
        <v>0</v>
      </c>
      <c r="U65" s="38">
        <f t="shared" si="10"/>
        <v>0</v>
      </c>
      <c r="V65" s="38">
        <f t="shared" si="10"/>
        <v>0</v>
      </c>
      <c r="W65" s="38">
        <f t="shared" si="10"/>
        <v>0</v>
      </c>
    </row>
    <row r="66" spans="7:23" x14ac:dyDescent="0.15">
      <c r="G66" s="1" t="s">
        <v>1</v>
      </c>
      <c r="H66" s="38">
        <f>SUM(H9:H12)-H8</f>
        <v>0</v>
      </c>
      <c r="I66" s="38">
        <f t="shared" ref="I66:N66" si="11">SUM(I9:I12)-I8</f>
        <v>0</v>
      </c>
      <c r="J66" s="38">
        <f t="shared" si="11"/>
        <v>0</v>
      </c>
      <c r="K66" s="38">
        <f t="shared" si="11"/>
        <v>0</v>
      </c>
      <c r="L66" s="38">
        <f t="shared" si="11"/>
        <v>0</v>
      </c>
      <c r="M66" s="38">
        <f t="shared" si="11"/>
        <v>0</v>
      </c>
      <c r="N66" s="38">
        <f t="shared" si="11"/>
        <v>0</v>
      </c>
      <c r="P66" s="38">
        <f t="shared" ref="P66:W66" si="12">SUM(P9:P12)-P8</f>
        <v>0</v>
      </c>
      <c r="Q66" s="38">
        <f t="shared" si="12"/>
        <v>0</v>
      </c>
      <c r="R66" s="38">
        <f t="shared" si="12"/>
        <v>0</v>
      </c>
      <c r="S66" s="38">
        <f t="shared" si="12"/>
        <v>0</v>
      </c>
      <c r="T66" s="38">
        <f t="shared" si="12"/>
        <v>0</v>
      </c>
      <c r="U66" s="38">
        <f t="shared" si="12"/>
        <v>0</v>
      </c>
      <c r="V66" s="38">
        <f t="shared" si="12"/>
        <v>0</v>
      </c>
      <c r="W66" s="38">
        <f t="shared" si="12"/>
        <v>0</v>
      </c>
    </row>
    <row r="67" spans="7:23" x14ac:dyDescent="0.15">
      <c r="G67" s="1" t="s">
        <v>126</v>
      </c>
      <c r="H67" s="38">
        <f>SUM(H14:H17)-H13</f>
        <v>0</v>
      </c>
      <c r="I67" s="38">
        <f t="shared" ref="I67:N67" si="13">SUM(I14:I17)-I13</f>
        <v>0</v>
      </c>
      <c r="J67" s="38">
        <f t="shared" si="13"/>
        <v>0</v>
      </c>
      <c r="K67" s="38">
        <f t="shared" si="13"/>
        <v>0</v>
      </c>
      <c r="L67" s="38">
        <f t="shared" si="13"/>
        <v>0</v>
      </c>
      <c r="M67" s="38">
        <f t="shared" si="13"/>
        <v>0</v>
      </c>
      <c r="N67" s="38">
        <f t="shared" si="13"/>
        <v>0</v>
      </c>
      <c r="P67" s="38">
        <f t="shared" ref="P67:W67" si="14">SUM(P14:P17)-P13</f>
        <v>0</v>
      </c>
      <c r="Q67" s="38">
        <f t="shared" si="14"/>
        <v>0</v>
      </c>
      <c r="R67" s="38">
        <f t="shared" si="14"/>
        <v>0</v>
      </c>
      <c r="S67" s="38">
        <f t="shared" si="14"/>
        <v>0</v>
      </c>
      <c r="T67" s="38">
        <f t="shared" si="14"/>
        <v>0</v>
      </c>
      <c r="U67" s="38">
        <f t="shared" si="14"/>
        <v>0</v>
      </c>
      <c r="V67" s="38">
        <f t="shared" si="14"/>
        <v>0</v>
      </c>
      <c r="W67" s="38">
        <f t="shared" si="14"/>
        <v>0</v>
      </c>
    </row>
    <row r="68" spans="7:23" x14ac:dyDescent="0.15">
      <c r="G68" s="1" t="s">
        <v>127</v>
      </c>
      <c r="H68" s="38">
        <f>SUM(H21:H23,H25:H26)-H20</f>
        <v>0</v>
      </c>
      <c r="I68" s="38">
        <f t="shared" ref="I68:N68" si="15">SUM(I21:I23,I25:I26)-I20</f>
        <v>0</v>
      </c>
      <c r="J68" s="38">
        <f t="shared" si="15"/>
        <v>0</v>
      </c>
      <c r="K68" s="38">
        <f t="shared" si="15"/>
        <v>0</v>
      </c>
      <c r="L68" s="38">
        <f t="shared" si="15"/>
        <v>0</v>
      </c>
      <c r="M68" s="38">
        <f t="shared" si="15"/>
        <v>0</v>
      </c>
      <c r="N68" s="38">
        <f t="shared" si="15"/>
        <v>0</v>
      </c>
      <c r="P68" s="38">
        <f t="shared" ref="P68:W68" si="16">SUM(P21:P23,P25:P26)-P20</f>
        <v>0</v>
      </c>
      <c r="Q68" s="38">
        <f t="shared" si="16"/>
        <v>0</v>
      </c>
      <c r="R68" s="38">
        <f t="shared" si="16"/>
        <v>0</v>
      </c>
      <c r="S68" s="38">
        <f t="shared" si="16"/>
        <v>0</v>
      </c>
      <c r="T68" s="38">
        <f t="shared" si="16"/>
        <v>0</v>
      </c>
      <c r="U68" s="38">
        <f t="shared" si="16"/>
        <v>0</v>
      </c>
      <c r="V68" s="38">
        <f t="shared" si="16"/>
        <v>0</v>
      </c>
      <c r="W68" s="38">
        <f t="shared" si="16"/>
        <v>0</v>
      </c>
    </row>
    <row r="69" spans="7:23" x14ac:dyDescent="0.15">
      <c r="G69" s="1" t="s">
        <v>128</v>
      </c>
      <c r="H69" s="38">
        <f>SUM(H28:H30)-H27</f>
        <v>0</v>
      </c>
      <c r="I69" s="38">
        <f t="shared" ref="I69:N69" si="17">SUM(I28:I30)-I27</f>
        <v>0</v>
      </c>
      <c r="J69" s="38">
        <f t="shared" si="17"/>
        <v>0</v>
      </c>
      <c r="K69" s="38">
        <f t="shared" si="17"/>
        <v>0</v>
      </c>
      <c r="L69" s="38">
        <f t="shared" si="17"/>
        <v>0</v>
      </c>
      <c r="M69" s="38">
        <f t="shared" si="17"/>
        <v>0</v>
      </c>
      <c r="N69" s="38">
        <f t="shared" si="17"/>
        <v>0</v>
      </c>
      <c r="P69" s="38">
        <f t="shared" ref="P69:W69" si="18">SUM(P28:P30)-P27</f>
        <v>0</v>
      </c>
      <c r="Q69" s="38">
        <f t="shared" si="18"/>
        <v>0</v>
      </c>
      <c r="R69" s="38">
        <f t="shared" si="18"/>
        <v>0</v>
      </c>
      <c r="S69" s="38">
        <f t="shared" si="18"/>
        <v>0</v>
      </c>
      <c r="T69" s="38">
        <f t="shared" si="18"/>
        <v>0</v>
      </c>
      <c r="U69" s="38">
        <f t="shared" si="18"/>
        <v>0</v>
      </c>
      <c r="V69" s="38">
        <f t="shared" si="18"/>
        <v>0</v>
      </c>
      <c r="W69" s="38">
        <f t="shared" si="18"/>
        <v>0</v>
      </c>
    </row>
    <row r="70" spans="7:23" x14ac:dyDescent="0.15">
      <c r="G70" s="1" t="s">
        <v>129</v>
      </c>
      <c r="H70" s="38">
        <f>SUM(H32:H33,H36,H42,H44:H45)-H31</f>
        <v>0</v>
      </c>
      <c r="I70" s="38">
        <f t="shared" ref="I70:N70" si="19">SUM(I32:I33,I36,I42,I44:I45)-I31</f>
        <v>0</v>
      </c>
      <c r="J70" s="38">
        <f t="shared" si="19"/>
        <v>0</v>
      </c>
      <c r="K70" s="38">
        <f t="shared" si="19"/>
        <v>0</v>
      </c>
      <c r="L70" s="38">
        <f t="shared" si="19"/>
        <v>0</v>
      </c>
      <c r="M70" s="38">
        <f t="shared" si="19"/>
        <v>0</v>
      </c>
      <c r="N70" s="38">
        <f t="shared" si="19"/>
        <v>0</v>
      </c>
      <c r="O70" s="39"/>
      <c r="P70" s="38">
        <f t="shared" ref="P70:W70" si="20">SUM(P32:P33,P36,P42,P44:P45)-P31</f>
        <v>0</v>
      </c>
      <c r="Q70" s="38">
        <f t="shared" si="20"/>
        <v>0</v>
      </c>
      <c r="R70" s="38">
        <f t="shared" si="20"/>
        <v>0</v>
      </c>
      <c r="S70" s="38">
        <f t="shared" si="20"/>
        <v>0</v>
      </c>
      <c r="T70" s="38">
        <f t="shared" si="20"/>
        <v>0</v>
      </c>
      <c r="U70" s="38">
        <f t="shared" si="20"/>
        <v>0</v>
      </c>
      <c r="V70" s="38">
        <f t="shared" si="20"/>
        <v>0</v>
      </c>
      <c r="W70" s="38">
        <f t="shared" si="20"/>
        <v>0</v>
      </c>
    </row>
    <row r="71" spans="7:23" x14ac:dyDescent="0.15">
      <c r="G71" s="1" t="s">
        <v>130</v>
      </c>
      <c r="H71" s="38">
        <f>SUM(H34:H35)-H33</f>
        <v>0</v>
      </c>
      <c r="I71" s="38">
        <f t="shared" ref="I71:N71" si="21">SUM(I34:I35)-I33</f>
        <v>0</v>
      </c>
      <c r="J71" s="38">
        <f t="shared" si="21"/>
        <v>0</v>
      </c>
      <c r="K71" s="38">
        <f t="shared" si="21"/>
        <v>0</v>
      </c>
      <c r="L71" s="38">
        <f t="shared" si="21"/>
        <v>0</v>
      </c>
      <c r="M71" s="38">
        <f t="shared" si="21"/>
        <v>0</v>
      </c>
      <c r="N71" s="38">
        <f t="shared" si="21"/>
        <v>0</v>
      </c>
      <c r="O71" s="39"/>
      <c r="P71" s="38">
        <f t="shared" ref="P71:W71" si="22">SUM(P34:P35)-P33</f>
        <v>0</v>
      </c>
      <c r="Q71" s="38">
        <f t="shared" si="22"/>
        <v>0</v>
      </c>
      <c r="R71" s="38">
        <f t="shared" si="22"/>
        <v>0</v>
      </c>
      <c r="S71" s="38">
        <f t="shared" si="22"/>
        <v>0</v>
      </c>
      <c r="T71" s="38">
        <f t="shared" si="22"/>
        <v>0</v>
      </c>
      <c r="U71" s="38">
        <f t="shared" si="22"/>
        <v>0</v>
      </c>
      <c r="V71" s="38">
        <f t="shared" si="22"/>
        <v>0</v>
      </c>
      <c r="W71" s="38">
        <f t="shared" si="22"/>
        <v>0</v>
      </c>
    </row>
    <row r="72" spans="7:23" x14ac:dyDescent="0.15">
      <c r="G72" s="1" t="s">
        <v>131</v>
      </c>
      <c r="H72" s="38">
        <f>SUM(H37:H41)-H36</f>
        <v>0</v>
      </c>
      <c r="I72" s="38">
        <f t="shared" ref="I72:N72" si="23">SUM(I37:I41)-I36</f>
        <v>0</v>
      </c>
      <c r="J72" s="38">
        <f t="shared" si="23"/>
        <v>0</v>
      </c>
      <c r="K72" s="38">
        <f t="shared" si="23"/>
        <v>0</v>
      </c>
      <c r="L72" s="38">
        <f t="shared" si="23"/>
        <v>0</v>
      </c>
      <c r="M72" s="38">
        <f t="shared" si="23"/>
        <v>0</v>
      </c>
      <c r="N72" s="38">
        <f t="shared" si="23"/>
        <v>0</v>
      </c>
      <c r="O72" s="39"/>
      <c r="P72" s="38">
        <f t="shared" ref="P72:W72" si="24">SUM(P37:P41)-P36</f>
        <v>0</v>
      </c>
      <c r="Q72" s="38">
        <f t="shared" si="24"/>
        <v>0</v>
      </c>
      <c r="R72" s="38">
        <f t="shared" si="24"/>
        <v>0</v>
      </c>
      <c r="S72" s="38">
        <f t="shared" si="24"/>
        <v>0</v>
      </c>
      <c r="T72" s="38">
        <f t="shared" si="24"/>
        <v>0</v>
      </c>
      <c r="U72" s="38">
        <f t="shared" si="24"/>
        <v>0</v>
      </c>
      <c r="V72" s="38">
        <f t="shared" si="24"/>
        <v>0</v>
      </c>
      <c r="W72" s="38">
        <f t="shared" si="24"/>
        <v>0</v>
      </c>
    </row>
    <row r="73" spans="7:23" x14ac:dyDescent="0.15">
      <c r="G73" s="1" t="s">
        <v>132</v>
      </c>
      <c r="H73" s="38">
        <f>SUM(H48:H50)-H47</f>
        <v>0</v>
      </c>
      <c r="I73" s="38">
        <f t="shared" ref="I73:N73" si="25">SUM(I48:I50)-I47</f>
        <v>0</v>
      </c>
      <c r="J73" s="38">
        <f t="shared" si="25"/>
        <v>0</v>
      </c>
      <c r="K73" s="38">
        <f t="shared" si="25"/>
        <v>0</v>
      </c>
      <c r="L73" s="38">
        <f t="shared" si="25"/>
        <v>0</v>
      </c>
      <c r="M73" s="38">
        <f t="shared" si="25"/>
        <v>0</v>
      </c>
      <c r="N73" s="38">
        <f t="shared" si="25"/>
        <v>0</v>
      </c>
      <c r="O73" s="39"/>
      <c r="P73" s="38">
        <f t="shared" ref="P73:W73" si="26">SUM(P48:P50)-P47</f>
        <v>0</v>
      </c>
      <c r="Q73" s="38">
        <f t="shared" si="26"/>
        <v>0</v>
      </c>
      <c r="R73" s="38">
        <f t="shared" si="26"/>
        <v>0</v>
      </c>
      <c r="S73" s="38">
        <f t="shared" si="26"/>
        <v>0</v>
      </c>
      <c r="T73" s="38">
        <f t="shared" si="26"/>
        <v>0</v>
      </c>
      <c r="U73" s="38">
        <f t="shared" si="26"/>
        <v>0</v>
      </c>
      <c r="V73" s="38">
        <f t="shared" si="26"/>
        <v>0</v>
      </c>
      <c r="W73" s="38">
        <f t="shared" si="26"/>
        <v>0</v>
      </c>
    </row>
    <row r="74" spans="7:23" x14ac:dyDescent="0.15">
      <c r="H74" s="40"/>
      <c r="I74" s="40"/>
      <c r="J74" s="40"/>
      <c r="K74" s="40"/>
      <c r="L74" s="40"/>
      <c r="M74" s="40"/>
      <c r="N74" s="40"/>
      <c r="O74" s="39"/>
      <c r="P74" s="40"/>
      <c r="Q74" s="40"/>
      <c r="R74" s="40"/>
      <c r="S74" s="40"/>
      <c r="T74" s="40"/>
      <c r="U74" s="40"/>
      <c r="V74" s="40"/>
      <c r="W74" s="40"/>
    </row>
    <row r="75" spans="7:23" x14ac:dyDescent="0.15">
      <c r="H75" s="40"/>
      <c r="I75" s="40"/>
      <c r="J75" s="40"/>
      <c r="K75" s="40"/>
      <c r="L75" s="40"/>
      <c r="M75" s="40"/>
      <c r="N75" s="40"/>
      <c r="O75" s="39"/>
      <c r="P75" s="40"/>
      <c r="Q75" s="40"/>
      <c r="R75" s="40"/>
      <c r="S75" s="40"/>
      <c r="T75" s="40"/>
      <c r="U75" s="40"/>
      <c r="V75" s="40"/>
      <c r="W75" s="40"/>
    </row>
    <row r="76" spans="7:23" x14ac:dyDescent="0.15">
      <c r="H76" s="40"/>
      <c r="I76" s="40"/>
      <c r="J76" s="40"/>
      <c r="K76" s="40"/>
      <c r="L76" s="40"/>
      <c r="M76" s="40"/>
      <c r="N76" s="40"/>
      <c r="O76" s="39"/>
      <c r="P76" s="40"/>
      <c r="Q76" s="40"/>
      <c r="R76" s="40"/>
      <c r="S76" s="40"/>
      <c r="T76" s="40"/>
      <c r="U76" s="40"/>
      <c r="V76" s="40"/>
      <c r="W76" s="40"/>
    </row>
    <row r="77" spans="7:23" x14ac:dyDescent="0.15">
      <c r="H77" s="40"/>
      <c r="I77" s="40"/>
      <c r="J77" s="40"/>
      <c r="K77" s="40"/>
      <c r="L77" s="40"/>
      <c r="M77" s="40"/>
      <c r="N77" s="40"/>
      <c r="O77" s="39"/>
      <c r="P77" s="40"/>
      <c r="Q77" s="40"/>
      <c r="R77" s="40"/>
      <c r="S77" s="40"/>
      <c r="T77" s="40"/>
      <c r="U77" s="40"/>
      <c r="V77" s="40"/>
      <c r="W77" s="40"/>
    </row>
  </sheetData>
  <mergeCells count="134">
    <mergeCell ref="Z21:AC21"/>
    <mergeCell ref="AA49:AC49"/>
    <mergeCell ref="AA50:AC50"/>
    <mergeCell ref="Y7:AC7"/>
    <mergeCell ref="Z8:AC8"/>
    <mergeCell ref="AA48:AC48"/>
    <mergeCell ref="AA9:AC9"/>
    <mergeCell ref="B4:G5"/>
    <mergeCell ref="E12:G12"/>
    <mergeCell ref="E14:G14"/>
    <mergeCell ref="D13:G13"/>
    <mergeCell ref="E15:G15"/>
    <mergeCell ref="E16:G16"/>
    <mergeCell ref="E17:G17"/>
    <mergeCell ref="X6:AC6"/>
    <mergeCell ref="Y20:AC20"/>
    <mergeCell ref="D25:G25"/>
    <mergeCell ref="E24:F24"/>
    <mergeCell ref="D26:G26"/>
    <mergeCell ref="C27:G27"/>
    <mergeCell ref="D18:G18"/>
    <mergeCell ref="D19:G19"/>
    <mergeCell ref="D21:G21"/>
    <mergeCell ref="D23:G23"/>
    <mergeCell ref="C20:G20"/>
    <mergeCell ref="D22:G22"/>
    <mergeCell ref="E39:G39"/>
    <mergeCell ref="D32:G32"/>
    <mergeCell ref="D33:G33"/>
    <mergeCell ref="E34:G34"/>
    <mergeCell ref="E35:G35"/>
    <mergeCell ref="D28:G28"/>
    <mergeCell ref="D30:G30"/>
    <mergeCell ref="D29:G29"/>
    <mergeCell ref="C31:G31"/>
    <mergeCell ref="AA16:AC16"/>
    <mergeCell ref="AA17:AC17"/>
    <mergeCell ref="Z18:AC18"/>
    <mergeCell ref="Z19:AC19"/>
    <mergeCell ref="B6:G6"/>
    <mergeCell ref="C7:G7"/>
    <mergeCell ref="E11:G11"/>
    <mergeCell ref="D8:G8"/>
    <mergeCell ref="E9:G9"/>
    <mergeCell ref="E10:G10"/>
    <mergeCell ref="AA10:AC10"/>
    <mergeCell ref="AA11:AC11"/>
    <mergeCell ref="AA12:AC12"/>
    <mergeCell ref="Z13:AC13"/>
    <mergeCell ref="AA14:AC14"/>
    <mergeCell ref="AA15:AC15"/>
    <mergeCell ref="Z28:AC28"/>
    <mergeCell ref="Z29:AC29"/>
    <mergeCell ref="Z30:AC30"/>
    <mergeCell ref="Y31:AC31"/>
    <mergeCell ref="AA24:AB24"/>
    <mergeCell ref="Z25:AC25"/>
    <mergeCell ref="Z26:AC26"/>
    <mergeCell ref="Y27:AC27"/>
    <mergeCell ref="Z22:AC22"/>
    <mergeCell ref="Z23:AC23"/>
    <mergeCell ref="Z36:AC36"/>
    <mergeCell ref="Z42:AC42"/>
    <mergeCell ref="AA37:AC37"/>
    <mergeCell ref="AA38:AC38"/>
    <mergeCell ref="AA39:AC39"/>
    <mergeCell ref="AA40:AC40"/>
    <mergeCell ref="AA41:AC41"/>
    <mergeCell ref="Z32:AC32"/>
    <mergeCell ref="Z33:AC33"/>
    <mergeCell ref="AA34:AC34"/>
    <mergeCell ref="AA35:AC35"/>
    <mergeCell ref="Z61:AA61"/>
    <mergeCell ref="AA52:AB52"/>
    <mergeCell ref="AA53:AB53"/>
    <mergeCell ref="AB58:AC58"/>
    <mergeCell ref="Y54:AC54"/>
    <mergeCell ref="AB61:AC61"/>
    <mergeCell ref="X4:AC5"/>
    <mergeCell ref="Z59:AA59"/>
    <mergeCell ref="AB59:AC59"/>
    <mergeCell ref="Z60:AA60"/>
    <mergeCell ref="AB60:AC60"/>
    <mergeCell ref="Z57:AA57"/>
    <mergeCell ref="AB57:AC57"/>
    <mergeCell ref="Z58:AA58"/>
    <mergeCell ref="Z51:AC51"/>
    <mergeCell ref="Z55:AA55"/>
    <mergeCell ref="AB55:AC55"/>
    <mergeCell ref="Z56:AA56"/>
    <mergeCell ref="AB56:AC56"/>
    <mergeCell ref="AA43:AB43"/>
    <mergeCell ref="Z45:AC45"/>
    <mergeCell ref="Y46:AC46"/>
    <mergeCell ref="Z47:AC47"/>
    <mergeCell ref="Z44:AC44"/>
    <mergeCell ref="D61:E61"/>
    <mergeCell ref="F61:G61"/>
    <mergeCell ref="D58:E58"/>
    <mergeCell ref="F58:G58"/>
    <mergeCell ref="D59:E59"/>
    <mergeCell ref="F59:G59"/>
    <mergeCell ref="F57:G57"/>
    <mergeCell ref="E50:G50"/>
    <mergeCell ref="D51:G51"/>
    <mergeCell ref="E52:F52"/>
    <mergeCell ref="E53:F53"/>
    <mergeCell ref="D55:E55"/>
    <mergeCell ref="F55:G55"/>
    <mergeCell ref="C54:G54"/>
    <mergeCell ref="H2:M2"/>
    <mergeCell ref="Q2:W2"/>
    <mergeCell ref="H4:H5"/>
    <mergeCell ref="P4:R4"/>
    <mergeCell ref="S4:W4"/>
    <mergeCell ref="D60:E60"/>
    <mergeCell ref="F60:G60"/>
    <mergeCell ref="D56:E56"/>
    <mergeCell ref="F56:G56"/>
    <mergeCell ref="D57:E57"/>
    <mergeCell ref="I4:N4"/>
    <mergeCell ref="D44:G44"/>
    <mergeCell ref="D45:G45"/>
    <mergeCell ref="C46:G46"/>
    <mergeCell ref="D47:G47"/>
    <mergeCell ref="E48:G48"/>
    <mergeCell ref="E49:G49"/>
    <mergeCell ref="D42:G42"/>
    <mergeCell ref="E40:G40"/>
    <mergeCell ref="E41:G41"/>
    <mergeCell ref="E43:F43"/>
    <mergeCell ref="D36:G36"/>
    <mergeCell ref="E37:G37"/>
    <mergeCell ref="E38:G3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77"/>
  <sheetViews>
    <sheetView view="pageBreakPreview" zoomScaleNormal="100" zoomScaleSheetLayoutView="100" workbookViewId="0">
      <pane xSplit="7" ySplit="5" topLeftCell="H6" activePane="bottomRight" state="frozen"/>
      <selection activeCell="A6" sqref="A6"/>
      <selection pane="topRight" activeCell="A6" sqref="A6"/>
      <selection pane="bottomLeft" activeCell="A6" sqref="A6"/>
      <selection pane="bottomRight" activeCell="H6" sqref="H6"/>
    </sheetView>
  </sheetViews>
  <sheetFormatPr defaultColWidth="9.140625" defaultRowHeight="12" x14ac:dyDescent="0.15"/>
  <cols>
    <col min="1" max="6" width="2.7109375" style="1" customWidth="1"/>
    <col min="7" max="7" width="19" style="1" customWidth="1"/>
    <col min="8" max="8" width="10.7109375" style="2" customWidth="1"/>
    <col min="9" max="14" width="9.28515625" style="2" customWidth="1"/>
    <col min="15" max="15" width="8" style="3" customWidth="1"/>
    <col min="16" max="22" width="7.42578125" style="2" customWidth="1"/>
    <col min="23" max="25" width="6.7109375" style="2" customWidth="1"/>
    <col min="26" max="30" width="2.7109375" style="1" customWidth="1"/>
    <col min="31" max="31" width="19" style="1" customWidth="1"/>
    <col min="32" max="16384" width="9.140625" style="2"/>
  </cols>
  <sheetData>
    <row r="1" spans="1:31" x14ac:dyDescent="0.15">
      <c r="B1" s="45" t="s">
        <v>151</v>
      </c>
      <c r="P1" s="46" t="s">
        <v>152</v>
      </c>
    </row>
    <row r="2" spans="1:31" s="6" customFormat="1" ht="14.25" x14ac:dyDescent="0.15">
      <c r="A2" s="4"/>
      <c r="B2" s="5"/>
      <c r="C2" s="5"/>
      <c r="D2" s="5"/>
      <c r="E2" s="5"/>
      <c r="F2" s="5"/>
      <c r="G2" s="5"/>
      <c r="H2" s="207" t="s">
        <v>122</v>
      </c>
      <c r="I2" s="207"/>
      <c r="J2" s="207"/>
      <c r="K2" s="207"/>
      <c r="L2" s="207"/>
      <c r="M2" s="207"/>
      <c r="N2" s="5"/>
      <c r="O2" s="5"/>
      <c r="P2" s="207" t="s">
        <v>120</v>
      </c>
      <c r="Q2" s="207"/>
      <c r="R2" s="207"/>
      <c r="S2" s="207"/>
      <c r="T2" s="207"/>
      <c r="U2" s="207"/>
      <c r="V2" s="207"/>
      <c r="W2" s="207"/>
      <c r="X2" s="207"/>
      <c r="Y2" s="207"/>
      <c r="Z2" s="5"/>
      <c r="AA2" s="5"/>
      <c r="AB2" s="5"/>
      <c r="AC2" s="5"/>
      <c r="AD2" s="5"/>
      <c r="AE2" s="5"/>
    </row>
    <row r="3" spans="1:31" ht="12.75" thickBot="1" x14ac:dyDescent="0.2"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31" s="8" customFormat="1" ht="12.95" customHeight="1" x14ac:dyDescent="0.15">
      <c r="B4" s="247" t="s">
        <v>140</v>
      </c>
      <c r="C4" s="240"/>
      <c r="D4" s="240"/>
      <c r="E4" s="240"/>
      <c r="F4" s="240"/>
      <c r="G4" s="241"/>
      <c r="H4" s="245" t="s">
        <v>145</v>
      </c>
      <c r="I4" s="246"/>
      <c r="J4" s="246"/>
      <c r="K4" s="246"/>
      <c r="L4" s="246"/>
      <c r="M4" s="246"/>
      <c r="N4" s="9"/>
      <c r="O4" s="9"/>
      <c r="P4" s="250" t="s">
        <v>144</v>
      </c>
      <c r="Q4" s="250"/>
      <c r="R4" s="250"/>
      <c r="S4" s="250"/>
      <c r="T4" s="250"/>
      <c r="U4" s="250"/>
      <c r="V4" s="251"/>
      <c r="W4" s="255" t="s">
        <v>143</v>
      </c>
      <c r="X4" s="253" t="s">
        <v>121</v>
      </c>
      <c r="Y4" s="248" t="s">
        <v>76</v>
      </c>
      <c r="Z4" s="252" t="s">
        <v>141</v>
      </c>
      <c r="AA4" s="232"/>
      <c r="AB4" s="232"/>
      <c r="AC4" s="232"/>
      <c r="AD4" s="232"/>
      <c r="AE4" s="232"/>
    </row>
    <row r="5" spans="1:31" s="8" customFormat="1" ht="45" x14ac:dyDescent="0.15">
      <c r="A5" s="11"/>
      <c r="B5" s="242"/>
      <c r="C5" s="242"/>
      <c r="D5" s="242"/>
      <c r="E5" s="242"/>
      <c r="F5" s="242"/>
      <c r="G5" s="243"/>
      <c r="H5" s="12" t="s">
        <v>0</v>
      </c>
      <c r="I5" s="13" t="s">
        <v>71</v>
      </c>
      <c r="J5" s="13" t="s">
        <v>72</v>
      </c>
      <c r="K5" s="13" t="s">
        <v>73</v>
      </c>
      <c r="L5" s="13" t="s">
        <v>75</v>
      </c>
      <c r="M5" s="44" t="s">
        <v>76</v>
      </c>
      <c r="N5" s="42"/>
      <c r="O5" s="14"/>
      <c r="P5" s="41" t="s">
        <v>0</v>
      </c>
      <c r="Q5" s="41" t="s">
        <v>116</v>
      </c>
      <c r="R5" s="41" t="s">
        <v>117</v>
      </c>
      <c r="S5" s="41" t="s">
        <v>118</v>
      </c>
      <c r="T5" s="41" t="s">
        <v>119</v>
      </c>
      <c r="U5" s="49" t="s">
        <v>155</v>
      </c>
      <c r="V5" s="41" t="s">
        <v>76</v>
      </c>
      <c r="W5" s="254"/>
      <c r="X5" s="254"/>
      <c r="Y5" s="249"/>
      <c r="Z5" s="233"/>
      <c r="AA5" s="234"/>
      <c r="AB5" s="234"/>
      <c r="AC5" s="234"/>
      <c r="AD5" s="234"/>
      <c r="AE5" s="234"/>
    </row>
    <row r="6" spans="1:31" s="21" customFormat="1" ht="15" customHeight="1" x14ac:dyDescent="0.15">
      <c r="B6" s="236" t="s">
        <v>18</v>
      </c>
      <c r="C6" s="236"/>
      <c r="D6" s="236"/>
      <c r="E6" s="236"/>
      <c r="F6" s="236"/>
      <c r="G6" s="237"/>
      <c r="H6" s="50">
        <f>SUM(I6:N6)</f>
        <v>45186</v>
      </c>
      <c r="I6" s="137">
        <v>18784</v>
      </c>
      <c r="J6" s="137">
        <v>14738</v>
      </c>
      <c r="K6" s="137">
        <v>7888</v>
      </c>
      <c r="L6" s="137">
        <v>273</v>
      </c>
      <c r="M6" s="138">
        <v>3503</v>
      </c>
      <c r="N6" s="43"/>
      <c r="O6" s="22"/>
      <c r="P6" s="104">
        <f>SUM(Q6:V6)</f>
        <v>6606</v>
      </c>
      <c r="Q6" s="185">
        <v>879</v>
      </c>
      <c r="R6" s="185">
        <v>3993</v>
      </c>
      <c r="S6" s="185">
        <v>20</v>
      </c>
      <c r="T6" s="185">
        <v>926</v>
      </c>
      <c r="U6" s="185">
        <v>231</v>
      </c>
      <c r="V6" s="185">
        <v>557</v>
      </c>
      <c r="W6" s="185">
        <v>125</v>
      </c>
      <c r="X6" s="185">
        <v>577</v>
      </c>
      <c r="Y6" s="185">
        <v>442</v>
      </c>
      <c r="Z6" s="244" t="s">
        <v>18</v>
      </c>
      <c r="AA6" s="219"/>
      <c r="AB6" s="219"/>
      <c r="AC6" s="219"/>
      <c r="AD6" s="219"/>
      <c r="AE6" s="219"/>
    </row>
    <row r="7" spans="1:31" s="21" customFormat="1" ht="15" customHeight="1" x14ac:dyDescent="0.15">
      <c r="B7" s="24"/>
      <c r="C7" s="219" t="s">
        <v>77</v>
      </c>
      <c r="D7" s="219"/>
      <c r="E7" s="219"/>
      <c r="F7" s="219"/>
      <c r="G7" s="220"/>
      <c r="H7" s="53">
        <f t="shared" ref="H7:H61" si="0">SUM(I7:N7)</f>
        <v>2357</v>
      </c>
      <c r="I7" s="139">
        <v>2171</v>
      </c>
      <c r="J7" s="139">
        <v>45</v>
      </c>
      <c r="K7" s="139">
        <v>7</v>
      </c>
      <c r="L7" s="139">
        <v>6</v>
      </c>
      <c r="M7" s="140">
        <v>128</v>
      </c>
      <c r="N7" s="22"/>
      <c r="O7" s="22"/>
      <c r="P7" s="107">
        <f t="shared" ref="P7:P61" si="1">SUM(Q7:V7)</f>
        <v>227</v>
      </c>
      <c r="Q7" s="186">
        <v>15</v>
      </c>
      <c r="R7" s="186">
        <v>205</v>
      </c>
      <c r="S7" s="186">
        <v>2</v>
      </c>
      <c r="T7" s="186">
        <v>1</v>
      </c>
      <c r="U7" s="186">
        <v>0</v>
      </c>
      <c r="V7" s="186">
        <v>4</v>
      </c>
      <c r="W7" s="186">
        <v>1</v>
      </c>
      <c r="X7" s="186">
        <v>3</v>
      </c>
      <c r="Y7" s="186">
        <v>7</v>
      </c>
      <c r="Z7" s="23"/>
      <c r="AA7" s="219" t="s">
        <v>77</v>
      </c>
      <c r="AB7" s="219"/>
      <c r="AC7" s="219"/>
      <c r="AD7" s="219"/>
      <c r="AE7" s="219"/>
    </row>
    <row r="8" spans="1:31" s="27" customFormat="1" ht="12" customHeight="1" x14ac:dyDescent="0.15">
      <c r="B8" s="28"/>
      <c r="C8" s="28"/>
      <c r="D8" s="216" t="s">
        <v>78</v>
      </c>
      <c r="E8" s="216"/>
      <c r="F8" s="216"/>
      <c r="G8" s="217"/>
      <c r="H8" s="56">
        <f t="shared" si="0"/>
        <v>354</v>
      </c>
      <c r="I8" s="141">
        <v>324</v>
      </c>
      <c r="J8" s="141">
        <v>7</v>
      </c>
      <c r="K8" s="141">
        <v>3</v>
      </c>
      <c r="L8" s="141">
        <v>1</v>
      </c>
      <c r="M8" s="142">
        <v>19</v>
      </c>
      <c r="N8" s="47"/>
      <c r="O8" s="47"/>
      <c r="P8" s="109">
        <f t="shared" si="1"/>
        <v>6</v>
      </c>
      <c r="Q8" s="187">
        <v>2</v>
      </c>
      <c r="R8" s="187">
        <v>4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2</v>
      </c>
      <c r="Y8" s="187">
        <v>1</v>
      </c>
      <c r="Z8" s="30"/>
      <c r="AA8" s="28"/>
      <c r="AB8" s="216" t="s">
        <v>78</v>
      </c>
      <c r="AC8" s="216"/>
      <c r="AD8" s="216"/>
      <c r="AE8" s="216"/>
    </row>
    <row r="9" spans="1:31" s="27" customFormat="1" ht="12" customHeight="1" x14ac:dyDescent="0.15">
      <c r="B9" s="28"/>
      <c r="C9" s="28"/>
      <c r="D9" s="28"/>
      <c r="E9" s="216" t="s">
        <v>1</v>
      </c>
      <c r="F9" s="216"/>
      <c r="G9" s="217"/>
      <c r="H9" s="56">
        <f t="shared" si="0"/>
        <v>322</v>
      </c>
      <c r="I9" s="143">
        <v>296</v>
      </c>
      <c r="J9" s="143">
        <v>6</v>
      </c>
      <c r="K9" s="143">
        <v>3</v>
      </c>
      <c r="L9" s="143">
        <v>1</v>
      </c>
      <c r="M9" s="144">
        <v>16</v>
      </c>
      <c r="N9" s="48"/>
      <c r="O9" s="48"/>
      <c r="P9" s="109">
        <f t="shared" si="1"/>
        <v>4</v>
      </c>
      <c r="Q9" s="188">
        <v>0</v>
      </c>
      <c r="R9" s="188">
        <v>4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2</v>
      </c>
      <c r="Y9" s="188">
        <v>1</v>
      </c>
      <c r="Z9" s="30"/>
      <c r="AA9" s="28"/>
      <c r="AB9" s="28"/>
      <c r="AC9" s="216" t="s">
        <v>1</v>
      </c>
      <c r="AD9" s="216"/>
      <c r="AE9" s="216"/>
    </row>
    <row r="10" spans="1:31" s="27" customFormat="1" ht="12" customHeight="1" x14ac:dyDescent="0.15">
      <c r="B10" s="28"/>
      <c r="C10" s="28"/>
      <c r="D10" s="28"/>
      <c r="E10" s="238" t="s">
        <v>79</v>
      </c>
      <c r="F10" s="238"/>
      <c r="G10" s="239"/>
      <c r="H10" s="56">
        <f t="shared" si="0"/>
        <v>9</v>
      </c>
      <c r="I10" s="143">
        <v>8</v>
      </c>
      <c r="J10" s="143">
        <v>1</v>
      </c>
      <c r="K10" s="143">
        <v>0</v>
      </c>
      <c r="L10" s="143">
        <v>0</v>
      </c>
      <c r="M10" s="144">
        <v>0</v>
      </c>
      <c r="N10" s="48"/>
      <c r="O10" s="48"/>
      <c r="P10" s="109">
        <f t="shared" si="1"/>
        <v>1</v>
      </c>
      <c r="Q10" s="188">
        <v>1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30"/>
      <c r="AA10" s="28"/>
      <c r="AB10" s="28"/>
      <c r="AC10" s="216" t="s">
        <v>79</v>
      </c>
      <c r="AD10" s="216"/>
      <c r="AE10" s="216"/>
    </row>
    <row r="11" spans="1:31" s="27" customFormat="1" ht="12" customHeight="1" x14ac:dyDescent="0.15">
      <c r="B11" s="28"/>
      <c r="C11" s="28"/>
      <c r="D11" s="28"/>
      <c r="E11" s="216" t="s">
        <v>2</v>
      </c>
      <c r="F11" s="216"/>
      <c r="G11" s="217"/>
      <c r="H11" s="56">
        <f t="shared" si="0"/>
        <v>8</v>
      </c>
      <c r="I11" s="143">
        <v>6</v>
      </c>
      <c r="J11" s="143">
        <v>0</v>
      </c>
      <c r="K11" s="143">
        <v>0</v>
      </c>
      <c r="L11" s="143">
        <v>0</v>
      </c>
      <c r="M11" s="144">
        <v>2</v>
      </c>
      <c r="N11" s="48"/>
      <c r="O11" s="48"/>
      <c r="P11" s="109">
        <f t="shared" si="1"/>
        <v>1</v>
      </c>
      <c r="Q11" s="188">
        <v>1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30"/>
      <c r="AA11" s="28"/>
      <c r="AB11" s="28"/>
      <c r="AC11" s="216" t="s">
        <v>2</v>
      </c>
      <c r="AD11" s="216"/>
      <c r="AE11" s="216"/>
    </row>
    <row r="12" spans="1:31" s="27" customFormat="1" ht="12" customHeight="1" x14ac:dyDescent="0.15">
      <c r="B12" s="28"/>
      <c r="C12" s="28"/>
      <c r="D12" s="28"/>
      <c r="E12" s="216" t="s">
        <v>3</v>
      </c>
      <c r="F12" s="216"/>
      <c r="G12" s="217"/>
      <c r="H12" s="56">
        <f t="shared" si="0"/>
        <v>15</v>
      </c>
      <c r="I12" s="143">
        <v>14</v>
      </c>
      <c r="J12" s="143">
        <v>0</v>
      </c>
      <c r="K12" s="143">
        <v>0</v>
      </c>
      <c r="L12" s="143">
        <v>0</v>
      </c>
      <c r="M12" s="144">
        <v>1</v>
      </c>
      <c r="N12" s="48"/>
      <c r="O12" s="48"/>
      <c r="P12" s="109">
        <f t="shared" si="1"/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30"/>
      <c r="AA12" s="28"/>
      <c r="AB12" s="28"/>
      <c r="AC12" s="216" t="s">
        <v>3</v>
      </c>
      <c r="AD12" s="216"/>
      <c r="AE12" s="216"/>
    </row>
    <row r="13" spans="1:31" s="27" customFormat="1" ht="12" customHeight="1" x14ac:dyDescent="0.15">
      <c r="B13" s="28"/>
      <c r="C13" s="28"/>
      <c r="D13" s="216" t="s">
        <v>80</v>
      </c>
      <c r="E13" s="216"/>
      <c r="F13" s="216"/>
      <c r="G13" s="217"/>
      <c r="H13" s="56">
        <f t="shared" si="0"/>
        <v>664</v>
      </c>
      <c r="I13" s="145">
        <v>600</v>
      </c>
      <c r="J13" s="145">
        <v>29</v>
      </c>
      <c r="K13" s="145">
        <v>2</v>
      </c>
      <c r="L13" s="145">
        <v>2</v>
      </c>
      <c r="M13" s="146">
        <v>31</v>
      </c>
      <c r="N13" s="47"/>
      <c r="O13" s="47"/>
      <c r="P13" s="109">
        <f t="shared" si="1"/>
        <v>61</v>
      </c>
      <c r="Q13" s="189">
        <v>0</v>
      </c>
      <c r="R13" s="189">
        <v>59</v>
      </c>
      <c r="S13" s="189">
        <v>2</v>
      </c>
      <c r="T13" s="189">
        <v>0</v>
      </c>
      <c r="U13" s="189">
        <v>0</v>
      </c>
      <c r="V13" s="189">
        <v>0</v>
      </c>
      <c r="W13" s="189">
        <v>0</v>
      </c>
      <c r="X13" s="189">
        <v>0</v>
      </c>
      <c r="Y13" s="189">
        <v>4</v>
      </c>
      <c r="Z13" s="30"/>
      <c r="AA13" s="28"/>
      <c r="AB13" s="216" t="s">
        <v>80</v>
      </c>
      <c r="AC13" s="216"/>
      <c r="AD13" s="216"/>
      <c r="AE13" s="216"/>
    </row>
    <row r="14" spans="1:31" s="27" customFormat="1" ht="12" customHeight="1" x14ac:dyDescent="0.15">
      <c r="B14" s="28"/>
      <c r="C14" s="28"/>
      <c r="D14" s="28"/>
      <c r="E14" s="216" t="s">
        <v>4</v>
      </c>
      <c r="F14" s="216"/>
      <c r="G14" s="217"/>
      <c r="H14" s="56">
        <f t="shared" si="0"/>
        <v>20</v>
      </c>
      <c r="I14" s="147">
        <v>18</v>
      </c>
      <c r="J14" s="147">
        <v>0</v>
      </c>
      <c r="K14" s="147">
        <v>0</v>
      </c>
      <c r="L14" s="147">
        <v>0</v>
      </c>
      <c r="M14" s="148">
        <v>2</v>
      </c>
      <c r="N14" s="48"/>
      <c r="O14" s="48"/>
      <c r="P14" s="109">
        <f t="shared" si="1"/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  <c r="Z14" s="30"/>
      <c r="AA14" s="28"/>
      <c r="AB14" s="28"/>
      <c r="AC14" s="216" t="s">
        <v>4</v>
      </c>
      <c r="AD14" s="216"/>
      <c r="AE14" s="216"/>
    </row>
    <row r="15" spans="1:31" s="27" customFormat="1" ht="12" customHeight="1" x14ac:dyDescent="0.15">
      <c r="B15" s="28"/>
      <c r="C15" s="28"/>
      <c r="D15" s="28"/>
      <c r="E15" s="216" t="s">
        <v>5</v>
      </c>
      <c r="F15" s="216"/>
      <c r="G15" s="217"/>
      <c r="H15" s="56">
        <f t="shared" si="0"/>
        <v>363</v>
      </c>
      <c r="I15" s="147">
        <v>328</v>
      </c>
      <c r="J15" s="147">
        <v>16</v>
      </c>
      <c r="K15" s="147">
        <v>2</v>
      </c>
      <c r="L15" s="147">
        <v>0</v>
      </c>
      <c r="M15" s="148">
        <v>17</v>
      </c>
      <c r="N15" s="48"/>
      <c r="O15" s="48"/>
      <c r="P15" s="109">
        <f t="shared" si="1"/>
        <v>27</v>
      </c>
      <c r="Q15" s="190">
        <v>0</v>
      </c>
      <c r="R15" s="190">
        <v>27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  <c r="Y15" s="190">
        <v>1</v>
      </c>
      <c r="Z15" s="30"/>
      <c r="AA15" s="28"/>
      <c r="AB15" s="28"/>
      <c r="AC15" s="216" t="s">
        <v>5</v>
      </c>
      <c r="AD15" s="216"/>
      <c r="AE15" s="216"/>
    </row>
    <row r="16" spans="1:31" s="27" customFormat="1" ht="12" customHeight="1" x14ac:dyDescent="0.15">
      <c r="B16" s="28"/>
      <c r="C16" s="28"/>
      <c r="D16" s="28"/>
      <c r="E16" s="235" t="s">
        <v>153</v>
      </c>
      <c r="F16" s="216"/>
      <c r="G16" s="217"/>
      <c r="H16" s="56">
        <f t="shared" si="0"/>
        <v>21</v>
      </c>
      <c r="I16" s="147">
        <v>21</v>
      </c>
      <c r="J16" s="147">
        <v>0</v>
      </c>
      <c r="K16" s="147">
        <v>0</v>
      </c>
      <c r="L16" s="147">
        <v>0</v>
      </c>
      <c r="M16" s="148">
        <v>0</v>
      </c>
      <c r="N16" s="48"/>
      <c r="O16" s="48"/>
      <c r="P16" s="109">
        <f t="shared" si="1"/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0">
        <v>0</v>
      </c>
      <c r="Y16" s="190">
        <v>0</v>
      </c>
      <c r="Z16" s="30"/>
      <c r="AA16" s="28"/>
      <c r="AB16" s="28"/>
      <c r="AC16" s="235" t="s">
        <v>153</v>
      </c>
      <c r="AD16" s="216"/>
      <c r="AE16" s="216"/>
    </row>
    <row r="17" spans="2:31" s="27" customFormat="1" ht="12" customHeight="1" x14ac:dyDescent="0.15">
      <c r="B17" s="28"/>
      <c r="C17" s="28"/>
      <c r="D17" s="28"/>
      <c r="E17" s="216" t="s">
        <v>6</v>
      </c>
      <c r="F17" s="216"/>
      <c r="G17" s="217"/>
      <c r="H17" s="56">
        <f t="shared" si="0"/>
        <v>260</v>
      </c>
      <c r="I17" s="147">
        <v>233</v>
      </c>
      <c r="J17" s="147">
        <v>13</v>
      </c>
      <c r="K17" s="147">
        <v>0</v>
      </c>
      <c r="L17" s="147">
        <v>2</v>
      </c>
      <c r="M17" s="148">
        <v>12</v>
      </c>
      <c r="N17" s="48"/>
      <c r="O17" s="48"/>
      <c r="P17" s="109">
        <f t="shared" si="1"/>
        <v>34</v>
      </c>
      <c r="Q17" s="190">
        <v>0</v>
      </c>
      <c r="R17" s="190">
        <v>32</v>
      </c>
      <c r="S17" s="190">
        <v>2</v>
      </c>
      <c r="T17" s="190">
        <v>0</v>
      </c>
      <c r="U17" s="190">
        <v>0</v>
      </c>
      <c r="V17" s="190">
        <v>0</v>
      </c>
      <c r="W17" s="190">
        <v>0</v>
      </c>
      <c r="X17" s="190">
        <v>0</v>
      </c>
      <c r="Y17" s="190">
        <v>3</v>
      </c>
      <c r="Z17" s="30"/>
      <c r="AA17" s="28"/>
      <c r="AB17" s="28"/>
      <c r="AC17" s="216" t="s">
        <v>6</v>
      </c>
      <c r="AD17" s="216"/>
      <c r="AE17" s="216"/>
    </row>
    <row r="18" spans="2:31" s="27" customFormat="1" ht="12" customHeight="1" x14ac:dyDescent="0.15">
      <c r="B18" s="28"/>
      <c r="C18" s="28"/>
      <c r="D18" s="216" t="s">
        <v>81</v>
      </c>
      <c r="E18" s="216"/>
      <c r="F18" s="216"/>
      <c r="G18" s="217"/>
      <c r="H18" s="56">
        <f t="shared" si="0"/>
        <v>325</v>
      </c>
      <c r="I18" s="149">
        <v>292</v>
      </c>
      <c r="J18" s="149">
        <v>4</v>
      </c>
      <c r="K18" s="149">
        <v>1</v>
      </c>
      <c r="L18" s="149">
        <v>0</v>
      </c>
      <c r="M18" s="150">
        <v>28</v>
      </c>
      <c r="N18" s="48"/>
      <c r="O18" s="48"/>
      <c r="P18" s="109">
        <f t="shared" si="1"/>
        <v>11</v>
      </c>
      <c r="Q18" s="191">
        <v>1</v>
      </c>
      <c r="R18" s="191">
        <v>10</v>
      </c>
      <c r="S18" s="191">
        <v>0</v>
      </c>
      <c r="T18" s="191">
        <v>0</v>
      </c>
      <c r="U18" s="191">
        <v>0</v>
      </c>
      <c r="V18" s="191">
        <v>0</v>
      </c>
      <c r="W18" s="191">
        <v>1</v>
      </c>
      <c r="X18" s="191">
        <v>1</v>
      </c>
      <c r="Y18" s="191">
        <v>0</v>
      </c>
      <c r="Z18" s="30"/>
      <c r="AA18" s="28"/>
      <c r="AB18" s="216" t="s">
        <v>81</v>
      </c>
      <c r="AC18" s="216"/>
      <c r="AD18" s="216"/>
      <c r="AE18" s="216"/>
    </row>
    <row r="19" spans="2:31" s="27" customFormat="1" ht="12" customHeight="1" x14ac:dyDescent="0.15">
      <c r="B19" s="28"/>
      <c r="C19" s="28"/>
      <c r="D19" s="235" t="s">
        <v>154</v>
      </c>
      <c r="E19" s="216"/>
      <c r="F19" s="216"/>
      <c r="G19" s="216"/>
      <c r="H19" s="56">
        <f t="shared" si="0"/>
        <v>1014</v>
      </c>
      <c r="I19" s="149">
        <v>955</v>
      </c>
      <c r="J19" s="149">
        <v>5</v>
      </c>
      <c r="K19" s="149">
        <v>1</v>
      </c>
      <c r="L19" s="149">
        <v>3</v>
      </c>
      <c r="M19" s="150">
        <v>50</v>
      </c>
      <c r="N19" s="48"/>
      <c r="O19" s="48"/>
      <c r="P19" s="109">
        <f t="shared" si="1"/>
        <v>149</v>
      </c>
      <c r="Q19" s="191">
        <v>12</v>
      </c>
      <c r="R19" s="191">
        <v>132</v>
      </c>
      <c r="S19" s="191">
        <v>0</v>
      </c>
      <c r="T19" s="191">
        <v>1</v>
      </c>
      <c r="U19" s="191">
        <v>0</v>
      </c>
      <c r="V19" s="191">
        <v>4</v>
      </c>
      <c r="W19" s="191">
        <v>0</v>
      </c>
      <c r="X19" s="191">
        <v>0</v>
      </c>
      <c r="Y19" s="191">
        <v>2</v>
      </c>
      <c r="Z19" s="30"/>
      <c r="AA19" s="28"/>
      <c r="AB19" s="235" t="s">
        <v>154</v>
      </c>
      <c r="AC19" s="216"/>
      <c r="AD19" s="216"/>
      <c r="AE19" s="216"/>
    </row>
    <row r="20" spans="2:31" s="21" customFormat="1" ht="15" customHeight="1" x14ac:dyDescent="0.15">
      <c r="B20" s="24"/>
      <c r="C20" s="219" t="s">
        <v>82</v>
      </c>
      <c r="D20" s="219"/>
      <c r="E20" s="219"/>
      <c r="F20" s="219"/>
      <c r="G20" s="220"/>
      <c r="H20" s="53">
        <f t="shared" si="0"/>
        <v>11496</v>
      </c>
      <c r="I20" s="151">
        <v>9835</v>
      </c>
      <c r="J20" s="151">
        <v>223</v>
      </c>
      <c r="K20" s="151">
        <v>122</v>
      </c>
      <c r="L20" s="151">
        <v>26</v>
      </c>
      <c r="M20" s="152">
        <v>1290</v>
      </c>
      <c r="N20" s="22"/>
      <c r="O20" s="22"/>
      <c r="P20" s="107">
        <f t="shared" si="1"/>
        <v>2027</v>
      </c>
      <c r="Q20" s="192">
        <v>368</v>
      </c>
      <c r="R20" s="192">
        <v>1450</v>
      </c>
      <c r="S20" s="192">
        <v>6</v>
      </c>
      <c r="T20" s="192">
        <v>92</v>
      </c>
      <c r="U20" s="192">
        <v>5</v>
      </c>
      <c r="V20" s="192">
        <v>106</v>
      </c>
      <c r="W20" s="192">
        <v>12</v>
      </c>
      <c r="X20" s="192">
        <v>40</v>
      </c>
      <c r="Y20" s="192">
        <v>71</v>
      </c>
      <c r="Z20" s="23"/>
      <c r="AA20" s="219" t="s">
        <v>82</v>
      </c>
      <c r="AB20" s="219"/>
      <c r="AC20" s="219"/>
      <c r="AD20" s="219"/>
      <c r="AE20" s="219"/>
    </row>
    <row r="21" spans="2:31" s="27" customFormat="1" ht="12" customHeight="1" x14ac:dyDescent="0.15">
      <c r="B21" s="28"/>
      <c r="C21" s="28"/>
      <c r="D21" s="216" t="s">
        <v>7</v>
      </c>
      <c r="E21" s="216"/>
      <c r="F21" s="216"/>
      <c r="G21" s="217"/>
      <c r="H21" s="56">
        <f t="shared" si="0"/>
        <v>0</v>
      </c>
      <c r="I21" s="149">
        <v>0</v>
      </c>
      <c r="J21" s="149">
        <v>0</v>
      </c>
      <c r="K21" s="149">
        <v>0</v>
      </c>
      <c r="L21" s="149">
        <v>0</v>
      </c>
      <c r="M21" s="150">
        <v>0</v>
      </c>
      <c r="N21" s="48"/>
      <c r="O21" s="48"/>
      <c r="P21" s="109">
        <f t="shared" si="1"/>
        <v>23</v>
      </c>
      <c r="Q21" s="191">
        <v>0</v>
      </c>
      <c r="R21" s="191">
        <v>23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30"/>
      <c r="AA21" s="28"/>
      <c r="AB21" s="216" t="s">
        <v>7</v>
      </c>
      <c r="AC21" s="216"/>
      <c r="AD21" s="216"/>
      <c r="AE21" s="216"/>
    </row>
    <row r="22" spans="2:31" s="27" customFormat="1" ht="12" customHeight="1" x14ac:dyDescent="0.15">
      <c r="B22" s="28"/>
      <c r="C22" s="28"/>
      <c r="D22" s="216" t="s">
        <v>83</v>
      </c>
      <c r="E22" s="216"/>
      <c r="F22" s="216"/>
      <c r="G22" s="217"/>
      <c r="H22" s="56">
        <f t="shared" si="0"/>
        <v>3493</v>
      </c>
      <c r="I22" s="149">
        <v>2955</v>
      </c>
      <c r="J22" s="149">
        <v>94</v>
      </c>
      <c r="K22" s="149">
        <v>42</v>
      </c>
      <c r="L22" s="149">
        <v>12</v>
      </c>
      <c r="M22" s="150">
        <v>390</v>
      </c>
      <c r="N22" s="48"/>
      <c r="O22" s="48"/>
      <c r="P22" s="109">
        <f t="shared" si="1"/>
        <v>583</v>
      </c>
      <c r="Q22" s="191">
        <v>156</v>
      </c>
      <c r="R22" s="191">
        <v>337</v>
      </c>
      <c r="S22" s="191">
        <v>2</v>
      </c>
      <c r="T22" s="191">
        <v>36</v>
      </c>
      <c r="U22" s="191">
        <v>1</v>
      </c>
      <c r="V22" s="191">
        <v>51</v>
      </c>
      <c r="W22" s="191">
        <v>3</v>
      </c>
      <c r="X22" s="191">
        <v>10</v>
      </c>
      <c r="Y22" s="191">
        <v>32</v>
      </c>
      <c r="Z22" s="30"/>
      <c r="AA22" s="28"/>
      <c r="AB22" s="216" t="s">
        <v>83</v>
      </c>
      <c r="AC22" s="216"/>
      <c r="AD22" s="216"/>
      <c r="AE22" s="216"/>
    </row>
    <row r="23" spans="2:31" s="27" customFormat="1" ht="12" customHeight="1" x14ac:dyDescent="0.15">
      <c r="B23" s="28"/>
      <c r="C23" s="28"/>
      <c r="D23" s="216" t="s">
        <v>84</v>
      </c>
      <c r="E23" s="216"/>
      <c r="F23" s="216"/>
      <c r="G23" s="217"/>
      <c r="H23" s="56">
        <f t="shared" si="0"/>
        <v>6426</v>
      </c>
      <c r="I23" s="149">
        <v>5508</v>
      </c>
      <c r="J23" s="149">
        <v>110</v>
      </c>
      <c r="K23" s="149">
        <v>51</v>
      </c>
      <c r="L23" s="149">
        <v>10</v>
      </c>
      <c r="M23" s="150">
        <v>747</v>
      </c>
      <c r="N23" s="48"/>
      <c r="O23" s="48"/>
      <c r="P23" s="109">
        <f t="shared" si="1"/>
        <v>1012</v>
      </c>
      <c r="Q23" s="191">
        <v>122</v>
      </c>
      <c r="R23" s="191">
        <v>828</v>
      </c>
      <c r="S23" s="191">
        <v>1</v>
      </c>
      <c r="T23" s="191">
        <v>30</v>
      </c>
      <c r="U23" s="191">
        <v>0</v>
      </c>
      <c r="V23" s="191">
        <v>31</v>
      </c>
      <c r="W23" s="191">
        <v>3</v>
      </c>
      <c r="X23" s="191">
        <v>26</v>
      </c>
      <c r="Y23" s="191">
        <v>31</v>
      </c>
      <c r="Z23" s="30"/>
      <c r="AA23" s="28"/>
      <c r="AB23" s="216" t="s">
        <v>84</v>
      </c>
      <c r="AC23" s="216"/>
      <c r="AD23" s="216"/>
      <c r="AE23" s="216"/>
    </row>
    <row r="24" spans="2:31" s="27" customFormat="1" x14ac:dyDescent="0.15">
      <c r="B24" s="28"/>
      <c r="C24" s="28"/>
      <c r="D24" s="28"/>
      <c r="E24" s="215" t="s">
        <v>85</v>
      </c>
      <c r="F24" s="215"/>
      <c r="G24" s="29" t="s">
        <v>8</v>
      </c>
      <c r="H24" s="56">
        <f t="shared" si="0"/>
        <v>60</v>
      </c>
      <c r="I24" s="153">
        <v>56</v>
      </c>
      <c r="J24" s="153">
        <v>0</v>
      </c>
      <c r="K24" s="153">
        <v>0</v>
      </c>
      <c r="L24" s="153">
        <v>0</v>
      </c>
      <c r="M24" s="154">
        <v>4</v>
      </c>
      <c r="N24" s="48"/>
      <c r="O24" s="48"/>
      <c r="P24" s="109">
        <f t="shared" si="1"/>
        <v>0</v>
      </c>
      <c r="Q24" s="193">
        <v>0</v>
      </c>
      <c r="R24" s="193">
        <v>0</v>
      </c>
      <c r="S24" s="193">
        <v>0</v>
      </c>
      <c r="T24" s="193">
        <v>0</v>
      </c>
      <c r="U24" s="193">
        <v>0</v>
      </c>
      <c r="V24" s="193">
        <v>0</v>
      </c>
      <c r="W24" s="193">
        <v>0</v>
      </c>
      <c r="X24" s="193">
        <v>0</v>
      </c>
      <c r="Y24" s="193">
        <v>0</v>
      </c>
      <c r="Z24" s="30"/>
      <c r="AA24" s="28"/>
      <c r="AB24" s="28"/>
      <c r="AC24" s="215" t="s">
        <v>85</v>
      </c>
      <c r="AD24" s="215"/>
      <c r="AE24" s="28" t="s">
        <v>8</v>
      </c>
    </row>
    <row r="25" spans="2:31" s="27" customFormat="1" ht="12" customHeight="1" x14ac:dyDescent="0.15">
      <c r="B25" s="28"/>
      <c r="C25" s="28"/>
      <c r="D25" s="216" t="s">
        <v>86</v>
      </c>
      <c r="E25" s="216"/>
      <c r="F25" s="216"/>
      <c r="G25" s="217"/>
      <c r="H25" s="56">
        <f t="shared" si="0"/>
        <v>1180</v>
      </c>
      <c r="I25" s="155">
        <v>1053</v>
      </c>
      <c r="J25" s="155">
        <v>15</v>
      </c>
      <c r="K25" s="155">
        <v>21</v>
      </c>
      <c r="L25" s="155">
        <v>4</v>
      </c>
      <c r="M25" s="156">
        <v>87</v>
      </c>
      <c r="N25" s="48"/>
      <c r="O25" s="48"/>
      <c r="P25" s="109">
        <f t="shared" si="1"/>
        <v>244</v>
      </c>
      <c r="Q25" s="194">
        <v>80</v>
      </c>
      <c r="R25" s="194">
        <v>118</v>
      </c>
      <c r="S25" s="194">
        <v>3</v>
      </c>
      <c r="T25" s="194">
        <v>20</v>
      </c>
      <c r="U25" s="194">
        <v>2</v>
      </c>
      <c r="V25" s="194">
        <v>21</v>
      </c>
      <c r="W25" s="194">
        <v>6</v>
      </c>
      <c r="X25" s="194">
        <v>4</v>
      </c>
      <c r="Y25" s="194">
        <v>8</v>
      </c>
      <c r="Z25" s="30"/>
      <c r="AA25" s="28"/>
      <c r="AB25" s="216" t="s">
        <v>86</v>
      </c>
      <c r="AC25" s="216"/>
      <c r="AD25" s="216"/>
      <c r="AE25" s="216"/>
    </row>
    <row r="26" spans="2:31" s="27" customFormat="1" ht="12" customHeight="1" x14ac:dyDescent="0.15">
      <c r="B26" s="28"/>
      <c r="C26" s="28"/>
      <c r="D26" s="216" t="s">
        <v>87</v>
      </c>
      <c r="E26" s="216"/>
      <c r="F26" s="216"/>
      <c r="G26" s="217"/>
      <c r="H26" s="56">
        <f t="shared" si="0"/>
        <v>397</v>
      </c>
      <c r="I26" s="155">
        <v>319</v>
      </c>
      <c r="J26" s="155">
        <v>4</v>
      </c>
      <c r="K26" s="155">
        <v>8</v>
      </c>
      <c r="L26" s="155">
        <v>0</v>
      </c>
      <c r="M26" s="156">
        <v>66</v>
      </c>
      <c r="N26" s="48"/>
      <c r="O26" s="48"/>
      <c r="P26" s="109">
        <f t="shared" si="1"/>
        <v>165</v>
      </c>
      <c r="Q26" s="194">
        <v>10</v>
      </c>
      <c r="R26" s="194">
        <v>144</v>
      </c>
      <c r="S26" s="194">
        <v>0</v>
      </c>
      <c r="T26" s="194">
        <v>6</v>
      </c>
      <c r="U26" s="194">
        <v>2</v>
      </c>
      <c r="V26" s="194">
        <v>3</v>
      </c>
      <c r="W26" s="194">
        <v>0</v>
      </c>
      <c r="X26" s="194">
        <v>0</v>
      </c>
      <c r="Y26" s="194">
        <v>0</v>
      </c>
      <c r="Z26" s="30"/>
      <c r="AA26" s="28"/>
      <c r="AB26" s="216" t="s">
        <v>87</v>
      </c>
      <c r="AC26" s="216"/>
      <c r="AD26" s="216"/>
      <c r="AE26" s="216"/>
    </row>
    <row r="27" spans="2:31" s="21" customFormat="1" ht="15" customHeight="1" x14ac:dyDescent="0.15">
      <c r="B27" s="24"/>
      <c r="C27" s="219" t="s">
        <v>88</v>
      </c>
      <c r="D27" s="219"/>
      <c r="E27" s="219"/>
      <c r="F27" s="219"/>
      <c r="G27" s="220"/>
      <c r="H27" s="53">
        <f t="shared" si="0"/>
        <v>15756</v>
      </c>
      <c r="I27" s="157">
        <v>579</v>
      </c>
      <c r="J27" s="157">
        <v>13618</v>
      </c>
      <c r="K27" s="157">
        <v>439</v>
      </c>
      <c r="L27" s="157">
        <v>143</v>
      </c>
      <c r="M27" s="158">
        <v>977</v>
      </c>
      <c r="N27" s="22"/>
      <c r="O27" s="22"/>
      <c r="P27" s="107">
        <f t="shared" si="1"/>
        <v>1553</v>
      </c>
      <c r="Q27" s="195">
        <v>95</v>
      </c>
      <c r="R27" s="195">
        <v>1373</v>
      </c>
      <c r="S27" s="195">
        <v>3</v>
      </c>
      <c r="T27" s="195">
        <v>17</v>
      </c>
      <c r="U27" s="195">
        <v>25</v>
      </c>
      <c r="V27" s="195">
        <v>40</v>
      </c>
      <c r="W27" s="195">
        <v>4</v>
      </c>
      <c r="X27" s="195">
        <v>40</v>
      </c>
      <c r="Y27" s="195">
        <v>187</v>
      </c>
      <c r="Z27" s="23"/>
      <c r="AA27" s="219" t="s">
        <v>88</v>
      </c>
      <c r="AB27" s="219"/>
      <c r="AC27" s="219"/>
      <c r="AD27" s="219"/>
      <c r="AE27" s="219"/>
    </row>
    <row r="28" spans="2:31" s="27" customFormat="1" ht="12" customHeight="1" x14ac:dyDescent="0.15">
      <c r="B28" s="28"/>
      <c r="C28" s="28"/>
      <c r="D28" s="216" t="s">
        <v>89</v>
      </c>
      <c r="E28" s="216"/>
      <c r="F28" s="216"/>
      <c r="G28" s="217"/>
      <c r="H28" s="56">
        <f t="shared" si="0"/>
        <v>3578</v>
      </c>
      <c r="I28" s="155">
        <v>148</v>
      </c>
      <c r="J28" s="155">
        <v>3248</v>
      </c>
      <c r="K28" s="155">
        <v>8</v>
      </c>
      <c r="L28" s="155">
        <v>30</v>
      </c>
      <c r="M28" s="156">
        <v>144</v>
      </c>
      <c r="N28" s="48"/>
      <c r="O28" s="48"/>
      <c r="P28" s="109">
        <f t="shared" si="1"/>
        <v>76</v>
      </c>
      <c r="Q28" s="194">
        <v>9</v>
      </c>
      <c r="R28" s="194">
        <v>66</v>
      </c>
      <c r="S28" s="194">
        <v>0</v>
      </c>
      <c r="T28" s="194">
        <v>1</v>
      </c>
      <c r="U28" s="194">
        <v>0</v>
      </c>
      <c r="V28" s="194">
        <v>0</v>
      </c>
      <c r="W28" s="194">
        <v>0</v>
      </c>
      <c r="X28" s="194">
        <v>1</v>
      </c>
      <c r="Y28" s="194">
        <v>5</v>
      </c>
      <c r="Z28" s="30"/>
      <c r="AA28" s="28"/>
      <c r="AB28" s="216" t="s">
        <v>89</v>
      </c>
      <c r="AC28" s="216"/>
      <c r="AD28" s="216"/>
      <c r="AE28" s="216"/>
    </row>
    <row r="29" spans="2:31" s="27" customFormat="1" ht="12" customHeight="1" x14ac:dyDescent="0.15">
      <c r="B29" s="28"/>
      <c r="C29" s="28"/>
      <c r="D29" s="216" t="s">
        <v>90</v>
      </c>
      <c r="E29" s="216"/>
      <c r="F29" s="216"/>
      <c r="G29" s="217"/>
      <c r="H29" s="56">
        <f t="shared" si="0"/>
        <v>704</v>
      </c>
      <c r="I29" s="155">
        <v>31</v>
      </c>
      <c r="J29" s="155">
        <v>611</v>
      </c>
      <c r="K29" s="155">
        <v>8</v>
      </c>
      <c r="L29" s="155">
        <v>11</v>
      </c>
      <c r="M29" s="156">
        <v>43</v>
      </c>
      <c r="N29" s="48"/>
      <c r="O29" s="48"/>
      <c r="P29" s="109">
        <f t="shared" si="1"/>
        <v>370</v>
      </c>
      <c r="Q29" s="194">
        <v>14</v>
      </c>
      <c r="R29" s="194">
        <v>344</v>
      </c>
      <c r="S29" s="194">
        <v>2</v>
      </c>
      <c r="T29" s="194">
        <v>1</v>
      </c>
      <c r="U29" s="194">
        <v>0</v>
      </c>
      <c r="V29" s="194">
        <v>9</v>
      </c>
      <c r="W29" s="194">
        <v>2</v>
      </c>
      <c r="X29" s="194">
        <v>18</v>
      </c>
      <c r="Y29" s="194">
        <v>47</v>
      </c>
      <c r="Z29" s="30"/>
      <c r="AA29" s="28"/>
      <c r="AB29" s="216" t="s">
        <v>90</v>
      </c>
      <c r="AC29" s="216"/>
      <c r="AD29" s="216"/>
      <c r="AE29" s="216"/>
    </row>
    <row r="30" spans="2:31" s="27" customFormat="1" ht="12" customHeight="1" x14ac:dyDescent="0.15">
      <c r="B30" s="28"/>
      <c r="C30" s="28"/>
      <c r="D30" s="216" t="s">
        <v>91</v>
      </c>
      <c r="E30" s="216"/>
      <c r="F30" s="216"/>
      <c r="G30" s="217"/>
      <c r="H30" s="56">
        <f t="shared" si="0"/>
        <v>11474</v>
      </c>
      <c r="I30" s="155">
        <v>400</v>
      </c>
      <c r="J30" s="155">
        <v>9759</v>
      </c>
      <c r="K30" s="155">
        <v>423</v>
      </c>
      <c r="L30" s="155">
        <v>102</v>
      </c>
      <c r="M30" s="156">
        <v>790</v>
      </c>
      <c r="N30" s="48"/>
      <c r="O30" s="48"/>
      <c r="P30" s="109">
        <f t="shared" si="1"/>
        <v>1107</v>
      </c>
      <c r="Q30" s="194">
        <v>72</v>
      </c>
      <c r="R30" s="194">
        <v>963</v>
      </c>
      <c r="S30" s="194">
        <v>1</v>
      </c>
      <c r="T30" s="194">
        <v>15</v>
      </c>
      <c r="U30" s="194">
        <v>25</v>
      </c>
      <c r="V30" s="194">
        <v>31</v>
      </c>
      <c r="W30" s="194">
        <v>2</v>
      </c>
      <c r="X30" s="194">
        <v>21</v>
      </c>
      <c r="Y30" s="194">
        <v>135</v>
      </c>
      <c r="Z30" s="30"/>
      <c r="AA30" s="28"/>
      <c r="AB30" s="216" t="s">
        <v>91</v>
      </c>
      <c r="AC30" s="216"/>
      <c r="AD30" s="216"/>
      <c r="AE30" s="216"/>
    </row>
    <row r="31" spans="2:31" s="21" customFormat="1" ht="15" customHeight="1" x14ac:dyDescent="0.15">
      <c r="B31" s="24"/>
      <c r="C31" s="219" t="s">
        <v>92</v>
      </c>
      <c r="D31" s="219"/>
      <c r="E31" s="219"/>
      <c r="F31" s="219"/>
      <c r="G31" s="220"/>
      <c r="H31" s="53">
        <f t="shared" si="0"/>
        <v>7252</v>
      </c>
      <c r="I31" s="159">
        <v>73</v>
      </c>
      <c r="J31" s="159">
        <v>100</v>
      </c>
      <c r="K31" s="159">
        <v>6640</v>
      </c>
      <c r="L31" s="159">
        <v>39</v>
      </c>
      <c r="M31" s="160">
        <v>400</v>
      </c>
      <c r="N31" s="22"/>
      <c r="O31" s="22"/>
      <c r="P31" s="107">
        <f t="shared" si="1"/>
        <v>652</v>
      </c>
      <c r="Q31" s="196">
        <v>74</v>
      </c>
      <c r="R31" s="196">
        <v>163</v>
      </c>
      <c r="S31" s="196">
        <v>0</v>
      </c>
      <c r="T31" s="196">
        <v>162</v>
      </c>
      <c r="U31" s="196">
        <v>140</v>
      </c>
      <c r="V31" s="196">
        <v>113</v>
      </c>
      <c r="W31" s="196">
        <v>54</v>
      </c>
      <c r="X31" s="196">
        <v>241</v>
      </c>
      <c r="Y31" s="196">
        <v>56</v>
      </c>
      <c r="Z31" s="23"/>
      <c r="AA31" s="219" t="s">
        <v>92</v>
      </c>
      <c r="AB31" s="219"/>
      <c r="AC31" s="219"/>
      <c r="AD31" s="219"/>
      <c r="AE31" s="219"/>
    </row>
    <row r="32" spans="2:31" s="27" customFormat="1" ht="12" customHeight="1" x14ac:dyDescent="0.15">
      <c r="B32" s="28"/>
      <c r="C32" s="28"/>
      <c r="D32" s="216" t="s">
        <v>93</v>
      </c>
      <c r="E32" s="216"/>
      <c r="F32" s="216"/>
      <c r="G32" s="217"/>
      <c r="H32" s="56">
        <f t="shared" si="0"/>
        <v>5985</v>
      </c>
      <c r="I32" s="161">
        <v>43</v>
      </c>
      <c r="J32" s="161">
        <v>74</v>
      </c>
      <c r="K32" s="161">
        <v>5491</v>
      </c>
      <c r="L32" s="161">
        <v>37</v>
      </c>
      <c r="M32" s="162">
        <v>340</v>
      </c>
      <c r="N32" s="48"/>
      <c r="O32" s="48"/>
      <c r="P32" s="109">
        <f t="shared" si="1"/>
        <v>489</v>
      </c>
      <c r="Q32" s="197">
        <v>53</v>
      </c>
      <c r="R32" s="197">
        <v>142</v>
      </c>
      <c r="S32" s="197">
        <v>0</v>
      </c>
      <c r="T32" s="197">
        <v>109</v>
      </c>
      <c r="U32" s="197">
        <v>83</v>
      </c>
      <c r="V32" s="197">
        <v>102</v>
      </c>
      <c r="W32" s="197">
        <v>35</v>
      </c>
      <c r="X32" s="197">
        <v>158</v>
      </c>
      <c r="Y32" s="197">
        <v>51</v>
      </c>
      <c r="Z32" s="30"/>
      <c r="AA32" s="28"/>
      <c r="AB32" s="216" t="s">
        <v>93</v>
      </c>
      <c r="AC32" s="216"/>
      <c r="AD32" s="216"/>
      <c r="AE32" s="216"/>
    </row>
    <row r="33" spans="2:31" s="27" customFormat="1" ht="12" customHeight="1" x14ac:dyDescent="0.15">
      <c r="B33" s="28"/>
      <c r="C33" s="28"/>
      <c r="D33" s="216" t="s">
        <v>94</v>
      </c>
      <c r="E33" s="216"/>
      <c r="F33" s="216"/>
      <c r="G33" s="217"/>
      <c r="H33" s="56">
        <f t="shared" si="0"/>
        <v>751</v>
      </c>
      <c r="I33" s="161">
        <v>6</v>
      </c>
      <c r="J33" s="161">
        <v>23</v>
      </c>
      <c r="K33" s="161">
        <v>697</v>
      </c>
      <c r="L33" s="161">
        <v>0</v>
      </c>
      <c r="M33" s="162">
        <v>25</v>
      </c>
      <c r="N33" s="47"/>
      <c r="O33" s="48"/>
      <c r="P33" s="109">
        <f t="shared" si="1"/>
        <v>4</v>
      </c>
      <c r="Q33" s="197">
        <v>0</v>
      </c>
      <c r="R33" s="197">
        <v>4</v>
      </c>
      <c r="S33" s="197">
        <v>0</v>
      </c>
      <c r="T33" s="197">
        <v>0</v>
      </c>
      <c r="U33" s="197">
        <v>0</v>
      </c>
      <c r="V33" s="197">
        <v>0</v>
      </c>
      <c r="W33" s="197">
        <v>0</v>
      </c>
      <c r="X33" s="197">
        <v>0</v>
      </c>
      <c r="Y33" s="197">
        <v>0</v>
      </c>
      <c r="Z33" s="30"/>
      <c r="AA33" s="28"/>
      <c r="AB33" s="216" t="s">
        <v>94</v>
      </c>
      <c r="AC33" s="216"/>
      <c r="AD33" s="216"/>
      <c r="AE33" s="216"/>
    </row>
    <row r="34" spans="2:31" s="27" customFormat="1" ht="12" customHeight="1" x14ac:dyDescent="0.15">
      <c r="B34" s="28"/>
      <c r="C34" s="28"/>
      <c r="D34" s="28"/>
      <c r="E34" s="216" t="s">
        <v>94</v>
      </c>
      <c r="F34" s="216"/>
      <c r="G34" s="217"/>
      <c r="H34" s="56">
        <f t="shared" si="0"/>
        <v>223</v>
      </c>
      <c r="I34" s="163">
        <v>4</v>
      </c>
      <c r="J34" s="163">
        <v>15</v>
      </c>
      <c r="K34" s="163">
        <v>194</v>
      </c>
      <c r="L34" s="163">
        <v>0</v>
      </c>
      <c r="M34" s="164">
        <v>10</v>
      </c>
      <c r="N34" s="48"/>
      <c r="O34" s="48"/>
      <c r="P34" s="109">
        <f t="shared" si="1"/>
        <v>4</v>
      </c>
      <c r="Q34" s="198">
        <v>0</v>
      </c>
      <c r="R34" s="198">
        <v>4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30"/>
      <c r="AA34" s="28"/>
      <c r="AB34" s="28"/>
      <c r="AC34" s="216" t="s">
        <v>94</v>
      </c>
      <c r="AD34" s="216"/>
      <c r="AE34" s="216"/>
    </row>
    <row r="35" spans="2:31" s="27" customFormat="1" ht="12" customHeight="1" x14ac:dyDescent="0.15">
      <c r="B35" s="28"/>
      <c r="C35" s="28"/>
      <c r="D35" s="28"/>
      <c r="E35" s="216" t="s">
        <v>95</v>
      </c>
      <c r="F35" s="216"/>
      <c r="G35" s="217"/>
      <c r="H35" s="56">
        <f t="shared" si="0"/>
        <v>528</v>
      </c>
      <c r="I35" s="163">
        <v>2</v>
      </c>
      <c r="J35" s="163">
        <v>8</v>
      </c>
      <c r="K35" s="163">
        <v>503</v>
      </c>
      <c r="L35" s="163">
        <v>0</v>
      </c>
      <c r="M35" s="164">
        <v>15</v>
      </c>
      <c r="N35" s="48"/>
      <c r="O35" s="48"/>
      <c r="P35" s="109">
        <f t="shared" si="1"/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30"/>
      <c r="AA35" s="28"/>
      <c r="AB35" s="28"/>
      <c r="AC35" s="216" t="s">
        <v>95</v>
      </c>
      <c r="AD35" s="216"/>
      <c r="AE35" s="216"/>
    </row>
    <row r="36" spans="2:31" s="27" customFormat="1" ht="12" customHeight="1" x14ac:dyDescent="0.15">
      <c r="B36" s="28"/>
      <c r="C36" s="28"/>
      <c r="D36" s="216" t="s">
        <v>96</v>
      </c>
      <c r="E36" s="216"/>
      <c r="F36" s="216"/>
      <c r="G36" s="217"/>
      <c r="H36" s="56">
        <f t="shared" si="0"/>
        <v>363</v>
      </c>
      <c r="I36" s="56">
        <v>5</v>
      </c>
      <c r="J36" s="56">
        <v>1</v>
      </c>
      <c r="K36" s="56">
        <v>334</v>
      </c>
      <c r="L36" s="56">
        <v>2</v>
      </c>
      <c r="M36" s="81">
        <v>21</v>
      </c>
      <c r="N36" s="47"/>
      <c r="O36" s="48"/>
      <c r="P36" s="109">
        <f t="shared" si="1"/>
        <v>159</v>
      </c>
      <c r="Q36" s="56">
        <v>21</v>
      </c>
      <c r="R36" s="56">
        <v>17</v>
      </c>
      <c r="S36" s="56">
        <v>0</v>
      </c>
      <c r="T36" s="56">
        <v>53</v>
      </c>
      <c r="U36" s="56">
        <v>57</v>
      </c>
      <c r="V36" s="56">
        <v>11</v>
      </c>
      <c r="W36" s="56">
        <v>19</v>
      </c>
      <c r="X36" s="56">
        <v>79</v>
      </c>
      <c r="Y36" s="56">
        <v>3</v>
      </c>
      <c r="Z36" s="30"/>
      <c r="AA36" s="28"/>
      <c r="AB36" s="216" t="s">
        <v>96</v>
      </c>
      <c r="AC36" s="216"/>
      <c r="AD36" s="216"/>
      <c r="AE36" s="216"/>
    </row>
    <row r="37" spans="2:31" s="27" customFormat="1" x14ac:dyDescent="0.15">
      <c r="B37" s="28"/>
      <c r="C37" s="28"/>
      <c r="D37" s="28"/>
      <c r="E37" s="223" t="s">
        <v>9</v>
      </c>
      <c r="F37" s="223"/>
      <c r="G37" s="224"/>
      <c r="H37" s="56">
        <f t="shared" si="0"/>
        <v>23</v>
      </c>
      <c r="I37" s="165">
        <v>0</v>
      </c>
      <c r="J37" s="165">
        <v>0</v>
      </c>
      <c r="K37" s="165">
        <v>22</v>
      </c>
      <c r="L37" s="165">
        <v>0</v>
      </c>
      <c r="M37" s="166">
        <v>1</v>
      </c>
      <c r="N37" s="48"/>
      <c r="O37" s="48"/>
      <c r="P37" s="109">
        <f t="shared" si="1"/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30"/>
      <c r="AA37" s="28"/>
      <c r="AB37" s="28"/>
      <c r="AC37" s="223" t="s">
        <v>9</v>
      </c>
      <c r="AD37" s="223"/>
      <c r="AE37" s="223"/>
    </row>
    <row r="38" spans="2:31" s="27" customFormat="1" x14ac:dyDescent="0.15">
      <c r="B38" s="28"/>
      <c r="C38" s="28"/>
      <c r="D38" s="28"/>
      <c r="E38" s="216" t="s">
        <v>10</v>
      </c>
      <c r="F38" s="216"/>
      <c r="G38" s="217"/>
      <c r="H38" s="56">
        <f t="shared" si="0"/>
        <v>319</v>
      </c>
      <c r="I38" s="165">
        <v>4</v>
      </c>
      <c r="J38" s="165">
        <v>1</v>
      </c>
      <c r="K38" s="165">
        <v>293</v>
      </c>
      <c r="L38" s="165">
        <v>1</v>
      </c>
      <c r="M38" s="166">
        <v>20</v>
      </c>
      <c r="N38" s="48"/>
      <c r="O38" s="48"/>
      <c r="P38" s="109">
        <f t="shared" si="1"/>
        <v>158</v>
      </c>
      <c r="Q38" s="199">
        <v>21</v>
      </c>
      <c r="R38" s="199">
        <v>17</v>
      </c>
      <c r="S38" s="199">
        <v>0</v>
      </c>
      <c r="T38" s="199">
        <v>53</v>
      </c>
      <c r="U38" s="199">
        <v>57</v>
      </c>
      <c r="V38" s="199">
        <v>10</v>
      </c>
      <c r="W38" s="199">
        <v>19</v>
      </c>
      <c r="X38" s="199">
        <v>74</v>
      </c>
      <c r="Y38" s="199">
        <v>3</v>
      </c>
      <c r="Z38" s="30"/>
      <c r="AA38" s="28"/>
      <c r="AB38" s="28"/>
      <c r="AC38" s="216" t="s">
        <v>10</v>
      </c>
      <c r="AD38" s="216"/>
      <c r="AE38" s="216"/>
    </row>
    <row r="39" spans="2:31" s="27" customFormat="1" x14ac:dyDescent="0.15">
      <c r="B39" s="28"/>
      <c r="C39" s="28"/>
      <c r="D39" s="28"/>
      <c r="E39" s="216" t="s">
        <v>139</v>
      </c>
      <c r="F39" s="216"/>
      <c r="G39" s="217"/>
      <c r="H39" s="56">
        <f t="shared" si="0"/>
        <v>0</v>
      </c>
      <c r="I39" s="165">
        <v>0</v>
      </c>
      <c r="J39" s="165">
        <v>0</v>
      </c>
      <c r="K39" s="165">
        <v>0</v>
      </c>
      <c r="L39" s="165">
        <v>0</v>
      </c>
      <c r="M39" s="166">
        <v>0</v>
      </c>
      <c r="N39" s="48"/>
      <c r="O39" s="48"/>
      <c r="P39" s="109">
        <f t="shared" si="1"/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30"/>
      <c r="AA39" s="28"/>
      <c r="AB39" s="28"/>
      <c r="AC39" s="216" t="s">
        <v>139</v>
      </c>
      <c r="AD39" s="216"/>
      <c r="AE39" s="216"/>
    </row>
    <row r="40" spans="2:31" s="27" customFormat="1" x14ac:dyDescent="0.15">
      <c r="B40" s="28"/>
      <c r="C40" s="28"/>
      <c r="D40" s="28"/>
      <c r="E40" s="216" t="s">
        <v>11</v>
      </c>
      <c r="F40" s="216"/>
      <c r="G40" s="217"/>
      <c r="H40" s="56">
        <f t="shared" si="0"/>
        <v>12</v>
      </c>
      <c r="I40" s="165">
        <v>0</v>
      </c>
      <c r="J40" s="165">
        <v>0</v>
      </c>
      <c r="K40" s="165">
        <v>12</v>
      </c>
      <c r="L40" s="165">
        <v>0</v>
      </c>
      <c r="M40" s="166">
        <v>0</v>
      </c>
      <c r="N40" s="48"/>
      <c r="O40" s="48"/>
      <c r="P40" s="109">
        <f t="shared" si="1"/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30"/>
      <c r="AA40" s="28"/>
      <c r="AB40" s="28"/>
      <c r="AC40" s="216" t="s">
        <v>11</v>
      </c>
      <c r="AD40" s="216"/>
      <c r="AE40" s="216"/>
    </row>
    <row r="41" spans="2:31" s="27" customFormat="1" x14ac:dyDescent="0.15">
      <c r="B41" s="28"/>
      <c r="C41" s="28"/>
      <c r="D41" s="28"/>
      <c r="E41" s="221" t="s">
        <v>97</v>
      </c>
      <c r="F41" s="221"/>
      <c r="G41" s="222"/>
      <c r="H41" s="56">
        <f t="shared" si="0"/>
        <v>9</v>
      </c>
      <c r="I41" s="165">
        <v>1</v>
      </c>
      <c r="J41" s="165">
        <v>0</v>
      </c>
      <c r="K41" s="165">
        <v>7</v>
      </c>
      <c r="L41" s="165">
        <v>1</v>
      </c>
      <c r="M41" s="166">
        <v>0</v>
      </c>
      <c r="N41" s="48"/>
      <c r="O41" s="48"/>
      <c r="P41" s="109">
        <f t="shared" si="1"/>
        <v>1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1</v>
      </c>
      <c r="W41" s="199">
        <v>0</v>
      </c>
      <c r="X41" s="199">
        <v>5</v>
      </c>
      <c r="Y41" s="199">
        <v>0</v>
      </c>
      <c r="Z41" s="30"/>
      <c r="AA41" s="28"/>
      <c r="AB41" s="28"/>
      <c r="AC41" s="221" t="s">
        <v>97</v>
      </c>
      <c r="AD41" s="221"/>
      <c r="AE41" s="221"/>
    </row>
    <row r="42" spans="2:31" s="27" customFormat="1" ht="12" customHeight="1" x14ac:dyDescent="0.15">
      <c r="B42" s="28"/>
      <c r="C42" s="28"/>
      <c r="D42" s="216" t="s">
        <v>98</v>
      </c>
      <c r="E42" s="216"/>
      <c r="F42" s="216"/>
      <c r="G42" s="217"/>
      <c r="H42" s="56">
        <f t="shared" si="0"/>
        <v>88</v>
      </c>
      <c r="I42" s="84">
        <v>19</v>
      </c>
      <c r="J42" s="84">
        <v>1</v>
      </c>
      <c r="K42" s="84">
        <v>57</v>
      </c>
      <c r="L42" s="84">
        <v>0</v>
      </c>
      <c r="M42" s="85">
        <v>11</v>
      </c>
      <c r="N42" s="48"/>
      <c r="O42" s="48"/>
      <c r="P42" s="109">
        <f t="shared" si="1"/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4</v>
      </c>
      <c r="Y42" s="84">
        <v>2</v>
      </c>
      <c r="Z42" s="30"/>
      <c r="AA42" s="28"/>
      <c r="AB42" s="216" t="s">
        <v>98</v>
      </c>
      <c r="AC42" s="216"/>
      <c r="AD42" s="216"/>
      <c r="AE42" s="216"/>
    </row>
    <row r="43" spans="2:31" s="27" customFormat="1" x14ac:dyDescent="0.15">
      <c r="B43" s="28"/>
      <c r="C43" s="28"/>
      <c r="D43" s="28"/>
      <c r="E43" s="215" t="s">
        <v>99</v>
      </c>
      <c r="F43" s="215"/>
      <c r="G43" s="29" t="s">
        <v>12</v>
      </c>
      <c r="H43" s="56">
        <f t="shared" si="0"/>
        <v>58</v>
      </c>
      <c r="I43" s="167">
        <v>0</v>
      </c>
      <c r="J43" s="167">
        <v>0</v>
      </c>
      <c r="K43" s="167">
        <v>56</v>
      </c>
      <c r="L43" s="167">
        <v>0</v>
      </c>
      <c r="M43" s="168">
        <v>2</v>
      </c>
      <c r="N43" s="48"/>
      <c r="O43" s="48"/>
      <c r="P43" s="109">
        <f t="shared" si="1"/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4</v>
      </c>
      <c r="Y43" s="84">
        <v>0</v>
      </c>
      <c r="Z43" s="30"/>
      <c r="AA43" s="28"/>
      <c r="AB43" s="28"/>
      <c r="AC43" s="215" t="s">
        <v>100</v>
      </c>
      <c r="AD43" s="215"/>
      <c r="AE43" s="28" t="s">
        <v>12</v>
      </c>
    </row>
    <row r="44" spans="2:31" s="27" customFormat="1" x14ac:dyDescent="0.15">
      <c r="B44" s="28"/>
      <c r="C44" s="28"/>
      <c r="D44" s="216" t="s">
        <v>19</v>
      </c>
      <c r="E44" s="216"/>
      <c r="F44" s="216"/>
      <c r="G44" s="217"/>
      <c r="H44" s="56">
        <f t="shared" si="0"/>
        <v>2</v>
      </c>
      <c r="I44" s="169">
        <v>0</v>
      </c>
      <c r="J44" s="169">
        <v>0</v>
      </c>
      <c r="K44" s="169">
        <v>2</v>
      </c>
      <c r="L44" s="169">
        <v>0</v>
      </c>
      <c r="M44" s="170">
        <v>0</v>
      </c>
      <c r="N44" s="48"/>
      <c r="O44" s="48"/>
      <c r="P44" s="109">
        <f t="shared" si="1"/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30"/>
      <c r="AA44" s="28"/>
      <c r="AB44" s="216" t="s">
        <v>19</v>
      </c>
      <c r="AC44" s="216"/>
      <c r="AD44" s="216"/>
      <c r="AE44" s="216"/>
    </row>
    <row r="45" spans="2:31" s="27" customFormat="1" ht="12" customHeight="1" x14ac:dyDescent="0.15">
      <c r="B45" s="28"/>
      <c r="C45" s="28"/>
      <c r="D45" s="216" t="s">
        <v>101</v>
      </c>
      <c r="E45" s="216"/>
      <c r="F45" s="216"/>
      <c r="G45" s="217"/>
      <c r="H45" s="56">
        <f t="shared" si="0"/>
        <v>63</v>
      </c>
      <c r="I45" s="169">
        <v>0</v>
      </c>
      <c r="J45" s="169">
        <v>1</v>
      </c>
      <c r="K45" s="169">
        <v>59</v>
      </c>
      <c r="L45" s="169">
        <v>0</v>
      </c>
      <c r="M45" s="170">
        <v>3</v>
      </c>
      <c r="N45" s="48"/>
      <c r="O45" s="48"/>
      <c r="P45" s="109">
        <f t="shared" si="1"/>
        <v>0</v>
      </c>
      <c r="Q45" s="84">
        <v>0</v>
      </c>
      <c r="R45" s="84">
        <v>0</v>
      </c>
      <c r="S45" s="84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30"/>
      <c r="AA45" s="28"/>
      <c r="AB45" s="216" t="s">
        <v>101</v>
      </c>
      <c r="AC45" s="216"/>
      <c r="AD45" s="216"/>
      <c r="AE45" s="216"/>
    </row>
    <row r="46" spans="2:31" s="21" customFormat="1" ht="15" customHeight="1" x14ac:dyDescent="0.15">
      <c r="B46" s="24"/>
      <c r="C46" s="219" t="s">
        <v>102</v>
      </c>
      <c r="D46" s="219"/>
      <c r="E46" s="219"/>
      <c r="F46" s="219"/>
      <c r="G46" s="220"/>
      <c r="H46" s="53">
        <f t="shared" si="0"/>
        <v>2420</v>
      </c>
      <c r="I46" s="171">
        <v>2254</v>
      </c>
      <c r="J46" s="171">
        <v>12</v>
      </c>
      <c r="K46" s="171">
        <v>21</v>
      </c>
      <c r="L46" s="171">
        <v>15</v>
      </c>
      <c r="M46" s="172">
        <v>118</v>
      </c>
      <c r="N46" s="22"/>
      <c r="O46" s="22"/>
      <c r="P46" s="107">
        <f t="shared" si="1"/>
        <v>1167</v>
      </c>
      <c r="Q46" s="200">
        <v>112</v>
      </c>
      <c r="R46" s="200">
        <v>229</v>
      </c>
      <c r="S46" s="200">
        <v>6</v>
      </c>
      <c r="T46" s="200">
        <v>568</v>
      </c>
      <c r="U46" s="200">
        <v>47</v>
      </c>
      <c r="V46" s="200">
        <v>205</v>
      </c>
      <c r="W46" s="200">
        <v>1</v>
      </c>
      <c r="X46" s="200">
        <v>3</v>
      </c>
      <c r="Y46" s="200">
        <v>50</v>
      </c>
      <c r="Z46" s="23"/>
      <c r="AA46" s="219" t="s">
        <v>102</v>
      </c>
      <c r="AB46" s="219"/>
      <c r="AC46" s="219"/>
      <c r="AD46" s="219"/>
      <c r="AE46" s="219"/>
    </row>
    <row r="47" spans="2:31" s="27" customFormat="1" ht="12" customHeight="1" x14ac:dyDescent="0.15">
      <c r="B47" s="28"/>
      <c r="C47" s="28"/>
      <c r="D47" s="216" t="s">
        <v>103</v>
      </c>
      <c r="E47" s="216"/>
      <c r="F47" s="216"/>
      <c r="G47" s="217"/>
      <c r="H47" s="56">
        <f t="shared" si="0"/>
        <v>48</v>
      </c>
      <c r="I47" s="173">
        <v>5</v>
      </c>
      <c r="J47" s="173">
        <v>0</v>
      </c>
      <c r="K47" s="173">
        <v>19</v>
      </c>
      <c r="L47" s="173">
        <v>0</v>
      </c>
      <c r="M47" s="174">
        <v>24</v>
      </c>
      <c r="N47" s="47"/>
      <c r="O47" s="48"/>
      <c r="P47" s="109">
        <f t="shared" si="1"/>
        <v>241</v>
      </c>
      <c r="Q47" s="201">
        <v>15</v>
      </c>
      <c r="R47" s="201">
        <v>0</v>
      </c>
      <c r="S47" s="201">
        <v>0</v>
      </c>
      <c r="T47" s="201">
        <v>156</v>
      </c>
      <c r="U47" s="201">
        <v>0</v>
      </c>
      <c r="V47" s="201">
        <v>70</v>
      </c>
      <c r="W47" s="201">
        <v>0</v>
      </c>
      <c r="X47" s="201">
        <v>0</v>
      </c>
      <c r="Y47" s="201">
        <v>11</v>
      </c>
      <c r="Z47" s="30"/>
      <c r="AA47" s="28"/>
      <c r="AB47" s="216" t="s">
        <v>103</v>
      </c>
      <c r="AC47" s="216"/>
      <c r="AD47" s="216"/>
      <c r="AE47" s="216"/>
    </row>
    <row r="48" spans="2:31" s="27" customFormat="1" x14ac:dyDescent="0.15">
      <c r="B48" s="28"/>
      <c r="C48" s="28"/>
      <c r="D48" s="28"/>
      <c r="E48" s="221" t="s">
        <v>104</v>
      </c>
      <c r="F48" s="216"/>
      <c r="G48" s="217"/>
      <c r="H48" s="56">
        <f t="shared" si="0"/>
        <v>48</v>
      </c>
      <c r="I48" s="175">
        <v>5</v>
      </c>
      <c r="J48" s="175">
        <v>0</v>
      </c>
      <c r="K48" s="175">
        <v>19</v>
      </c>
      <c r="L48" s="175">
        <v>0</v>
      </c>
      <c r="M48" s="176">
        <v>24</v>
      </c>
      <c r="N48" s="48"/>
      <c r="O48" s="48"/>
      <c r="P48" s="109">
        <f t="shared" si="1"/>
        <v>131</v>
      </c>
      <c r="Q48" s="202">
        <v>8</v>
      </c>
      <c r="R48" s="202">
        <v>0</v>
      </c>
      <c r="S48" s="202">
        <v>0</v>
      </c>
      <c r="T48" s="202">
        <v>86</v>
      </c>
      <c r="U48" s="202">
        <v>0</v>
      </c>
      <c r="V48" s="202">
        <v>37</v>
      </c>
      <c r="W48" s="202">
        <v>0</v>
      </c>
      <c r="X48" s="202">
        <v>0</v>
      </c>
      <c r="Y48" s="202">
        <v>8</v>
      </c>
      <c r="Z48" s="30"/>
      <c r="AA48" s="28"/>
      <c r="AB48" s="28"/>
      <c r="AC48" s="221" t="s">
        <v>104</v>
      </c>
      <c r="AD48" s="216"/>
      <c r="AE48" s="216"/>
    </row>
    <row r="49" spans="2:31" s="27" customFormat="1" x14ac:dyDescent="0.15">
      <c r="B49" s="28"/>
      <c r="C49" s="28"/>
      <c r="D49" s="28"/>
      <c r="E49" s="221" t="s">
        <v>105</v>
      </c>
      <c r="F49" s="216"/>
      <c r="G49" s="217"/>
      <c r="H49" s="56">
        <f t="shared" si="0"/>
        <v>0</v>
      </c>
      <c r="I49" s="175">
        <v>0</v>
      </c>
      <c r="J49" s="175">
        <v>0</v>
      </c>
      <c r="K49" s="175">
        <v>0</v>
      </c>
      <c r="L49" s="175">
        <v>0</v>
      </c>
      <c r="M49" s="176">
        <v>0</v>
      </c>
      <c r="N49" s="48"/>
      <c r="O49" s="48"/>
      <c r="P49" s="109">
        <f t="shared" si="1"/>
        <v>48</v>
      </c>
      <c r="Q49" s="202">
        <v>0</v>
      </c>
      <c r="R49" s="202">
        <v>0</v>
      </c>
      <c r="S49" s="202">
        <v>0</v>
      </c>
      <c r="T49" s="202">
        <v>27</v>
      </c>
      <c r="U49" s="202">
        <v>0</v>
      </c>
      <c r="V49" s="202">
        <v>21</v>
      </c>
      <c r="W49" s="202">
        <v>0</v>
      </c>
      <c r="X49" s="202">
        <v>0</v>
      </c>
      <c r="Y49" s="202">
        <v>0</v>
      </c>
      <c r="Z49" s="30"/>
      <c r="AA49" s="28"/>
      <c r="AB49" s="28"/>
      <c r="AC49" s="221" t="s">
        <v>105</v>
      </c>
      <c r="AD49" s="216"/>
      <c r="AE49" s="216"/>
    </row>
    <row r="50" spans="2:31" s="27" customFormat="1" x14ac:dyDescent="0.15">
      <c r="B50" s="28"/>
      <c r="C50" s="28"/>
      <c r="D50" s="28"/>
      <c r="E50" s="221" t="s">
        <v>20</v>
      </c>
      <c r="F50" s="216"/>
      <c r="G50" s="217"/>
      <c r="H50" s="56">
        <f t="shared" si="0"/>
        <v>0</v>
      </c>
      <c r="I50" s="175">
        <v>0</v>
      </c>
      <c r="J50" s="175">
        <v>0</v>
      </c>
      <c r="K50" s="175">
        <v>0</v>
      </c>
      <c r="L50" s="175">
        <v>0</v>
      </c>
      <c r="M50" s="176">
        <v>0</v>
      </c>
      <c r="N50" s="48"/>
      <c r="O50" s="48"/>
      <c r="P50" s="109">
        <f t="shared" si="1"/>
        <v>62</v>
      </c>
      <c r="Q50" s="202">
        <v>7</v>
      </c>
      <c r="R50" s="202">
        <v>0</v>
      </c>
      <c r="S50" s="202">
        <v>0</v>
      </c>
      <c r="T50" s="202">
        <v>43</v>
      </c>
      <c r="U50" s="202">
        <v>0</v>
      </c>
      <c r="V50" s="202">
        <v>12</v>
      </c>
      <c r="W50" s="202">
        <v>0</v>
      </c>
      <c r="X50" s="202">
        <v>0</v>
      </c>
      <c r="Y50" s="202">
        <v>3</v>
      </c>
      <c r="Z50" s="30"/>
      <c r="AA50" s="28"/>
      <c r="AB50" s="28"/>
      <c r="AC50" s="221" t="s">
        <v>20</v>
      </c>
      <c r="AD50" s="216"/>
      <c r="AE50" s="216"/>
    </row>
    <row r="51" spans="2:31" s="27" customFormat="1" ht="12" customHeight="1" x14ac:dyDescent="0.15">
      <c r="B51" s="28"/>
      <c r="C51" s="28"/>
      <c r="D51" s="216" t="s">
        <v>106</v>
      </c>
      <c r="E51" s="216"/>
      <c r="F51" s="216"/>
      <c r="G51" s="217"/>
      <c r="H51" s="56">
        <f t="shared" si="0"/>
        <v>2372</v>
      </c>
      <c r="I51" s="84">
        <v>2249</v>
      </c>
      <c r="J51" s="84">
        <v>12</v>
      </c>
      <c r="K51" s="84">
        <v>2</v>
      </c>
      <c r="L51" s="84">
        <v>15</v>
      </c>
      <c r="M51" s="85">
        <v>94</v>
      </c>
      <c r="N51" s="48"/>
      <c r="O51" s="48"/>
      <c r="P51" s="109">
        <f t="shared" si="1"/>
        <v>926</v>
      </c>
      <c r="Q51" s="84">
        <v>97</v>
      </c>
      <c r="R51" s="84">
        <v>229</v>
      </c>
      <c r="S51" s="84">
        <v>6</v>
      </c>
      <c r="T51" s="84">
        <v>412</v>
      </c>
      <c r="U51" s="84">
        <v>47</v>
      </c>
      <c r="V51" s="84">
        <v>135</v>
      </c>
      <c r="W51" s="84">
        <v>1</v>
      </c>
      <c r="X51" s="84">
        <v>3</v>
      </c>
      <c r="Y51" s="84">
        <v>39</v>
      </c>
      <c r="Z51" s="30"/>
      <c r="AA51" s="28"/>
      <c r="AB51" s="216" t="s">
        <v>106</v>
      </c>
      <c r="AC51" s="216"/>
      <c r="AD51" s="216"/>
      <c r="AE51" s="216"/>
    </row>
    <row r="52" spans="2:31" s="27" customFormat="1" x14ac:dyDescent="0.15">
      <c r="B52" s="31"/>
      <c r="C52" s="31"/>
      <c r="D52" s="31"/>
      <c r="E52" s="215" t="s">
        <v>107</v>
      </c>
      <c r="F52" s="215"/>
      <c r="G52" s="29" t="s">
        <v>13</v>
      </c>
      <c r="H52" s="56">
        <f t="shared" si="0"/>
        <v>2169</v>
      </c>
      <c r="I52" s="177">
        <v>2065</v>
      </c>
      <c r="J52" s="177">
        <v>8</v>
      </c>
      <c r="K52" s="177">
        <v>2</v>
      </c>
      <c r="L52" s="177">
        <v>13</v>
      </c>
      <c r="M52" s="178">
        <v>81</v>
      </c>
      <c r="N52" s="48"/>
      <c r="O52" s="48"/>
      <c r="P52" s="109">
        <f t="shared" si="1"/>
        <v>211</v>
      </c>
      <c r="Q52" s="203">
        <v>21</v>
      </c>
      <c r="R52" s="203">
        <v>167</v>
      </c>
      <c r="S52" s="203">
        <v>3</v>
      </c>
      <c r="T52" s="203">
        <v>11</v>
      </c>
      <c r="U52" s="203">
        <v>0</v>
      </c>
      <c r="V52" s="203">
        <v>9</v>
      </c>
      <c r="W52" s="203">
        <v>1</v>
      </c>
      <c r="X52" s="203">
        <v>1</v>
      </c>
      <c r="Y52" s="203">
        <v>23</v>
      </c>
      <c r="Z52" s="32"/>
      <c r="AA52" s="31"/>
      <c r="AB52" s="31"/>
      <c r="AC52" s="215" t="s">
        <v>108</v>
      </c>
      <c r="AD52" s="215"/>
      <c r="AE52" s="28" t="s">
        <v>13</v>
      </c>
    </row>
    <row r="53" spans="2:31" s="27" customFormat="1" x14ac:dyDescent="0.15">
      <c r="B53" s="31"/>
      <c r="C53" s="31"/>
      <c r="D53" s="31"/>
      <c r="E53" s="230" t="s">
        <v>108</v>
      </c>
      <c r="F53" s="230"/>
      <c r="G53" s="29" t="s">
        <v>14</v>
      </c>
      <c r="H53" s="56">
        <f t="shared" si="0"/>
        <v>196</v>
      </c>
      <c r="I53" s="177">
        <v>178</v>
      </c>
      <c r="J53" s="177">
        <v>3</v>
      </c>
      <c r="K53" s="177">
        <v>0</v>
      </c>
      <c r="L53" s="177">
        <v>2</v>
      </c>
      <c r="M53" s="178">
        <v>13</v>
      </c>
      <c r="N53" s="48"/>
      <c r="O53" s="48"/>
      <c r="P53" s="109">
        <f t="shared" si="1"/>
        <v>264</v>
      </c>
      <c r="Q53" s="203">
        <v>45</v>
      </c>
      <c r="R53" s="203">
        <v>26</v>
      </c>
      <c r="S53" s="203">
        <v>1</v>
      </c>
      <c r="T53" s="203">
        <v>139</v>
      </c>
      <c r="U53" s="203">
        <v>0</v>
      </c>
      <c r="V53" s="203">
        <v>53</v>
      </c>
      <c r="W53" s="203">
        <v>0</v>
      </c>
      <c r="X53" s="203">
        <v>2</v>
      </c>
      <c r="Y53" s="203">
        <v>13</v>
      </c>
      <c r="Z53" s="32"/>
      <c r="AA53" s="31"/>
      <c r="AB53" s="31"/>
      <c r="AC53" s="230" t="s">
        <v>109</v>
      </c>
      <c r="AD53" s="230"/>
      <c r="AE53" s="28" t="s">
        <v>14</v>
      </c>
    </row>
    <row r="54" spans="2:31" s="21" customFormat="1" ht="15" customHeight="1" x14ac:dyDescent="0.15">
      <c r="B54" s="33"/>
      <c r="C54" s="219" t="s">
        <v>110</v>
      </c>
      <c r="D54" s="219"/>
      <c r="E54" s="219"/>
      <c r="F54" s="219"/>
      <c r="G54" s="220"/>
      <c r="H54" s="53">
        <f t="shared" si="0"/>
        <v>5905</v>
      </c>
      <c r="I54" s="179">
        <v>3872</v>
      </c>
      <c r="J54" s="179">
        <v>740</v>
      </c>
      <c r="K54" s="179">
        <v>659</v>
      </c>
      <c r="L54" s="179">
        <v>44</v>
      </c>
      <c r="M54" s="180">
        <v>590</v>
      </c>
      <c r="N54" s="34"/>
      <c r="O54" s="34"/>
      <c r="P54" s="107">
        <f t="shared" si="1"/>
        <v>980</v>
      </c>
      <c r="Q54" s="204">
        <v>215</v>
      </c>
      <c r="R54" s="204">
        <v>573</v>
      </c>
      <c r="S54" s="204">
        <v>3</v>
      </c>
      <c r="T54" s="204">
        <v>86</v>
      </c>
      <c r="U54" s="204">
        <v>14</v>
      </c>
      <c r="V54" s="204">
        <v>89</v>
      </c>
      <c r="W54" s="204">
        <v>53</v>
      </c>
      <c r="X54" s="204">
        <v>250</v>
      </c>
      <c r="Y54" s="204">
        <v>71</v>
      </c>
      <c r="Z54" s="35"/>
      <c r="AA54" s="219" t="s">
        <v>110</v>
      </c>
      <c r="AB54" s="219"/>
      <c r="AC54" s="219"/>
      <c r="AD54" s="219"/>
      <c r="AE54" s="219"/>
    </row>
    <row r="55" spans="2:31" s="27" customFormat="1" ht="12" customHeight="1" x14ac:dyDescent="0.15">
      <c r="B55" s="31"/>
      <c r="C55" s="31"/>
      <c r="D55" s="215" t="s">
        <v>109</v>
      </c>
      <c r="E55" s="215"/>
      <c r="F55" s="216" t="s">
        <v>111</v>
      </c>
      <c r="G55" s="217"/>
      <c r="H55" s="56">
        <f t="shared" si="0"/>
        <v>836</v>
      </c>
      <c r="I55" s="181">
        <v>21</v>
      </c>
      <c r="J55" s="181">
        <v>402</v>
      </c>
      <c r="K55" s="181">
        <v>339</v>
      </c>
      <c r="L55" s="181">
        <v>4</v>
      </c>
      <c r="M55" s="182">
        <v>70</v>
      </c>
      <c r="N55" s="48"/>
      <c r="O55" s="48"/>
      <c r="P55" s="109">
        <f t="shared" si="1"/>
        <v>111</v>
      </c>
      <c r="Q55" s="205">
        <v>4</v>
      </c>
      <c r="R55" s="205">
        <v>103</v>
      </c>
      <c r="S55" s="205">
        <v>1</v>
      </c>
      <c r="T55" s="205">
        <v>1</v>
      </c>
      <c r="U55" s="205">
        <v>0</v>
      </c>
      <c r="V55" s="205">
        <v>2</v>
      </c>
      <c r="W55" s="205">
        <v>1</v>
      </c>
      <c r="X55" s="205">
        <v>8</v>
      </c>
      <c r="Y55" s="205">
        <v>25</v>
      </c>
      <c r="Z55" s="32"/>
      <c r="AA55" s="31"/>
      <c r="AB55" s="215" t="s">
        <v>109</v>
      </c>
      <c r="AC55" s="215"/>
      <c r="AD55" s="216" t="s">
        <v>111</v>
      </c>
      <c r="AE55" s="216"/>
    </row>
    <row r="56" spans="2:31" s="27" customFormat="1" ht="12" customHeight="1" x14ac:dyDescent="0.15">
      <c r="B56" s="31"/>
      <c r="C56" s="31"/>
      <c r="D56" s="215" t="s">
        <v>109</v>
      </c>
      <c r="E56" s="215"/>
      <c r="F56" s="216" t="s">
        <v>112</v>
      </c>
      <c r="G56" s="217"/>
      <c r="H56" s="56">
        <f t="shared" si="0"/>
        <v>214</v>
      </c>
      <c r="I56" s="181">
        <v>136</v>
      </c>
      <c r="J56" s="181">
        <v>3</v>
      </c>
      <c r="K56" s="181">
        <v>53</v>
      </c>
      <c r="L56" s="181">
        <v>1</v>
      </c>
      <c r="M56" s="182">
        <v>21</v>
      </c>
      <c r="N56" s="48"/>
      <c r="O56" s="48"/>
      <c r="P56" s="109">
        <f t="shared" si="1"/>
        <v>30</v>
      </c>
      <c r="Q56" s="205">
        <v>7</v>
      </c>
      <c r="R56" s="205">
        <v>17</v>
      </c>
      <c r="S56" s="205">
        <v>0</v>
      </c>
      <c r="T56" s="205">
        <v>1</v>
      </c>
      <c r="U56" s="205">
        <v>0</v>
      </c>
      <c r="V56" s="205">
        <v>5</v>
      </c>
      <c r="W56" s="205">
        <v>5</v>
      </c>
      <c r="X56" s="205">
        <v>49</v>
      </c>
      <c r="Y56" s="205">
        <v>11</v>
      </c>
      <c r="Z56" s="32"/>
      <c r="AA56" s="31"/>
      <c r="AB56" s="215" t="s">
        <v>109</v>
      </c>
      <c r="AC56" s="215"/>
      <c r="AD56" s="216" t="s">
        <v>112</v>
      </c>
      <c r="AE56" s="216"/>
    </row>
    <row r="57" spans="2:31" s="27" customFormat="1" ht="12" customHeight="1" x14ac:dyDescent="0.15">
      <c r="B57" s="31"/>
      <c r="C57" s="31"/>
      <c r="D57" s="215" t="s">
        <v>109</v>
      </c>
      <c r="E57" s="215"/>
      <c r="F57" s="216" t="s">
        <v>15</v>
      </c>
      <c r="G57" s="217"/>
      <c r="H57" s="56">
        <f t="shared" si="0"/>
        <v>744</v>
      </c>
      <c r="I57" s="181">
        <v>521</v>
      </c>
      <c r="J57" s="181">
        <v>129</v>
      </c>
      <c r="K57" s="181">
        <v>8</v>
      </c>
      <c r="L57" s="181">
        <v>20</v>
      </c>
      <c r="M57" s="182">
        <v>66</v>
      </c>
      <c r="N57" s="48"/>
      <c r="O57" s="48"/>
      <c r="P57" s="109">
        <f t="shared" si="1"/>
        <v>375</v>
      </c>
      <c r="Q57" s="205">
        <v>103</v>
      </c>
      <c r="R57" s="205">
        <v>184</v>
      </c>
      <c r="S57" s="205">
        <v>0</v>
      </c>
      <c r="T57" s="205">
        <v>36</v>
      </c>
      <c r="U57" s="205">
        <v>3</v>
      </c>
      <c r="V57" s="205">
        <v>49</v>
      </c>
      <c r="W57" s="205">
        <v>10</v>
      </c>
      <c r="X57" s="205">
        <v>5</v>
      </c>
      <c r="Y57" s="205">
        <v>13</v>
      </c>
      <c r="Z57" s="32"/>
      <c r="AA57" s="31"/>
      <c r="AB57" s="215" t="s">
        <v>113</v>
      </c>
      <c r="AC57" s="215"/>
      <c r="AD57" s="216" t="s">
        <v>15</v>
      </c>
      <c r="AE57" s="216"/>
    </row>
    <row r="58" spans="2:31" s="27" customFormat="1" ht="12" customHeight="1" x14ac:dyDescent="0.15">
      <c r="B58" s="31"/>
      <c r="C58" s="31"/>
      <c r="D58" s="215" t="s">
        <v>113</v>
      </c>
      <c r="E58" s="215"/>
      <c r="F58" s="216" t="s">
        <v>114</v>
      </c>
      <c r="G58" s="217"/>
      <c r="H58" s="56">
        <f t="shared" si="0"/>
        <v>147</v>
      </c>
      <c r="I58" s="181">
        <v>122</v>
      </c>
      <c r="J58" s="181">
        <v>2</v>
      </c>
      <c r="K58" s="181">
        <v>0</v>
      </c>
      <c r="L58" s="181">
        <v>0</v>
      </c>
      <c r="M58" s="182">
        <v>23</v>
      </c>
      <c r="N58" s="48"/>
      <c r="O58" s="48"/>
      <c r="P58" s="109">
        <f t="shared" si="1"/>
        <v>10</v>
      </c>
      <c r="Q58" s="205">
        <v>4</v>
      </c>
      <c r="R58" s="205">
        <v>4</v>
      </c>
      <c r="S58" s="205">
        <v>0</v>
      </c>
      <c r="T58" s="205">
        <v>1</v>
      </c>
      <c r="U58" s="205">
        <v>0</v>
      </c>
      <c r="V58" s="205">
        <v>1</v>
      </c>
      <c r="W58" s="205">
        <v>0</v>
      </c>
      <c r="X58" s="205">
        <v>0</v>
      </c>
      <c r="Y58" s="205">
        <v>0</v>
      </c>
      <c r="Z58" s="32"/>
      <c r="AA58" s="31"/>
      <c r="AB58" s="215" t="s">
        <v>113</v>
      </c>
      <c r="AC58" s="215"/>
      <c r="AD58" s="216" t="s">
        <v>114</v>
      </c>
      <c r="AE58" s="216"/>
    </row>
    <row r="59" spans="2:31" s="27" customFormat="1" ht="12" customHeight="1" x14ac:dyDescent="0.15">
      <c r="B59" s="31"/>
      <c r="C59" s="31"/>
      <c r="D59" s="215" t="s">
        <v>113</v>
      </c>
      <c r="E59" s="215"/>
      <c r="F59" s="228" t="s">
        <v>138</v>
      </c>
      <c r="G59" s="229"/>
      <c r="H59" s="56">
        <f t="shared" si="0"/>
        <v>248</v>
      </c>
      <c r="I59" s="181">
        <v>240</v>
      </c>
      <c r="J59" s="181">
        <v>1</v>
      </c>
      <c r="K59" s="181">
        <v>2</v>
      </c>
      <c r="L59" s="181">
        <v>0</v>
      </c>
      <c r="M59" s="182">
        <v>5</v>
      </c>
      <c r="N59" s="48"/>
      <c r="O59" s="48"/>
      <c r="P59" s="109">
        <f t="shared" si="1"/>
        <v>30</v>
      </c>
      <c r="Q59" s="205">
        <v>5</v>
      </c>
      <c r="R59" s="205">
        <v>23</v>
      </c>
      <c r="S59" s="205">
        <v>1</v>
      </c>
      <c r="T59" s="205">
        <v>0</v>
      </c>
      <c r="U59" s="205">
        <v>0</v>
      </c>
      <c r="V59" s="205">
        <v>1</v>
      </c>
      <c r="W59" s="205">
        <v>0</v>
      </c>
      <c r="X59" s="205">
        <v>0</v>
      </c>
      <c r="Y59" s="205">
        <v>0</v>
      </c>
      <c r="Z59" s="32"/>
      <c r="AA59" s="31"/>
      <c r="AB59" s="215" t="s">
        <v>113</v>
      </c>
      <c r="AC59" s="215"/>
      <c r="AD59" s="228" t="s">
        <v>138</v>
      </c>
      <c r="AE59" s="228"/>
    </row>
    <row r="60" spans="2:31" s="27" customFormat="1" ht="12" customHeight="1" x14ac:dyDescent="0.15">
      <c r="B60" s="31"/>
      <c r="C60" s="31"/>
      <c r="D60" s="215" t="s">
        <v>113</v>
      </c>
      <c r="E60" s="215"/>
      <c r="F60" s="216" t="s">
        <v>16</v>
      </c>
      <c r="G60" s="217"/>
      <c r="H60" s="56">
        <f t="shared" si="0"/>
        <v>110</v>
      </c>
      <c r="I60" s="181">
        <v>4</v>
      </c>
      <c r="J60" s="181">
        <v>97</v>
      </c>
      <c r="K60" s="181">
        <v>6</v>
      </c>
      <c r="L60" s="181">
        <v>0</v>
      </c>
      <c r="M60" s="182">
        <v>3</v>
      </c>
      <c r="N60" s="48"/>
      <c r="O60" s="48"/>
      <c r="P60" s="109">
        <f t="shared" si="1"/>
        <v>60</v>
      </c>
      <c r="Q60" s="205">
        <v>1</v>
      </c>
      <c r="R60" s="205">
        <v>59</v>
      </c>
      <c r="S60" s="205">
        <v>0</v>
      </c>
      <c r="T60" s="205">
        <v>0</v>
      </c>
      <c r="U60" s="205">
        <v>0</v>
      </c>
      <c r="V60" s="205">
        <v>0</v>
      </c>
      <c r="W60" s="205">
        <v>0</v>
      </c>
      <c r="X60" s="205">
        <v>2</v>
      </c>
      <c r="Y60" s="205">
        <v>2</v>
      </c>
      <c r="Z60" s="32"/>
      <c r="AA60" s="31"/>
      <c r="AB60" s="215" t="s">
        <v>108</v>
      </c>
      <c r="AC60" s="215"/>
      <c r="AD60" s="216" t="s">
        <v>16</v>
      </c>
      <c r="AE60" s="216"/>
    </row>
    <row r="61" spans="2:31" s="27" customFormat="1" ht="12.75" customHeight="1" thickBot="1" x14ac:dyDescent="0.2">
      <c r="B61" s="36"/>
      <c r="C61" s="36"/>
      <c r="D61" s="225" t="s">
        <v>108</v>
      </c>
      <c r="E61" s="225"/>
      <c r="F61" s="226" t="s">
        <v>17</v>
      </c>
      <c r="G61" s="227"/>
      <c r="H61" s="101">
        <f t="shared" si="0"/>
        <v>1607</v>
      </c>
      <c r="I61" s="183">
        <v>1271</v>
      </c>
      <c r="J61" s="183">
        <v>47</v>
      </c>
      <c r="K61" s="183">
        <v>26</v>
      </c>
      <c r="L61" s="183">
        <v>16</v>
      </c>
      <c r="M61" s="184">
        <v>247</v>
      </c>
      <c r="N61" s="48"/>
      <c r="O61" s="48"/>
      <c r="P61" s="134">
        <f t="shared" si="1"/>
        <v>175</v>
      </c>
      <c r="Q61" s="206">
        <v>30</v>
      </c>
      <c r="R61" s="206">
        <v>130</v>
      </c>
      <c r="S61" s="206">
        <v>0</v>
      </c>
      <c r="T61" s="206">
        <v>5</v>
      </c>
      <c r="U61" s="206">
        <v>0</v>
      </c>
      <c r="V61" s="206">
        <v>10</v>
      </c>
      <c r="W61" s="206">
        <v>5</v>
      </c>
      <c r="X61" s="206">
        <v>9</v>
      </c>
      <c r="Y61" s="206">
        <v>10</v>
      </c>
      <c r="Z61" s="37"/>
      <c r="AA61" s="36"/>
      <c r="AB61" s="225" t="s">
        <v>115</v>
      </c>
      <c r="AC61" s="225"/>
      <c r="AD61" s="226" t="s">
        <v>17</v>
      </c>
      <c r="AE61" s="226"/>
    </row>
    <row r="62" spans="2:31" x14ac:dyDescent="0.15">
      <c r="N62" s="3"/>
      <c r="Z62" s="2"/>
      <c r="AA62" s="2"/>
      <c r="AB62" s="2"/>
      <c r="AC62" s="2"/>
      <c r="AD62" s="2"/>
      <c r="AE62" s="2"/>
    </row>
    <row r="63" spans="2:31" x14ac:dyDescent="0.15">
      <c r="G63" s="1" t="s">
        <v>123</v>
      </c>
      <c r="H63" s="1"/>
      <c r="Z63" s="2"/>
      <c r="AA63" s="2"/>
      <c r="AB63" s="2"/>
      <c r="AC63" s="2"/>
      <c r="AD63" s="2"/>
      <c r="AE63" s="2"/>
    </row>
    <row r="64" spans="2:31" x14ac:dyDescent="0.15">
      <c r="G64" s="1" t="s">
        <v>124</v>
      </c>
      <c r="H64" s="38">
        <f t="shared" ref="H64:M64" si="2">SUM(H7,H20,H27,H31,H46,H54)-H6</f>
        <v>0</v>
      </c>
      <c r="I64" s="38">
        <f t="shared" si="2"/>
        <v>0</v>
      </c>
      <c r="J64" s="38">
        <f t="shared" si="2"/>
        <v>0</v>
      </c>
      <c r="K64" s="38">
        <f>SUM(K7,K20,K27,K31,K46,K54)-K6</f>
        <v>0</v>
      </c>
      <c r="L64" s="38">
        <f t="shared" si="2"/>
        <v>0</v>
      </c>
      <c r="M64" s="38">
        <f t="shared" si="2"/>
        <v>0</v>
      </c>
      <c r="N64" s="38"/>
      <c r="P64" s="38">
        <f>SUM(P7,P20,P27,P31,P46,P54)-P6</f>
        <v>0</v>
      </c>
      <c r="Q64" s="38">
        <f t="shared" ref="Q64:W64" si="3">SUM(Q7,Q20,Q27,Q31,Q46,Q54)-Q6</f>
        <v>0</v>
      </c>
      <c r="R64" s="38">
        <f t="shared" si="3"/>
        <v>0</v>
      </c>
      <c r="S64" s="38">
        <f t="shared" si="3"/>
        <v>0</v>
      </c>
      <c r="T64" s="38">
        <f t="shared" si="3"/>
        <v>0</v>
      </c>
      <c r="U64" s="38">
        <f t="shared" ref="U64" si="4">SUM(U7,U20,U27,U31,U46,U54)-U6</f>
        <v>0</v>
      </c>
      <c r="V64" s="38">
        <f t="shared" si="3"/>
        <v>0</v>
      </c>
      <c r="W64" s="38">
        <f t="shared" si="3"/>
        <v>0</v>
      </c>
      <c r="X64" s="38">
        <f>SUM(X7,X20,X27,X31,X46,X54)-X6</f>
        <v>0</v>
      </c>
      <c r="Y64" s="38">
        <f>SUM(Y7,Y20,Y27,Y31,Y46,Y54)-Y6</f>
        <v>0</v>
      </c>
    </row>
    <row r="65" spans="7:25" x14ac:dyDescent="0.15">
      <c r="G65" s="1" t="s">
        <v>125</v>
      </c>
      <c r="H65" s="38">
        <f t="shared" ref="H65:M65" si="5">SUM(H8,H13,H18,H19)-H7</f>
        <v>0</v>
      </c>
      <c r="I65" s="38">
        <f t="shared" si="5"/>
        <v>0</v>
      </c>
      <c r="J65" s="38">
        <f t="shared" si="5"/>
        <v>0</v>
      </c>
      <c r="K65" s="38">
        <f>SUM(K8,K13,K18,K19)-K7</f>
        <v>0</v>
      </c>
      <c r="L65" s="38">
        <f t="shared" si="5"/>
        <v>0</v>
      </c>
      <c r="M65" s="38">
        <f t="shared" si="5"/>
        <v>0</v>
      </c>
      <c r="N65" s="38"/>
      <c r="P65" s="38">
        <f>SUM(P8,P13,P18,P19)-P7</f>
        <v>0</v>
      </c>
      <c r="Q65" s="38">
        <f t="shared" ref="Q65:W65" si="6">SUM(Q8,Q13,Q18,Q19)-Q7</f>
        <v>0</v>
      </c>
      <c r="R65" s="38">
        <f t="shared" si="6"/>
        <v>0</v>
      </c>
      <c r="S65" s="38">
        <f t="shared" si="6"/>
        <v>0</v>
      </c>
      <c r="T65" s="38">
        <f t="shared" si="6"/>
        <v>0</v>
      </c>
      <c r="U65" s="38">
        <f t="shared" ref="U65" si="7">SUM(U8,U13,U18,U19)-U7</f>
        <v>0</v>
      </c>
      <c r="V65" s="38">
        <f t="shared" si="6"/>
        <v>0</v>
      </c>
      <c r="W65" s="38">
        <f t="shared" si="6"/>
        <v>0</v>
      </c>
      <c r="X65" s="38">
        <f>SUM(X8,X13,X18,X19)-X7</f>
        <v>0</v>
      </c>
      <c r="Y65" s="38">
        <f>SUM(Y8,Y13,Y18,Y19)-Y7</f>
        <v>0</v>
      </c>
    </row>
    <row r="66" spans="7:25" x14ac:dyDescent="0.15">
      <c r="G66" s="1" t="s">
        <v>1</v>
      </c>
      <c r="H66" s="38">
        <f t="shared" ref="H66:M66" si="8">SUM(H9:H12)-H8</f>
        <v>0</v>
      </c>
      <c r="I66" s="38">
        <f t="shared" si="8"/>
        <v>0</v>
      </c>
      <c r="J66" s="38">
        <f t="shared" si="8"/>
        <v>0</v>
      </c>
      <c r="K66" s="38">
        <f>SUM(K9:K12)-K8</f>
        <v>0</v>
      </c>
      <c r="L66" s="38">
        <f t="shared" si="8"/>
        <v>0</v>
      </c>
      <c r="M66" s="38">
        <f t="shared" si="8"/>
        <v>0</v>
      </c>
      <c r="N66" s="38"/>
      <c r="P66" s="38">
        <f>SUM(P9:P12)-P8</f>
        <v>0</v>
      </c>
      <c r="Q66" s="38">
        <f t="shared" ref="Q66:W66" si="9">SUM(Q9:Q12)-Q8</f>
        <v>0</v>
      </c>
      <c r="R66" s="38">
        <f t="shared" si="9"/>
        <v>0</v>
      </c>
      <c r="S66" s="38">
        <f t="shared" si="9"/>
        <v>0</v>
      </c>
      <c r="T66" s="38">
        <f t="shared" si="9"/>
        <v>0</v>
      </c>
      <c r="U66" s="38">
        <f t="shared" ref="U66" si="10">SUM(U9:U12)-U8</f>
        <v>0</v>
      </c>
      <c r="V66" s="38">
        <f t="shared" si="9"/>
        <v>0</v>
      </c>
      <c r="W66" s="38">
        <f t="shared" si="9"/>
        <v>0</v>
      </c>
      <c r="X66" s="38">
        <f>SUM(X9:X12)-X8</f>
        <v>0</v>
      </c>
      <c r="Y66" s="38">
        <f>SUM(Y9:Y12)-Y8</f>
        <v>0</v>
      </c>
    </row>
    <row r="67" spans="7:25" x14ac:dyDescent="0.15">
      <c r="G67" s="1" t="s">
        <v>126</v>
      </c>
      <c r="H67" s="38">
        <f t="shared" ref="H67:M67" si="11">SUM(H14:H17)-H13</f>
        <v>0</v>
      </c>
      <c r="I67" s="38">
        <f t="shared" si="11"/>
        <v>0</v>
      </c>
      <c r="J67" s="38">
        <f t="shared" si="11"/>
        <v>0</v>
      </c>
      <c r="K67" s="38">
        <f>SUM(K14:K17)-K13</f>
        <v>0</v>
      </c>
      <c r="L67" s="38">
        <f t="shared" si="11"/>
        <v>0</v>
      </c>
      <c r="M67" s="38">
        <f t="shared" si="11"/>
        <v>0</v>
      </c>
      <c r="N67" s="38"/>
      <c r="P67" s="38">
        <f>SUM(P14:P17)-P13</f>
        <v>0</v>
      </c>
      <c r="Q67" s="38">
        <f t="shared" ref="Q67:W67" si="12">SUM(Q14:Q17)-Q13</f>
        <v>0</v>
      </c>
      <c r="R67" s="38">
        <f t="shared" si="12"/>
        <v>0</v>
      </c>
      <c r="S67" s="38">
        <f t="shared" si="12"/>
        <v>0</v>
      </c>
      <c r="T67" s="38">
        <f t="shared" si="12"/>
        <v>0</v>
      </c>
      <c r="U67" s="38">
        <f t="shared" ref="U67" si="13">SUM(U14:U17)-U13</f>
        <v>0</v>
      </c>
      <c r="V67" s="38">
        <f t="shared" si="12"/>
        <v>0</v>
      </c>
      <c r="W67" s="38">
        <f t="shared" si="12"/>
        <v>0</v>
      </c>
      <c r="X67" s="38">
        <f>SUM(X14:X17)-X13</f>
        <v>0</v>
      </c>
      <c r="Y67" s="38">
        <f>SUM(Y14:Y17)-Y13</f>
        <v>0</v>
      </c>
    </row>
    <row r="68" spans="7:25" x14ac:dyDescent="0.15">
      <c r="G68" s="1" t="s">
        <v>127</v>
      </c>
      <c r="H68" s="38">
        <f t="shared" ref="H68:M68" si="14">SUM(H21:H23,H25:H26)-H20</f>
        <v>0</v>
      </c>
      <c r="I68" s="38">
        <f t="shared" si="14"/>
        <v>0</v>
      </c>
      <c r="J68" s="38">
        <f t="shared" si="14"/>
        <v>0</v>
      </c>
      <c r="K68" s="38">
        <f>SUM(K21:K23,K25:K26)-K20</f>
        <v>0</v>
      </c>
      <c r="L68" s="38">
        <f t="shared" si="14"/>
        <v>0</v>
      </c>
      <c r="M68" s="38">
        <f t="shared" si="14"/>
        <v>0</v>
      </c>
      <c r="N68" s="38"/>
      <c r="P68" s="38">
        <f>SUM(P21:P23,P25:P26)-P20</f>
        <v>0</v>
      </c>
      <c r="Q68" s="38">
        <f t="shared" ref="Q68:W68" si="15">SUM(Q21:Q23,Q25:Q26)-Q20</f>
        <v>0</v>
      </c>
      <c r="R68" s="38">
        <f t="shared" si="15"/>
        <v>0</v>
      </c>
      <c r="S68" s="38">
        <f t="shared" si="15"/>
        <v>0</v>
      </c>
      <c r="T68" s="38">
        <f t="shared" si="15"/>
        <v>0</v>
      </c>
      <c r="U68" s="38">
        <f t="shared" ref="U68" si="16">SUM(U21:U23,U25:U26)-U20</f>
        <v>0</v>
      </c>
      <c r="V68" s="38">
        <f t="shared" si="15"/>
        <v>0</v>
      </c>
      <c r="W68" s="38">
        <f t="shared" si="15"/>
        <v>0</v>
      </c>
      <c r="X68" s="38">
        <f>SUM(X21:X23,X25:X26)-X20</f>
        <v>0</v>
      </c>
      <c r="Y68" s="38">
        <f>SUM(Y21:Y23,Y25:Y26)-Y20</f>
        <v>0</v>
      </c>
    </row>
    <row r="69" spans="7:25" x14ac:dyDescent="0.15">
      <c r="G69" s="1" t="s">
        <v>128</v>
      </c>
      <c r="H69" s="38">
        <f t="shared" ref="H69:M69" si="17">SUM(H28:H30)-H27</f>
        <v>0</v>
      </c>
      <c r="I69" s="38">
        <f t="shared" si="17"/>
        <v>0</v>
      </c>
      <c r="J69" s="38">
        <f t="shared" si="17"/>
        <v>0</v>
      </c>
      <c r="K69" s="38">
        <f>SUM(K28:K30)-K27</f>
        <v>0</v>
      </c>
      <c r="L69" s="38">
        <f t="shared" si="17"/>
        <v>0</v>
      </c>
      <c r="M69" s="38">
        <f t="shared" si="17"/>
        <v>0</v>
      </c>
      <c r="N69" s="38"/>
      <c r="P69" s="38">
        <f>SUM(P28:P30)-P27</f>
        <v>0</v>
      </c>
      <c r="Q69" s="38">
        <f t="shared" ref="Q69:W69" si="18">SUM(Q28:Q30)-Q27</f>
        <v>0</v>
      </c>
      <c r="R69" s="38">
        <f t="shared" si="18"/>
        <v>0</v>
      </c>
      <c r="S69" s="38">
        <f t="shared" si="18"/>
        <v>0</v>
      </c>
      <c r="T69" s="38">
        <f t="shared" si="18"/>
        <v>0</v>
      </c>
      <c r="U69" s="38">
        <f t="shared" ref="U69" si="19">SUM(U28:U30)-U27</f>
        <v>0</v>
      </c>
      <c r="V69" s="38">
        <f t="shared" si="18"/>
        <v>0</v>
      </c>
      <c r="W69" s="38">
        <f t="shared" si="18"/>
        <v>0</v>
      </c>
      <c r="X69" s="38">
        <f>SUM(X28:X30)-X27</f>
        <v>0</v>
      </c>
      <c r="Y69" s="38">
        <f>SUM(Y28:Y30)-Y27</f>
        <v>0</v>
      </c>
    </row>
    <row r="70" spans="7:25" x14ac:dyDescent="0.15">
      <c r="G70" s="1" t="s">
        <v>129</v>
      </c>
      <c r="H70" s="38">
        <f t="shared" ref="H70:M70" si="20">SUM(H32:H33,H36,H42,H44:H45)-H31</f>
        <v>0</v>
      </c>
      <c r="I70" s="38">
        <f t="shared" si="20"/>
        <v>0</v>
      </c>
      <c r="J70" s="38">
        <f t="shared" si="20"/>
        <v>0</v>
      </c>
      <c r="K70" s="38">
        <f>SUM(K32:K33,K36,K42,K44:K45)-K31</f>
        <v>0</v>
      </c>
      <c r="L70" s="38">
        <f t="shared" si="20"/>
        <v>0</v>
      </c>
      <c r="M70" s="38">
        <f t="shared" si="20"/>
        <v>0</v>
      </c>
      <c r="N70" s="38"/>
      <c r="O70" s="39"/>
      <c r="P70" s="38">
        <f>SUM(P32:P33,P36,P42,P44:P45)-P31</f>
        <v>0</v>
      </c>
      <c r="Q70" s="38">
        <f t="shared" ref="Q70:W70" si="21">SUM(Q32:Q33,Q36,Q42,Q44:Q45)-Q31</f>
        <v>0</v>
      </c>
      <c r="R70" s="38">
        <f t="shared" si="21"/>
        <v>0</v>
      </c>
      <c r="S70" s="38">
        <f t="shared" si="21"/>
        <v>0</v>
      </c>
      <c r="T70" s="38">
        <f t="shared" si="21"/>
        <v>0</v>
      </c>
      <c r="U70" s="38">
        <f t="shared" ref="U70" si="22">SUM(U32:U33,U36,U42,U44:U45)-U31</f>
        <v>0</v>
      </c>
      <c r="V70" s="38">
        <f t="shared" si="21"/>
        <v>0</v>
      </c>
      <c r="W70" s="38">
        <f t="shared" si="21"/>
        <v>0</v>
      </c>
      <c r="X70" s="38">
        <f>SUM(X32:X33,X36,X42,X44:X45)-X31</f>
        <v>0</v>
      </c>
      <c r="Y70" s="38">
        <f>SUM(Y32:Y33,Y36,Y42,Y44:Y45)-Y31</f>
        <v>0</v>
      </c>
    </row>
    <row r="71" spans="7:25" x14ac:dyDescent="0.15">
      <c r="G71" s="1" t="s">
        <v>130</v>
      </c>
      <c r="H71" s="38">
        <f t="shared" ref="H71:M71" si="23">SUM(H34:H35)-H33</f>
        <v>0</v>
      </c>
      <c r="I71" s="38">
        <f t="shared" si="23"/>
        <v>0</v>
      </c>
      <c r="J71" s="38">
        <f t="shared" si="23"/>
        <v>0</v>
      </c>
      <c r="K71" s="38">
        <f>SUM(K34:K35)-K33</f>
        <v>0</v>
      </c>
      <c r="L71" s="38">
        <f t="shared" si="23"/>
        <v>0</v>
      </c>
      <c r="M71" s="38">
        <f t="shared" si="23"/>
        <v>0</v>
      </c>
      <c r="N71" s="38"/>
      <c r="O71" s="39"/>
      <c r="P71" s="38">
        <f>SUM(P34:P35)-P33</f>
        <v>0</v>
      </c>
      <c r="Q71" s="38">
        <f t="shared" ref="Q71:W71" si="24">SUM(Q34:Q35)-Q33</f>
        <v>0</v>
      </c>
      <c r="R71" s="38">
        <f t="shared" si="24"/>
        <v>0</v>
      </c>
      <c r="S71" s="38">
        <f t="shared" si="24"/>
        <v>0</v>
      </c>
      <c r="T71" s="38">
        <f t="shared" si="24"/>
        <v>0</v>
      </c>
      <c r="U71" s="38">
        <f t="shared" ref="U71" si="25">SUM(U34:U35)-U33</f>
        <v>0</v>
      </c>
      <c r="V71" s="38">
        <f t="shared" si="24"/>
        <v>0</v>
      </c>
      <c r="W71" s="38">
        <f t="shared" si="24"/>
        <v>0</v>
      </c>
      <c r="X71" s="38">
        <f>SUM(X34:X35)-X33</f>
        <v>0</v>
      </c>
      <c r="Y71" s="38">
        <f>SUM(Y34:Y35)-Y33</f>
        <v>0</v>
      </c>
    </row>
    <row r="72" spans="7:25" x14ac:dyDescent="0.15">
      <c r="G72" s="1" t="s">
        <v>131</v>
      </c>
      <c r="H72" s="38">
        <f t="shared" ref="H72:M72" si="26">SUM(H37:H41)-H36</f>
        <v>0</v>
      </c>
      <c r="I72" s="38">
        <f t="shared" si="26"/>
        <v>0</v>
      </c>
      <c r="J72" s="38">
        <f t="shared" si="26"/>
        <v>0</v>
      </c>
      <c r="K72" s="38">
        <f>SUM(K37:K41)-K36</f>
        <v>0</v>
      </c>
      <c r="L72" s="38">
        <f t="shared" si="26"/>
        <v>0</v>
      </c>
      <c r="M72" s="38">
        <f t="shared" si="26"/>
        <v>0</v>
      </c>
      <c r="N72" s="38"/>
      <c r="O72" s="39"/>
      <c r="P72" s="38">
        <f>SUM(P37:P41)-P36</f>
        <v>0</v>
      </c>
      <c r="Q72" s="38">
        <f t="shared" ref="Q72:W72" si="27">SUM(Q37:Q41)-Q36</f>
        <v>0</v>
      </c>
      <c r="R72" s="38">
        <f t="shared" si="27"/>
        <v>0</v>
      </c>
      <c r="S72" s="38">
        <f t="shared" si="27"/>
        <v>0</v>
      </c>
      <c r="T72" s="38">
        <f t="shared" si="27"/>
        <v>0</v>
      </c>
      <c r="U72" s="38">
        <f t="shared" ref="U72" si="28">SUM(U37:U41)-U36</f>
        <v>0</v>
      </c>
      <c r="V72" s="38">
        <f t="shared" si="27"/>
        <v>0</v>
      </c>
      <c r="W72" s="38">
        <f t="shared" si="27"/>
        <v>0</v>
      </c>
      <c r="X72" s="38">
        <f>SUM(X37:X41)-X36</f>
        <v>0</v>
      </c>
      <c r="Y72" s="38">
        <f>SUM(Y37:Y41)-Y36</f>
        <v>0</v>
      </c>
    </row>
    <row r="73" spans="7:25" x14ac:dyDescent="0.15">
      <c r="G73" s="1" t="s">
        <v>132</v>
      </c>
      <c r="H73" s="38">
        <f t="shared" ref="H73:M73" si="29">SUM(H48:H50)-H47</f>
        <v>0</v>
      </c>
      <c r="I73" s="38">
        <f t="shared" si="29"/>
        <v>0</v>
      </c>
      <c r="J73" s="38">
        <f t="shared" si="29"/>
        <v>0</v>
      </c>
      <c r="K73" s="38">
        <f>SUM(K48:K50)-K47</f>
        <v>0</v>
      </c>
      <c r="L73" s="38">
        <f t="shared" si="29"/>
        <v>0</v>
      </c>
      <c r="M73" s="38">
        <f t="shared" si="29"/>
        <v>0</v>
      </c>
      <c r="N73" s="38"/>
      <c r="O73" s="39"/>
      <c r="P73" s="38">
        <f>SUM(P48:P50)-P47</f>
        <v>0</v>
      </c>
      <c r="Q73" s="38">
        <f t="shared" ref="Q73:W73" si="30">SUM(Q48:Q50)-Q47</f>
        <v>0</v>
      </c>
      <c r="R73" s="38">
        <f t="shared" si="30"/>
        <v>0</v>
      </c>
      <c r="S73" s="38">
        <f t="shared" si="30"/>
        <v>0</v>
      </c>
      <c r="T73" s="38">
        <f t="shared" si="30"/>
        <v>0</v>
      </c>
      <c r="U73" s="38">
        <f t="shared" ref="U73" si="31">SUM(U48:U50)-U47</f>
        <v>0</v>
      </c>
      <c r="V73" s="38">
        <f t="shared" si="30"/>
        <v>0</v>
      </c>
      <c r="W73" s="38">
        <f t="shared" si="30"/>
        <v>0</v>
      </c>
      <c r="X73" s="38">
        <f>SUM(X48:X50)-X47</f>
        <v>0</v>
      </c>
      <c r="Y73" s="38">
        <f>SUM(Y48:Y50)-Y47</f>
        <v>0</v>
      </c>
    </row>
    <row r="74" spans="7:25" x14ac:dyDescent="0.15">
      <c r="H74" s="40"/>
      <c r="I74" s="40"/>
      <c r="J74" s="40"/>
      <c r="K74" s="40"/>
      <c r="L74" s="40"/>
      <c r="M74" s="40"/>
      <c r="N74" s="40"/>
      <c r="O74" s="39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7:25" x14ac:dyDescent="0.15">
      <c r="H75" s="40"/>
      <c r="I75" s="40"/>
      <c r="J75" s="40"/>
      <c r="K75" s="40"/>
      <c r="L75" s="40"/>
      <c r="M75" s="40"/>
      <c r="N75" s="40"/>
      <c r="O75" s="39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7:25" x14ac:dyDescent="0.15">
      <c r="H76" s="40"/>
      <c r="I76" s="40"/>
      <c r="J76" s="40"/>
      <c r="K76" s="40"/>
      <c r="L76" s="40"/>
      <c r="M76" s="40"/>
      <c r="N76" s="40"/>
      <c r="O76" s="39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7:25" x14ac:dyDescent="0.15">
      <c r="H77" s="40"/>
      <c r="I77" s="40"/>
      <c r="J77" s="40"/>
      <c r="K77" s="40"/>
      <c r="L77" s="40"/>
      <c r="M77" s="40"/>
      <c r="N77" s="40"/>
      <c r="O77" s="39"/>
      <c r="P77" s="40"/>
      <c r="Q77" s="40"/>
      <c r="R77" s="40"/>
      <c r="S77" s="40"/>
      <c r="T77" s="40"/>
      <c r="U77" s="40"/>
      <c r="V77" s="40"/>
      <c r="W77" s="40"/>
      <c r="X77" s="40"/>
      <c r="Y77" s="40"/>
    </row>
  </sheetData>
  <mergeCells count="135">
    <mergeCell ref="H2:M2"/>
    <mergeCell ref="P2:Y2"/>
    <mergeCell ref="X4:X5"/>
    <mergeCell ref="D57:E57"/>
    <mergeCell ref="F57:G57"/>
    <mergeCell ref="E50:G50"/>
    <mergeCell ref="D51:G51"/>
    <mergeCell ref="E52:F52"/>
    <mergeCell ref="E53:F53"/>
    <mergeCell ref="W4:W5"/>
    <mergeCell ref="D56:E56"/>
    <mergeCell ref="F56:G56"/>
    <mergeCell ref="D55:E55"/>
    <mergeCell ref="F55:G55"/>
    <mergeCell ref="C54:G54"/>
    <mergeCell ref="D44:G44"/>
    <mergeCell ref="D45:G45"/>
    <mergeCell ref="C46:G46"/>
    <mergeCell ref="D47:G47"/>
    <mergeCell ref="E49:G49"/>
    <mergeCell ref="D25:G25"/>
    <mergeCell ref="E24:F24"/>
    <mergeCell ref="D26:G26"/>
    <mergeCell ref="C27:G27"/>
    <mergeCell ref="AB61:AC61"/>
    <mergeCell ref="AD61:AE61"/>
    <mergeCell ref="Z4:AE5"/>
    <mergeCell ref="AB59:AC59"/>
    <mergeCell ref="AD59:AE59"/>
    <mergeCell ref="AB60:AC60"/>
    <mergeCell ref="AD60:AE60"/>
    <mergeCell ref="AB57:AC57"/>
    <mergeCell ref="D60:E60"/>
    <mergeCell ref="F60:G60"/>
    <mergeCell ref="D61:E61"/>
    <mergeCell ref="F61:G61"/>
    <mergeCell ref="D58:E58"/>
    <mergeCell ref="F58:G58"/>
    <mergeCell ref="D59:E59"/>
    <mergeCell ref="F59:G59"/>
    <mergeCell ref="AB58:AC58"/>
    <mergeCell ref="AC52:AD52"/>
    <mergeCell ref="AC53:AD53"/>
    <mergeCell ref="AD58:AE58"/>
    <mergeCell ref="AA54:AE54"/>
    <mergeCell ref="AB55:AC55"/>
    <mergeCell ref="AD55:AE55"/>
    <mergeCell ref="AB56:AC56"/>
    <mergeCell ref="AD57:AE57"/>
    <mergeCell ref="AC35:AE35"/>
    <mergeCell ref="AB36:AE36"/>
    <mergeCell ref="AB42:AE42"/>
    <mergeCell ref="AC37:AE37"/>
    <mergeCell ref="AC38:AE38"/>
    <mergeCell ref="AC39:AE39"/>
    <mergeCell ref="AC40:AE40"/>
    <mergeCell ref="AC41:AE41"/>
    <mergeCell ref="AC43:AD43"/>
    <mergeCell ref="AD56:AE56"/>
    <mergeCell ref="AB45:AE45"/>
    <mergeCell ref="AA46:AE46"/>
    <mergeCell ref="AB47:AE47"/>
    <mergeCell ref="AB44:AE44"/>
    <mergeCell ref="AB51:AE51"/>
    <mergeCell ref="AC49:AE49"/>
    <mergeCell ref="AC50:AE50"/>
    <mergeCell ref="AC48:AE48"/>
    <mergeCell ref="AB29:AE29"/>
    <mergeCell ref="AB30:AE30"/>
    <mergeCell ref="AA31:AE31"/>
    <mergeCell ref="AB32:AE32"/>
    <mergeCell ref="AB33:AE33"/>
    <mergeCell ref="AC34:AE34"/>
    <mergeCell ref="E39:G39"/>
    <mergeCell ref="E48:G48"/>
    <mergeCell ref="D30:G30"/>
    <mergeCell ref="D29:G29"/>
    <mergeCell ref="C31:G31"/>
    <mergeCell ref="D32:G32"/>
    <mergeCell ref="D33:G33"/>
    <mergeCell ref="E34:G34"/>
    <mergeCell ref="D42:G42"/>
    <mergeCell ref="E40:G40"/>
    <mergeCell ref="E41:G41"/>
    <mergeCell ref="E43:F43"/>
    <mergeCell ref="E35:G35"/>
    <mergeCell ref="D36:G36"/>
    <mergeCell ref="E37:G37"/>
    <mergeCell ref="E38:G38"/>
    <mergeCell ref="D28:G28"/>
    <mergeCell ref="D18:G18"/>
    <mergeCell ref="D19:G19"/>
    <mergeCell ref="D23:G23"/>
    <mergeCell ref="C20:G20"/>
    <mergeCell ref="D22:G22"/>
    <mergeCell ref="D21:G21"/>
    <mergeCell ref="AC16:AE16"/>
    <mergeCell ref="AC17:AE17"/>
    <mergeCell ref="AB18:AE18"/>
    <mergeCell ref="E17:G17"/>
    <mergeCell ref="AB19:AE19"/>
    <mergeCell ref="AA20:AE20"/>
    <mergeCell ref="AB21:AE21"/>
    <mergeCell ref="AB22:AE22"/>
    <mergeCell ref="AB23:AE23"/>
    <mergeCell ref="AC24:AD24"/>
    <mergeCell ref="AB25:AE25"/>
    <mergeCell ref="AB26:AE26"/>
    <mergeCell ref="AA27:AE27"/>
    <mergeCell ref="AB28:AE28"/>
    <mergeCell ref="E15:G15"/>
    <mergeCell ref="AC15:AE15"/>
    <mergeCell ref="E11:G11"/>
    <mergeCell ref="E12:G12"/>
    <mergeCell ref="E14:G14"/>
    <mergeCell ref="D13:G13"/>
    <mergeCell ref="E16:G16"/>
    <mergeCell ref="AC11:AE11"/>
    <mergeCell ref="AC12:AE12"/>
    <mergeCell ref="AB13:AE13"/>
    <mergeCell ref="AC14:AE14"/>
    <mergeCell ref="D8:G8"/>
    <mergeCell ref="E9:G9"/>
    <mergeCell ref="AA7:AE7"/>
    <mergeCell ref="AB8:AE8"/>
    <mergeCell ref="E10:G10"/>
    <mergeCell ref="H4:M4"/>
    <mergeCell ref="Z6:AE6"/>
    <mergeCell ref="B4:G5"/>
    <mergeCell ref="Y4:Y5"/>
    <mergeCell ref="P4:V4"/>
    <mergeCell ref="AC9:AE9"/>
    <mergeCell ref="AC10:AE10"/>
    <mergeCell ref="B6:G6"/>
    <mergeCell ref="C7:G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2021-02-17T02:39:58Z</cp:lastPrinted>
  <dcterms:created xsi:type="dcterms:W3CDTF">2002-04-11T08:22:08Z</dcterms:created>
  <dcterms:modified xsi:type="dcterms:W3CDTF">2023-03-09T04:17:52Z</dcterms:modified>
</cp:coreProperties>
</file>