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0845" yWindow="-15" windowWidth="7725" windowHeight="8340"/>
  </bookViews>
  <sheets>
    <sheet name="01" sheetId="1" r:id="rId1"/>
    <sheet name="02" sheetId="2" r:id="rId2"/>
  </sheets>
  <definedNames>
    <definedName name="_xlnm.Print_Area" localSheetId="0">'01'!$B$2:$H$65,'01'!$J$2:$P$65</definedName>
    <definedName name="_xlnm.Print_Area" localSheetId="1">'02'!$B$2:$H$65,'02'!$J$2:$P$65</definedName>
  </definedNames>
  <calcPr calcId="162913"/>
</workbook>
</file>

<file path=xl/calcChain.xml><?xml version="1.0" encoding="utf-8"?>
<calcChain xmlns="http://schemas.openxmlformats.org/spreadsheetml/2006/main">
  <c r="F65" i="2" l="1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J6" i="1"/>
  <c r="M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C6" i="1" l="1"/>
  <c r="R6" i="1" s="1"/>
  <c r="C65" i="1"/>
  <c r="R65" i="1" s="1"/>
  <c r="C64" i="1"/>
  <c r="R64" i="1" s="1"/>
  <c r="C63" i="1"/>
  <c r="R63" i="1" s="1"/>
  <c r="C62" i="1"/>
  <c r="R62" i="1" s="1"/>
  <c r="C61" i="1"/>
  <c r="R61" i="1" s="1"/>
  <c r="C60" i="1"/>
  <c r="R60" i="1" s="1"/>
  <c r="C59" i="1"/>
  <c r="R59" i="1" s="1"/>
  <c r="C58" i="1"/>
  <c r="R58" i="1" s="1"/>
  <c r="C57" i="1"/>
  <c r="R57" i="1" s="1"/>
  <c r="C56" i="1"/>
  <c r="R56" i="1" s="1"/>
  <c r="C55" i="1"/>
  <c r="R55" i="1" s="1"/>
  <c r="C54" i="1"/>
  <c r="R54" i="1" s="1"/>
  <c r="C53" i="1"/>
  <c r="R53" i="1" s="1"/>
  <c r="C52" i="1"/>
  <c r="R52" i="1" s="1"/>
  <c r="C51" i="1"/>
  <c r="R51" i="1" s="1"/>
  <c r="C50" i="1"/>
  <c r="R50" i="1" s="1"/>
  <c r="C49" i="1"/>
  <c r="R49" i="1" s="1"/>
  <c r="C48" i="1"/>
  <c r="R48" i="1" s="1"/>
  <c r="C47" i="1"/>
  <c r="C46" i="1"/>
  <c r="R46" i="1" s="1"/>
  <c r="C45" i="1"/>
  <c r="R45" i="1" s="1"/>
  <c r="C44" i="1"/>
  <c r="R44" i="1" s="1"/>
  <c r="C43" i="1"/>
  <c r="C42" i="1"/>
  <c r="R42" i="1" s="1"/>
  <c r="C41" i="1"/>
  <c r="R41" i="1" s="1"/>
  <c r="C40" i="1"/>
  <c r="R40" i="1" s="1"/>
  <c r="C39" i="1"/>
  <c r="R39" i="1" s="1"/>
  <c r="C38" i="1"/>
  <c r="R38" i="1" s="1"/>
  <c r="C37" i="1"/>
  <c r="R37" i="1" s="1"/>
  <c r="C36" i="1"/>
  <c r="R36" i="1" s="1"/>
  <c r="C35" i="1"/>
  <c r="R35" i="1" s="1"/>
  <c r="C34" i="1"/>
  <c r="R34" i="1" s="1"/>
  <c r="C33" i="1"/>
  <c r="R33" i="1" s="1"/>
  <c r="C32" i="1"/>
  <c r="R32" i="1" s="1"/>
  <c r="C31" i="1"/>
  <c r="R31" i="1" s="1"/>
  <c r="C30" i="1"/>
  <c r="R30" i="1" s="1"/>
  <c r="C29" i="1"/>
  <c r="R29" i="1" s="1"/>
  <c r="C28" i="1"/>
  <c r="R28" i="1" s="1"/>
  <c r="C27" i="1"/>
  <c r="R27" i="1" s="1"/>
  <c r="C26" i="1"/>
  <c r="R26" i="1" s="1"/>
  <c r="C25" i="1"/>
  <c r="R25" i="1" s="1"/>
  <c r="C24" i="1"/>
  <c r="R24" i="1" s="1"/>
  <c r="C23" i="1"/>
  <c r="R23" i="1" s="1"/>
  <c r="C22" i="1"/>
  <c r="R22" i="1" s="1"/>
  <c r="C21" i="1"/>
  <c r="R21" i="1" s="1"/>
  <c r="C20" i="1"/>
  <c r="R20" i="1" s="1"/>
  <c r="C19" i="1"/>
  <c r="R19" i="1" s="1"/>
  <c r="C18" i="1"/>
  <c r="R18" i="1" s="1"/>
  <c r="C17" i="1"/>
  <c r="R17" i="1" s="1"/>
  <c r="C16" i="1"/>
  <c r="R16" i="1" s="1"/>
  <c r="C15" i="1"/>
  <c r="C14" i="1"/>
  <c r="R14" i="1" s="1"/>
  <c r="C13" i="1"/>
  <c r="R13" i="1" s="1"/>
  <c r="C12" i="1"/>
  <c r="R12" i="1" s="1"/>
  <c r="C11" i="1"/>
  <c r="R11" i="1" s="1"/>
  <c r="C10" i="1"/>
  <c r="R10" i="1" s="1"/>
  <c r="C9" i="1"/>
  <c r="R9" i="1" s="1"/>
  <c r="C8" i="1"/>
  <c r="R8" i="1" s="1"/>
  <c r="C7" i="1"/>
  <c r="R7" i="1" s="1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V64" i="1"/>
  <c r="V57" i="1"/>
  <c r="V55" i="1"/>
  <c r="V53" i="1"/>
  <c r="V47" i="1"/>
  <c r="V40" i="1"/>
  <c r="V33" i="1"/>
  <c r="V32" i="1"/>
  <c r="V25" i="1"/>
  <c r="V24" i="1"/>
  <c r="V23" i="1"/>
  <c r="V18" i="1"/>
  <c r="V15" i="1"/>
  <c r="U63" i="1"/>
  <c r="U47" i="1"/>
  <c r="U45" i="1"/>
  <c r="U41" i="1"/>
  <c r="U35" i="1"/>
  <c r="M68" i="1"/>
  <c r="U30" i="1"/>
  <c r="U19" i="1"/>
  <c r="T56" i="1"/>
  <c r="T21" i="1"/>
  <c r="S42" i="1"/>
  <c r="S37" i="1"/>
  <c r="M76" i="2"/>
  <c r="M75" i="2"/>
  <c r="M74" i="2"/>
  <c r="M73" i="2"/>
  <c r="M72" i="2"/>
  <c r="M71" i="2"/>
  <c r="M70" i="2"/>
  <c r="M69" i="2"/>
  <c r="M68" i="2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S16" i="1"/>
  <c r="T16" i="1"/>
  <c r="U16" i="1"/>
  <c r="V16" i="1"/>
  <c r="S17" i="1"/>
  <c r="T17" i="1"/>
  <c r="U17" i="1"/>
  <c r="V17" i="1"/>
  <c r="S18" i="1"/>
  <c r="T18" i="1"/>
  <c r="U18" i="1"/>
  <c r="S19" i="1"/>
  <c r="T19" i="1"/>
  <c r="V19" i="1"/>
  <c r="S20" i="1"/>
  <c r="T20" i="1"/>
  <c r="U20" i="1"/>
  <c r="V20" i="1"/>
  <c r="S21" i="1"/>
  <c r="U21" i="1"/>
  <c r="V21" i="1"/>
  <c r="S22" i="1"/>
  <c r="T22" i="1"/>
  <c r="U22" i="1"/>
  <c r="V22" i="1"/>
  <c r="S23" i="1"/>
  <c r="T23" i="1"/>
  <c r="U23" i="1"/>
  <c r="S24" i="1"/>
  <c r="T24" i="1"/>
  <c r="U24" i="1"/>
  <c r="S25" i="1"/>
  <c r="T25" i="1"/>
  <c r="U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V30" i="1"/>
  <c r="S31" i="1"/>
  <c r="T31" i="1"/>
  <c r="U31" i="1"/>
  <c r="V31" i="1"/>
  <c r="S32" i="1"/>
  <c r="T32" i="1"/>
  <c r="U32" i="1"/>
  <c r="S33" i="1"/>
  <c r="T33" i="1"/>
  <c r="U33" i="1"/>
  <c r="S34" i="1"/>
  <c r="T34" i="1"/>
  <c r="U34" i="1"/>
  <c r="V34" i="1"/>
  <c r="S35" i="1"/>
  <c r="T35" i="1"/>
  <c r="V35" i="1"/>
  <c r="S36" i="1"/>
  <c r="T36" i="1"/>
  <c r="U36" i="1"/>
  <c r="V36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S41" i="1"/>
  <c r="T41" i="1"/>
  <c r="V41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V45" i="1"/>
  <c r="S46" i="1"/>
  <c r="T46" i="1"/>
  <c r="U46" i="1"/>
  <c r="V46" i="1"/>
  <c r="S47" i="1"/>
  <c r="T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S54" i="1"/>
  <c r="T54" i="1"/>
  <c r="U54" i="1"/>
  <c r="V54" i="1"/>
  <c r="S55" i="1"/>
  <c r="T55" i="1"/>
  <c r="U55" i="1"/>
  <c r="S56" i="1"/>
  <c r="U56" i="1"/>
  <c r="V56" i="1"/>
  <c r="S57" i="1"/>
  <c r="T57" i="1"/>
  <c r="U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V63" i="1"/>
  <c r="S64" i="1"/>
  <c r="T64" i="1"/>
  <c r="U64" i="1"/>
  <c r="S65" i="1"/>
  <c r="T65" i="1"/>
  <c r="U65" i="1"/>
  <c r="V65" i="1"/>
  <c r="L68" i="1"/>
  <c r="N68" i="1"/>
  <c r="O68" i="1"/>
  <c r="L69" i="1"/>
  <c r="M69" i="1"/>
  <c r="N69" i="1"/>
  <c r="O69" i="1"/>
  <c r="L70" i="1"/>
  <c r="M70" i="1"/>
  <c r="N70" i="1"/>
  <c r="O70" i="1"/>
  <c r="L71" i="1"/>
  <c r="N71" i="1"/>
  <c r="O71" i="1"/>
  <c r="L72" i="1"/>
  <c r="M72" i="1"/>
  <c r="N72" i="1"/>
  <c r="O72" i="1"/>
  <c r="L73" i="1"/>
  <c r="N73" i="1"/>
  <c r="O73" i="1"/>
  <c r="L74" i="1"/>
  <c r="N74" i="1"/>
  <c r="O74" i="1"/>
  <c r="L75" i="1"/>
  <c r="M75" i="1"/>
  <c r="N75" i="1"/>
  <c r="O75" i="1"/>
  <c r="L76" i="1"/>
  <c r="N76" i="1"/>
  <c r="O76" i="1"/>
  <c r="K76" i="1"/>
  <c r="K75" i="1"/>
  <c r="K74" i="1"/>
  <c r="K73" i="1"/>
  <c r="K72" i="1"/>
  <c r="K71" i="1"/>
  <c r="K70" i="1"/>
  <c r="K69" i="1"/>
  <c r="K68" i="1"/>
  <c r="D68" i="1"/>
  <c r="E68" i="1"/>
  <c r="G68" i="1"/>
  <c r="H68" i="1"/>
  <c r="J68" i="1"/>
  <c r="D69" i="1"/>
  <c r="E69" i="1"/>
  <c r="G69" i="1"/>
  <c r="H69" i="1"/>
  <c r="J69" i="1"/>
  <c r="D70" i="1"/>
  <c r="E70" i="1"/>
  <c r="F70" i="1"/>
  <c r="G70" i="1"/>
  <c r="H70" i="1"/>
  <c r="J70" i="1"/>
  <c r="D71" i="1"/>
  <c r="E71" i="1"/>
  <c r="F71" i="1"/>
  <c r="G71" i="1"/>
  <c r="H71" i="1"/>
  <c r="D72" i="1"/>
  <c r="E72" i="1"/>
  <c r="F72" i="1"/>
  <c r="G72" i="1"/>
  <c r="H72" i="1"/>
  <c r="J72" i="1"/>
  <c r="D73" i="1"/>
  <c r="E73" i="1"/>
  <c r="F73" i="1"/>
  <c r="G73" i="1"/>
  <c r="H73" i="1"/>
  <c r="J73" i="1"/>
  <c r="D74" i="1"/>
  <c r="E74" i="1"/>
  <c r="F74" i="1"/>
  <c r="G74" i="1"/>
  <c r="H74" i="1"/>
  <c r="J74" i="1"/>
  <c r="D75" i="1"/>
  <c r="E75" i="1"/>
  <c r="F75" i="1"/>
  <c r="G75" i="1"/>
  <c r="H75" i="1"/>
  <c r="D76" i="1"/>
  <c r="E76" i="1"/>
  <c r="G76" i="1"/>
  <c r="H76" i="1"/>
  <c r="K68" i="2"/>
  <c r="L68" i="2"/>
  <c r="N68" i="2"/>
  <c r="O68" i="2"/>
  <c r="K69" i="2"/>
  <c r="L69" i="2"/>
  <c r="N69" i="2"/>
  <c r="O69" i="2"/>
  <c r="K70" i="2"/>
  <c r="L70" i="2"/>
  <c r="N70" i="2"/>
  <c r="O70" i="2"/>
  <c r="K71" i="2"/>
  <c r="L71" i="2"/>
  <c r="N71" i="2"/>
  <c r="O71" i="2"/>
  <c r="K72" i="2"/>
  <c r="L72" i="2"/>
  <c r="N72" i="2"/>
  <c r="O72" i="2"/>
  <c r="K73" i="2"/>
  <c r="L73" i="2"/>
  <c r="N73" i="2"/>
  <c r="O73" i="2"/>
  <c r="K74" i="2"/>
  <c r="L74" i="2"/>
  <c r="N74" i="2"/>
  <c r="O74" i="2"/>
  <c r="K75" i="2"/>
  <c r="L75" i="2"/>
  <c r="N75" i="2"/>
  <c r="O75" i="2"/>
  <c r="K76" i="2"/>
  <c r="L76" i="2"/>
  <c r="N76" i="2"/>
  <c r="O76" i="2"/>
  <c r="J76" i="2"/>
  <c r="J75" i="2"/>
  <c r="J74" i="2"/>
  <c r="J73" i="2"/>
  <c r="J72" i="2"/>
  <c r="J71" i="2"/>
  <c r="J70" i="2"/>
  <c r="J69" i="2"/>
  <c r="J68" i="2"/>
  <c r="D68" i="2"/>
  <c r="E68" i="2"/>
  <c r="G68" i="2"/>
  <c r="H68" i="2"/>
  <c r="D69" i="2"/>
  <c r="E69" i="2"/>
  <c r="F69" i="2"/>
  <c r="G69" i="2"/>
  <c r="H69" i="2"/>
  <c r="D70" i="2"/>
  <c r="E70" i="2"/>
  <c r="G70" i="2"/>
  <c r="H70" i="2"/>
  <c r="D71" i="2"/>
  <c r="E71" i="2"/>
  <c r="G71" i="2"/>
  <c r="H71" i="2"/>
  <c r="D72" i="2"/>
  <c r="E72" i="2"/>
  <c r="G72" i="2"/>
  <c r="H72" i="2"/>
  <c r="D73" i="2"/>
  <c r="E73" i="2"/>
  <c r="G73" i="2"/>
  <c r="H73" i="2"/>
  <c r="D74" i="2"/>
  <c r="E74" i="2"/>
  <c r="G74" i="2"/>
  <c r="H74" i="2"/>
  <c r="D75" i="2"/>
  <c r="E75" i="2"/>
  <c r="G75" i="2"/>
  <c r="H75" i="2"/>
  <c r="D76" i="2"/>
  <c r="E76" i="2"/>
  <c r="G76" i="2"/>
  <c r="H76" i="2"/>
  <c r="C76" i="2"/>
  <c r="C75" i="2"/>
  <c r="C74" i="2"/>
  <c r="C73" i="2"/>
  <c r="C72" i="2"/>
  <c r="C71" i="2"/>
  <c r="C70" i="2"/>
  <c r="C69" i="2"/>
  <c r="C68" i="2"/>
  <c r="F75" i="2"/>
  <c r="F72" i="2"/>
  <c r="F70" i="2"/>
  <c r="F76" i="2"/>
  <c r="F68" i="2"/>
  <c r="F74" i="2"/>
  <c r="F73" i="2"/>
  <c r="F71" i="2"/>
  <c r="M73" i="1"/>
  <c r="M76" i="1"/>
  <c r="M74" i="1"/>
  <c r="M71" i="1"/>
  <c r="J76" i="1"/>
  <c r="J75" i="1"/>
  <c r="J71" i="1"/>
  <c r="F76" i="1"/>
  <c r="F68" i="1"/>
  <c r="F69" i="1"/>
  <c r="C72" i="1" l="1"/>
  <c r="C74" i="1"/>
  <c r="C73" i="1"/>
  <c r="C76" i="1"/>
  <c r="C68" i="1"/>
  <c r="C70" i="1"/>
  <c r="C69" i="1"/>
  <c r="C71" i="1"/>
  <c r="C75" i="1"/>
  <c r="R47" i="1"/>
  <c r="R43" i="1"/>
  <c r="R15" i="1"/>
</calcChain>
</file>

<file path=xl/sharedStrings.xml><?xml version="1.0" encoding="utf-8"?>
<sst xmlns="http://schemas.openxmlformats.org/spreadsheetml/2006/main" count="307" uniqueCount="106">
  <si>
    <t>都道府県</t>
  </si>
  <si>
    <t>119番転送</t>
  </si>
  <si>
    <t>110番通報</t>
  </si>
  <si>
    <t>職務質問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</si>
  <si>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</si>
  <si>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</si>
  <si>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</si>
  <si>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</si>
  <si>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</si>
  <si>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</si>
  <si>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</si>
  <si>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</si>
  <si>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</si>
  <si>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</si>
  <si>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</si>
  <si>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</si>
  <si>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</si>
  <si>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</si>
  <si>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</si>
  <si>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</si>
  <si>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</si>
  <si>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</si>
  <si>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</si>
  <si>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</si>
  <si>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</si>
  <si>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</si>
  <si>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</si>
  <si>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</si>
  <si>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</si>
  <si>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</si>
  <si>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</si>
  <si>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    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</si>
  <si>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</si>
  <si>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</si>
  <si>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</si>
  <si>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</si>
  <si>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</si>
  <si>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</si>
  <si>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</si>
  <si>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</si>
  <si>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</si>
  <si>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</si>
  <si>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</si>
  <si>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</si>
  <si>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</si>
  <si>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</si>
  <si>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</si>
  <si>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</si>
  <si>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</si>
  <si>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</si>
  <si>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</si>
  <si>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</si>
  <si>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</si>
  <si>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</si>
  <si>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</si>
  <si>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</si>
  <si>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</si>
  <si>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計</t>
    <phoneticPr fontId="2"/>
  </si>
  <si>
    <t xml:space="preserve"> その他</t>
    <phoneticPr fontId="2"/>
  </si>
  <si>
    <t>被害者・被害関係者の届出</t>
    <phoneticPr fontId="2"/>
  </si>
  <si>
    <t>第三者からの届出</t>
    <phoneticPr fontId="2"/>
  </si>
  <si>
    <t>総　数</t>
    <phoneticPr fontId="2"/>
  </si>
  <si>
    <t>告  訴</t>
    <phoneticPr fontId="2"/>
  </si>
  <si>
    <t>告  発</t>
    <phoneticPr fontId="2"/>
  </si>
  <si>
    <t>その他</t>
    <phoneticPr fontId="2"/>
  </si>
  <si>
    <t>自  首</t>
    <phoneticPr fontId="2"/>
  </si>
  <si>
    <t>計</t>
    <phoneticPr fontId="2"/>
  </si>
  <si>
    <t>現認</t>
    <phoneticPr fontId="2"/>
  </si>
  <si>
    <t>犯跡発見</t>
    <phoneticPr fontId="2"/>
  </si>
  <si>
    <t>聞込み</t>
    <phoneticPr fontId="2"/>
  </si>
  <si>
    <t>取調べ</t>
    <phoneticPr fontId="2"/>
  </si>
  <si>
    <t>その他</t>
    <phoneticPr fontId="2"/>
  </si>
  <si>
    <t>常人逮捕
同行</t>
    <rPh sb="5" eb="7">
      <t>ドウコウ</t>
    </rPh>
    <phoneticPr fontId="2"/>
  </si>
  <si>
    <t>他機関からの
引継</t>
    <rPh sb="7" eb="9">
      <t>ヒキツギ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</si>
  <si>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</si>
  <si>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</si>
  <si>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</si>
  <si>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</si>
  <si>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</si>
  <si>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</si>
  <si>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</si>
  <si>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</si>
  <si>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</si>
  <si>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</si>
  <si>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の端緒別　認知件数</t>
    <phoneticPr fontId="2"/>
  </si>
  <si>
    <t>警備会社からの届出</t>
    <phoneticPr fontId="2"/>
  </si>
  <si>
    <t>の端緒別　認知件数（つづき）</t>
    <phoneticPr fontId="2"/>
  </si>
  <si>
    <t>サイバーパトロール</t>
    <phoneticPr fontId="2"/>
  </si>
  <si>
    <t>警察活動</t>
    <rPh sb="0" eb="2">
      <t>ケイサツ</t>
    </rPh>
    <rPh sb="2" eb="4">
      <t>カツドウ</t>
    </rPh>
    <phoneticPr fontId="2"/>
  </si>
  <si>
    <t>計</t>
    <rPh sb="0" eb="1">
      <t>ケイ</t>
    </rPh>
    <phoneticPr fontId="2"/>
  </si>
  <si>
    <t>被害者</t>
    <rPh sb="0" eb="3">
      <t>ヒガイシャ</t>
    </rPh>
    <phoneticPr fontId="2"/>
  </si>
  <si>
    <t>警備</t>
    <rPh sb="0" eb="2">
      <t>ケイビ</t>
    </rPh>
    <phoneticPr fontId="2"/>
  </si>
  <si>
    <t>第三者</t>
    <rPh sb="0" eb="3">
      <t>ダイサンシャ</t>
    </rPh>
    <phoneticPr fontId="2"/>
  </si>
  <si>
    <t>認知190</t>
    <rPh sb="0" eb="2">
      <t>ニンチ</t>
    </rPh>
    <phoneticPr fontId="2"/>
  </si>
  <si>
    <t>認知191</t>
    <rPh sb="0" eb="2">
      <t>ニンチ</t>
    </rPh>
    <phoneticPr fontId="2"/>
  </si>
  <si>
    <t>認知192</t>
    <rPh sb="0" eb="2">
      <t>ニンチ</t>
    </rPh>
    <phoneticPr fontId="2"/>
  </si>
  <si>
    <t>認知193</t>
    <rPh sb="0" eb="2">
      <t>ニンチ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</si>
  <si>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</si>
  <si>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</si>
  <si>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</si>
  <si>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</si>
  <si>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</si>
  <si>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</si>
  <si>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</si>
  <si>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９　都道府県別   認知</t>
    <rPh sb="2" eb="4">
      <t>トドウ</t>
    </rPh>
    <phoneticPr fontId="2"/>
  </si>
  <si>
    <t>９　都道府県別　認知</t>
    <rPh sb="2" eb="4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</si>
</sst>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2">
    <xf numFmtId="0" fontId="0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9">
    <xf numFmtId="0" fontId="0" fillId="0" borderId="0" xfId="0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justifyLastLine="1"/>
    </xf>
    <xf numFmtId="0" fontId="3" fillId="0" borderId="0" xfId="0" quotePrefix="1" applyFont="1" applyFill="1" applyAlignment="1">
      <alignment justifyLastLine="1"/>
    </xf>
    <xf numFmtId="0" fontId="3" fillId="0" borderId="0" xfId="0" quotePrefix="1" applyFont="1" applyFill="1" applyAlignment="1">
      <alignment horizontal="distributed" justifyLastLine="1"/>
    </xf>
    <xf numFmtId="0" fontId="3" fillId="0" borderId="0" xfId="0" applyFont="1" applyFill="1" applyAlignment="1">
      <alignment horizontal="distributed" justifyLastLine="1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Alignment="1" applyProtection="1">
      <alignment vertical="center" justifyLastLine="1"/>
    </xf>
    <xf numFmtId="0" fontId="3" fillId="0" borderId="0" xfId="0" quotePrefix="1" applyFont="1" applyFill="1" applyAlignment="1" applyProtection="1">
      <alignment vertical="center" justifyLastLine="1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6" fontId="5" fillId="0" borderId="0" xfId="13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6" fontId="6" fillId="0" borderId="0" xfId="13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176" fontId="5" fillId="0" borderId="0" xfId="130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8" fontId="5" fillId="0" borderId="8" xfId="131" applyNumberFormat="1" applyFont="1" applyFill="1" applyBorder="1" applyAlignment="1">
      <alignment horizontal="right" vertical="center" wrapText="1"/>
    </xf>
    <xf numFmtId="38" fontId="5" fillId="0" borderId="9" xfId="131" applyNumberFormat="1" applyFont="1" applyFill="1" applyBorder="1" applyAlignment="1">
      <alignment horizontal="right" vertical="center" wrapText="1"/>
    </xf>
    <xf numFmtId="38" fontId="5" fillId="0" borderId="4" xfId="131" applyNumberFormat="1" applyFont="1" applyFill="1" applyBorder="1" applyAlignment="1">
      <alignment horizontal="right" vertical="center" wrapText="1"/>
    </xf>
    <xf numFmtId="38" fontId="4" fillId="0" borderId="9" xfId="131" applyNumberFormat="1" applyFont="1" applyFill="1" applyBorder="1" applyAlignment="1">
      <alignment horizontal="right" vertical="center" wrapText="1"/>
    </xf>
    <xf numFmtId="38" fontId="4" fillId="0" borderId="4" xfId="131" applyNumberFormat="1" applyFont="1" applyFill="1" applyBorder="1" applyAlignment="1">
      <alignment horizontal="right" vertical="center" wrapText="1"/>
    </xf>
    <xf numFmtId="38" fontId="5" fillId="0" borderId="10" xfId="131" applyNumberFormat="1" applyFont="1" applyFill="1" applyBorder="1" applyAlignment="1">
      <alignment horizontal="right" vertical="center" wrapText="1"/>
    </xf>
    <xf numFmtId="38" fontId="4" fillId="0" borderId="10" xfId="131" applyNumberFormat="1" applyFont="1" applyFill="1" applyBorder="1" applyAlignment="1">
      <alignment horizontal="right" vertical="center" wrapText="1"/>
    </xf>
    <xf numFmtId="38" fontId="4" fillId="0" borderId="6" xfId="131" applyNumberFormat="1" applyFont="1" applyFill="1" applyBorder="1" applyAlignment="1">
      <alignment horizontal="right" vertical="center" wrapText="1"/>
    </xf>
    <xf numFmtId="38" fontId="5" fillId="0" borderId="11" xfId="132" applyNumberFormat="1" applyFont="1" applyFill="1" applyBorder="1" applyAlignment="1">
      <alignment horizontal="right" vertical="center" wrapText="1"/>
    </xf>
    <xf numFmtId="38" fontId="5" fillId="0" borderId="8" xfId="132" applyNumberFormat="1" applyFont="1" applyFill="1" applyBorder="1" applyAlignment="1">
      <alignment horizontal="right" vertical="center" wrapText="1"/>
    </xf>
    <xf numFmtId="38" fontId="5" fillId="0" borderId="12" xfId="132" applyNumberFormat="1" applyFont="1" applyFill="1" applyBorder="1" applyAlignment="1">
      <alignment horizontal="right" vertical="center" wrapText="1"/>
    </xf>
    <xf numFmtId="38" fontId="5" fillId="0" borderId="9" xfId="132" applyNumberFormat="1" applyFont="1" applyFill="1" applyBorder="1" applyAlignment="1">
      <alignment horizontal="right" vertical="center" wrapText="1"/>
    </xf>
    <xf numFmtId="38" fontId="4" fillId="0" borderId="12" xfId="132" applyNumberFormat="1" applyFont="1" applyFill="1" applyBorder="1" applyAlignment="1">
      <alignment horizontal="right" vertical="center" wrapText="1"/>
    </xf>
    <xf numFmtId="38" fontId="4" fillId="0" borderId="9" xfId="132" applyNumberFormat="1" applyFont="1" applyFill="1" applyBorder="1" applyAlignment="1">
      <alignment horizontal="right" vertical="center" wrapText="1"/>
    </xf>
    <xf numFmtId="38" fontId="4" fillId="0" borderId="13" xfId="132" applyNumberFormat="1" applyFont="1" applyFill="1" applyBorder="1" applyAlignment="1">
      <alignment horizontal="right" vertical="center" wrapText="1"/>
    </xf>
    <xf numFmtId="38" fontId="4" fillId="0" borderId="10" xfId="132" applyNumberFormat="1" applyFont="1" applyFill="1" applyBorder="1" applyAlignment="1">
      <alignment horizontal="right" vertical="center" wrapText="1"/>
    </xf>
    <xf numFmtId="38" fontId="5" fillId="0" borderId="8" xfId="133" applyNumberFormat="1" applyFont="1" applyFill="1" applyBorder="1" applyAlignment="1">
      <alignment horizontal="right" vertical="center" wrapText="1"/>
    </xf>
    <xf numFmtId="38" fontId="5" fillId="0" borderId="14" xfId="133" applyNumberFormat="1" applyFont="1" applyFill="1" applyBorder="1" applyAlignment="1">
      <alignment horizontal="right" vertical="center" wrapText="1"/>
    </xf>
    <xf numFmtId="38" fontId="5" fillId="0" borderId="9" xfId="133" applyNumberFormat="1" applyFont="1" applyFill="1" applyBorder="1" applyAlignment="1">
      <alignment horizontal="right" vertical="center" wrapText="1"/>
    </xf>
    <xf numFmtId="38" fontId="5" fillId="0" borderId="4" xfId="133" applyNumberFormat="1" applyFont="1" applyFill="1" applyBorder="1" applyAlignment="1">
      <alignment horizontal="right" vertical="center" wrapText="1"/>
    </xf>
    <xf numFmtId="38" fontId="4" fillId="0" borderId="9" xfId="133" applyNumberFormat="1" applyFont="1" applyFill="1" applyBorder="1" applyAlignment="1">
      <alignment horizontal="right" vertical="center" wrapText="1"/>
    </xf>
    <xf numFmtId="38" fontId="4" fillId="0" borderId="4" xfId="133" applyNumberFormat="1" applyFont="1" applyFill="1" applyBorder="1" applyAlignment="1">
      <alignment horizontal="right" vertical="center" wrapText="1"/>
    </xf>
    <xf numFmtId="38" fontId="4" fillId="0" borderId="10" xfId="133" applyNumberFormat="1" applyFont="1" applyFill="1" applyBorder="1" applyAlignment="1">
      <alignment horizontal="right" vertical="center" wrapText="1"/>
    </xf>
    <xf numFmtId="38" fontId="4" fillId="0" borderId="6" xfId="133" applyNumberFormat="1" applyFont="1" applyFill="1" applyBorder="1" applyAlignment="1">
      <alignment horizontal="right" vertical="center" wrapText="1"/>
    </xf>
    <xf numFmtId="38" fontId="5" fillId="0" borderId="11" xfId="134" applyNumberFormat="1" applyFont="1" applyFill="1" applyBorder="1" applyAlignment="1">
      <alignment horizontal="right" vertical="center" wrapText="1"/>
    </xf>
    <xf numFmtId="38" fontId="5" fillId="0" borderId="8" xfId="134" applyNumberFormat="1" applyFont="1" applyFill="1" applyBorder="1" applyAlignment="1">
      <alignment horizontal="right" vertical="center" wrapText="1"/>
    </xf>
    <xf numFmtId="38" fontId="5" fillId="0" borderId="12" xfId="134" applyNumberFormat="1" applyFont="1" applyFill="1" applyBorder="1" applyAlignment="1">
      <alignment horizontal="right" vertical="center" wrapText="1"/>
    </xf>
    <xf numFmtId="38" fontId="5" fillId="0" borderId="9" xfId="134" applyNumberFormat="1" applyFont="1" applyFill="1" applyBorder="1" applyAlignment="1">
      <alignment horizontal="right" vertical="center" wrapText="1"/>
    </xf>
    <xf numFmtId="38" fontId="4" fillId="0" borderId="12" xfId="134" applyNumberFormat="1" applyFont="1" applyFill="1" applyBorder="1" applyAlignment="1">
      <alignment horizontal="right" vertical="center" wrapText="1"/>
    </xf>
    <xf numFmtId="38" fontId="4" fillId="0" borderId="9" xfId="134" applyNumberFormat="1" applyFont="1" applyFill="1" applyBorder="1" applyAlignment="1">
      <alignment horizontal="right" vertical="center" wrapText="1"/>
    </xf>
    <xf numFmtId="38" fontId="4" fillId="0" borderId="13" xfId="134" applyNumberFormat="1" applyFont="1" applyFill="1" applyBorder="1" applyAlignment="1">
      <alignment horizontal="right" vertical="center" wrapText="1"/>
    </xf>
    <xf numFmtId="38" fontId="4" fillId="0" borderId="10" xfId="134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horizontal="distributed"/>
    </xf>
    <xf numFmtId="0" fontId="3" fillId="0" borderId="0" xfId="0" quotePrefix="1" applyFont="1" applyFill="1" applyAlignment="1">
      <alignment horizontal="distributed"/>
    </xf>
    <xf numFmtId="0" fontId="0" fillId="0" borderId="21" xfId="0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</cellXfs>
  <cellStyles count="172">
    <cellStyle name="20% - アクセント 1 2" xfId="1"/>
    <cellStyle name="20% - アクセント 1 3" xfId="2"/>
    <cellStyle name="20% - アクセント 1 4" xfId="3"/>
    <cellStyle name="20% - アクセント 1 5" xfId="4"/>
    <cellStyle name="20% - アクセント 2 2" xfId="5"/>
    <cellStyle name="20% - アクセント 2 3" xfId="6"/>
    <cellStyle name="20% - アクセント 2 4" xfId="7"/>
    <cellStyle name="20% - アクセント 2 5" xfId="8"/>
    <cellStyle name="20% - アクセント 3 2" xfId="9"/>
    <cellStyle name="20% - アクセント 3 3" xfId="10"/>
    <cellStyle name="20% - アクセント 3 4" xfId="11"/>
    <cellStyle name="20% - アクセント 3 5" xfId="12"/>
    <cellStyle name="20% - アクセント 4 2" xfId="13"/>
    <cellStyle name="20% - アクセント 4 3" xfId="14"/>
    <cellStyle name="20% - アクセント 4 4" xfId="15"/>
    <cellStyle name="20% - アクセント 4 5" xfId="16"/>
    <cellStyle name="20% - アクセント 5 2" xfId="17"/>
    <cellStyle name="20% - アクセント 5 3" xfId="18"/>
    <cellStyle name="20% - アクセント 5 4" xfId="19"/>
    <cellStyle name="20% - アクセント 5 5" xfId="20"/>
    <cellStyle name="20% - アクセント 6 2" xfId="21"/>
    <cellStyle name="20% - アクセント 6 3" xfId="22"/>
    <cellStyle name="20% - アクセント 6 4" xfId="23"/>
    <cellStyle name="20% - アクセント 6 5" xfId="24"/>
    <cellStyle name="40% - アクセント 1 2" xfId="25"/>
    <cellStyle name="40% - アクセント 1 3" xfId="26"/>
    <cellStyle name="40% - アクセント 1 4" xfId="27"/>
    <cellStyle name="40% - アクセント 1 5" xfId="28"/>
    <cellStyle name="40% - アクセント 2 2" xfId="29"/>
    <cellStyle name="40% - アクセント 2 3" xfId="30"/>
    <cellStyle name="40% - アクセント 2 4" xfId="31"/>
    <cellStyle name="40% - アクセント 2 5" xfId="32"/>
    <cellStyle name="40% - アクセント 3 2" xfId="33"/>
    <cellStyle name="40% - アクセント 3 3" xfId="34"/>
    <cellStyle name="40% - アクセント 3 4" xfId="35"/>
    <cellStyle name="40% - アクセント 3 5" xfId="36"/>
    <cellStyle name="40% - アクセント 4 2" xfId="37"/>
    <cellStyle name="40% - アクセント 4 3" xfId="38"/>
    <cellStyle name="40% - アクセント 4 4" xfId="39"/>
    <cellStyle name="40% - アクセント 4 5" xfId="40"/>
    <cellStyle name="40% - アクセント 5 2" xfId="41"/>
    <cellStyle name="40% - アクセント 5 3" xfId="42"/>
    <cellStyle name="40% - アクセント 5 4" xfId="43"/>
    <cellStyle name="40% - アクセント 5 5" xfId="44"/>
    <cellStyle name="40% - アクセント 6 2" xfId="45"/>
    <cellStyle name="40% - アクセント 6 3" xfId="46"/>
    <cellStyle name="40% - アクセント 6 4" xfId="47"/>
    <cellStyle name="40% - アクセント 6 5" xfId="48"/>
    <cellStyle name="60% - アクセント 1 2" xfId="49"/>
    <cellStyle name="60% - アクセント 1 3" xfId="50"/>
    <cellStyle name="60% - アクセント 1 4" xfId="51"/>
    <cellStyle name="60% - アクセント 1 5" xfId="52"/>
    <cellStyle name="60% - アクセント 2 2" xfId="53"/>
    <cellStyle name="60% - アクセント 2 3" xfId="54"/>
    <cellStyle name="60% - アクセント 2 4" xfId="55"/>
    <cellStyle name="60% - アクセント 2 5" xfId="56"/>
    <cellStyle name="60% - アクセント 3 2" xfId="57"/>
    <cellStyle name="60% - アクセント 3 3" xfId="58"/>
    <cellStyle name="60% - アクセント 3 4" xfId="59"/>
    <cellStyle name="60% - アクセント 3 5" xfId="60"/>
    <cellStyle name="60% - アクセント 4 2" xfId="61"/>
    <cellStyle name="60% - アクセント 4 3" xfId="62"/>
    <cellStyle name="60% - アクセント 4 4" xfId="63"/>
    <cellStyle name="60% - アクセント 4 5" xfId="64"/>
    <cellStyle name="60% - アクセント 5 2" xfId="65"/>
    <cellStyle name="60% - アクセント 5 3" xfId="66"/>
    <cellStyle name="60% - アクセント 5 4" xfId="67"/>
    <cellStyle name="60% - アクセント 5 5" xfId="68"/>
    <cellStyle name="60% - アクセント 6 2" xfId="69"/>
    <cellStyle name="60% - アクセント 6 3" xfId="70"/>
    <cellStyle name="60% - アクセント 6 4" xfId="71"/>
    <cellStyle name="60% - アクセント 6 5" xfId="72"/>
    <cellStyle name="アクセント 1 2" xfId="73"/>
    <cellStyle name="アクセント 1 3" xfId="74"/>
    <cellStyle name="アクセント 1 4" xfId="75"/>
    <cellStyle name="アクセント 1 5" xfId="76"/>
    <cellStyle name="アクセント 2 2" xfId="77"/>
    <cellStyle name="アクセント 2 3" xfId="78"/>
    <cellStyle name="アクセント 2 4" xfId="79"/>
    <cellStyle name="アクセント 2 5" xfId="80"/>
    <cellStyle name="アクセント 3 2" xfId="81"/>
    <cellStyle name="アクセント 3 3" xfId="82"/>
    <cellStyle name="アクセント 3 4" xfId="83"/>
    <cellStyle name="アクセント 3 5" xfId="84"/>
    <cellStyle name="アクセント 4 2" xfId="85"/>
    <cellStyle name="アクセント 4 3" xfId="86"/>
    <cellStyle name="アクセント 4 4" xfId="87"/>
    <cellStyle name="アクセント 4 5" xfId="88"/>
    <cellStyle name="アクセント 5 2" xfId="89"/>
    <cellStyle name="アクセント 5 3" xfId="90"/>
    <cellStyle name="アクセント 5 4" xfId="91"/>
    <cellStyle name="アクセント 5 5" xfId="92"/>
    <cellStyle name="アクセント 6 2" xfId="93"/>
    <cellStyle name="アクセント 6 3" xfId="94"/>
    <cellStyle name="アクセント 6 4" xfId="95"/>
    <cellStyle name="アクセント 6 5" xfId="96"/>
    <cellStyle name="タイトル 2" xfId="97"/>
    <cellStyle name="タイトル 3" xfId="98"/>
    <cellStyle name="タイトル 4" xfId="99"/>
    <cellStyle name="タイトル 5" xfId="100"/>
    <cellStyle name="チェック セル 2" xfId="101"/>
    <cellStyle name="チェック セル 3" xfId="102"/>
    <cellStyle name="チェック セル 4" xfId="103"/>
    <cellStyle name="チェック セル 5" xfId="104"/>
    <cellStyle name="どちらでもない 2" xfId="105"/>
    <cellStyle name="どちらでもない 3" xfId="106"/>
    <cellStyle name="どちらでもない 4" xfId="107"/>
    <cellStyle name="どちらでもない 5" xfId="108"/>
    <cellStyle name="ハイパーリンク" xfId="109" builtinId="8" customBuiltin="1"/>
    <cellStyle name="メモ 2" xfId="110"/>
    <cellStyle name="メモ 3" xfId="111"/>
    <cellStyle name="メモ 4" xfId="112"/>
    <cellStyle name="メモ 5" xfId="113"/>
    <cellStyle name="リンク セル 2" xfId="114"/>
    <cellStyle name="リンク セル 3" xfId="115"/>
    <cellStyle name="リンク セル 4" xfId="116"/>
    <cellStyle name="リンク セル 5" xfId="117"/>
    <cellStyle name="悪い 2" xfId="118"/>
    <cellStyle name="悪い 3" xfId="119"/>
    <cellStyle name="悪い 4" xfId="120"/>
    <cellStyle name="悪い 5" xfId="121"/>
    <cellStyle name="計算 2" xfId="122"/>
    <cellStyle name="計算 3" xfId="123"/>
    <cellStyle name="計算 4" xfId="124"/>
    <cellStyle name="計算 5" xfId="125"/>
    <cellStyle name="警告文 2" xfId="126"/>
    <cellStyle name="警告文 3" xfId="127"/>
    <cellStyle name="警告文 4" xfId="128"/>
    <cellStyle name="警告文 5" xfId="129"/>
    <cellStyle name="桁区切り" xfId="130" builtinId="6"/>
    <cellStyle name="桁区切り 2" xfId="131"/>
    <cellStyle name="桁区切り 3" xfId="132"/>
    <cellStyle name="桁区切り 4" xfId="133"/>
    <cellStyle name="桁区切り 5" xfId="134"/>
    <cellStyle name="見出し 1 2" xfId="135"/>
    <cellStyle name="見出し 1 3" xfId="136"/>
    <cellStyle name="見出し 1 4" xfId="137"/>
    <cellStyle name="見出し 1 5" xfId="138"/>
    <cellStyle name="見出し 2 2" xfId="139"/>
    <cellStyle name="見出し 2 3" xfId="140"/>
    <cellStyle name="見出し 2 4" xfId="141"/>
    <cellStyle name="見出し 2 5" xfId="142"/>
    <cellStyle name="見出し 3 2" xfId="143"/>
    <cellStyle name="見出し 3 3" xfId="144"/>
    <cellStyle name="見出し 3 4" xfId="145"/>
    <cellStyle name="見出し 3 5" xfId="146"/>
    <cellStyle name="見出し 4 2" xfId="147"/>
    <cellStyle name="見出し 4 3" xfId="148"/>
    <cellStyle name="見出し 4 4" xfId="149"/>
    <cellStyle name="見出し 4 5" xfId="150"/>
    <cellStyle name="集計 2" xfId="151"/>
    <cellStyle name="集計 3" xfId="152"/>
    <cellStyle name="集計 4" xfId="153"/>
    <cellStyle name="集計 5" xfId="154"/>
    <cellStyle name="出力 2" xfId="155"/>
    <cellStyle name="出力 3" xfId="156"/>
    <cellStyle name="出力 4" xfId="157"/>
    <cellStyle name="出力 5" xfId="158"/>
    <cellStyle name="説明文 2" xfId="159"/>
    <cellStyle name="説明文 3" xfId="160"/>
    <cellStyle name="説明文 4" xfId="161"/>
    <cellStyle name="説明文 5" xfId="162"/>
    <cellStyle name="入力 2" xfId="163"/>
    <cellStyle name="入力 3" xfId="164"/>
    <cellStyle name="入力 4" xfId="165"/>
    <cellStyle name="入力 5" xfId="166"/>
    <cellStyle name="標準" xfId="0" builtinId="0"/>
    <cellStyle name="表示済みのハイパーリンク" xfId="167" builtinId="9" customBuiltin="1"/>
    <cellStyle name="良い 2" xfId="168"/>
    <cellStyle name="良い 3" xfId="169"/>
    <cellStyle name="良い 4" xfId="170"/>
    <cellStyle name="良い 5" xfId="1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V78"/>
  <sheetViews>
    <sheetView tabSelected="1" view="pageBreakPreview" zoomScaleNormal="100" workbookViewId="0">
      <selection activeCell="B2" sqref="B2"/>
    </sheetView>
  </sheetViews>
  <sheetFormatPr defaultColWidth="9.140625" defaultRowHeight="12"/>
  <cols>
    <col min="1" max="1" width="3.7109375" style="2" customWidth="1"/>
    <col min="2" max="2" width="14.7109375" style="1" customWidth="1"/>
    <col min="3" max="3" width="12.7109375" style="2" customWidth="1"/>
    <col min="4" max="5" width="8.140625" style="2" customWidth="1"/>
    <col min="6" max="8" width="11.28515625" style="2" customWidth="1"/>
    <col min="9" max="9" width="2.5703125" style="25" customWidth="1"/>
    <col min="10" max="15" width="11.28515625" style="2" customWidth="1"/>
    <col min="16" max="16" width="14.7109375" style="1" customWidth="1"/>
    <col min="17" max="17" width="6.7109375" style="2" customWidth="1"/>
    <col min="18" max="18" width="10.7109375" style="2" bestFit="1" customWidth="1"/>
    <col min="19" max="32" width="9.140625" style="2"/>
    <col min="33" max="33" width="8.7109375" style="2" customWidth="1"/>
    <col min="34" max="34" width="6.7109375" style="2" customWidth="1"/>
    <col min="35" max="35" width="5.7109375" style="2" customWidth="1"/>
    <col min="36" max="41" width="6.7109375" style="2" customWidth="1"/>
    <col min="42" max="42" width="5.7109375" style="2" customWidth="1"/>
    <col min="43" max="45" width="6.7109375" style="2" customWidth="1"/>
    <col min="46" max="46" width="8.7109375" style="2" customWidth="1"/>
    <col min="47" max="59" width="6.7109375" style="2" customWidth="1"/>
    <col min="60" max="60" width="3.7109375" style="2" customWidth="1"/>
    <col min="61" max="73" width="6.7109375" style="2" customWidth="1"/>
    <col min="74" max="74" width="8.7109375" style="2" customWidth="1"/>
    <col min="75" max="16384" width="9.140625" style="2"/>
  </cols>
  <sheetData>
    <row r="1" spans="2:22">
      <c r="B1" s="50" t="s">
        <v>93</v>
      </c>
      <c r="K1" s="51" t="s">
        <v>94</v>
      </c>
    </row>
    <row r="2" spans="2:22" s="30" customFormat="1" ht="14.25" customHeight="1">
      <c r="B2" s="26"/>
      <c r="C2" s="27"/>
      <c r="D2" s="84" t="s">
        <v>104</v>
      </c>
      <c r="E2" s="84"/>
      <c r="F2" s="84"/>
      <c r="G2" s="84"/>
      <c r="H2" s="28"/>
      <c r="I2" s="29"/>
      <c r="J2" s="27"/>
      <c r="K2" s="84" t="s">
        <v>84</v>
      </c>
      <c r="L2" s="84"/>
      <c r="M2" s="84"/>
      <c r="N2" s="84"/>
      <c r="O2" s="84"/>
      <c r="P2" s="27"/>
    </row>
    <row r="3" spans="2:22" s="10" customFormat="1" ht="12.75" thickBot="1">
      <c r="B3" s="31"/>
      <c r="C3" s="32"/>
      <c r="D3" s="32"/>
      <c r="E3" s="32"/>
      <c r="F3" s="32"/>
      <c r="G3" s="32"/>
      <c r="H3" s="32"/>
      <c r="I3" s="9"/>
      <c r="J3" s="32"/>
      <c r="K3" s="32"/>
      <c r="L3" s="32"/>
      <c r="M3" s="32"/>
      <c r="N3" s="32"/>
      <c r="O3" s="32"/>
      <c r="P3" s="31"/>
    </row>
    <row r="4" spans="2:22" s="12" customFormat="1" ht="24" customHeight="1">
      <c r="B4" s="85" t="s">
        <v>0</v>
      </c>
      <c r="C4" s="87" t="s">
        <v>61</v>
      </c>
      <c r="D4" s="87" t="s">
        <v>62</v>
      </c>
      <c r="E4" s="87" t="s">
        <v>63</v>
      </c>
      <c r="F4" s="92" t="s">
        <v>59</v>
      </c>
      <c r="G4" s="93"/>
      <c r="H4" s="93"/>
      <c r="I4" s="33"/>
      <c r="J4" s="94" t="s">
        <v>85</v>
      </c>
      <c r="K4" s="94"/>
      <c r="L4" s="95"/>
      <c r="M4" s="89" t="s">
        <v>60</v>
      </c>
      <c r="N4" s="91"/>
      <c r="O4" s="85"/>
      <c r="P4" s="89" t="s">
        <v>0</v>
      </c>
      <c r="R4" s="34" t="s">
        <v>74</v>
      </c>
    </row>
    <row r="5" spans="2:22" s="12" customFormat="1" ht="24" customHeight="1">
      <c r="B5" s="86"/>
      <c r="C5" s="88"/>
      <c r="D5" s="88"/>
      <c r="E5" s="88"/>
      <c r="F5" s="35" t="s">
        <v>57</v>
      </c>
      <c r="G5" s="35" t="s">
        <v>2</v>
      </c>
      <c r="H5" s="36" t="s">
        <v>64</v>
      </c>
      <c r="I5" s="33"/>
      <c r="J5" s="37" t="s">
        <v>57</v>
      </c>
      <c r="K5" s="35" t="s">
        <v>2</v>
      </c>
      <c r="L5" s="35" t="s">
        <v>58</v>
      </c>
      <c r="M5" s="35" t="s">
        <v>57</v>
      </c>
      <c r="N5" s="35" t="s">
        <v>2</v>
      </c>
      <c r="O5" s="35" t="s">
        <v>64</v>
      </c>
      <c r="P5" s="90"/>
      <c r="R5" s="34" t="s">
        <v>89</v>
      </c>
      <c r="S5" s="12" t="s">
        <v>90</v>
      </c>
      <c r="T5" s="12" t="s">
        <v>91</v>
      </c>
      <c r="U5" s="12" t="s">
        <v>92</v>
      </c>
      <c r="V5" s="12" t="s">
        <v>88</v>
      </c>
    </row>
    <row r="6" spans="2:22" s="20" customFormat="1">
      <c r="B6" s="38" t="s">
        <v>4</v>
      </c>
      <c r="C6" s="52">
        <f>SUM(D6,E6,F6,J6,M6,'02'!C6,'02'!D6,'02'!E6,'02'!F6,'02'!O6)</f>
        <v>601331</v>
      </c>
      <c r="D6" s="53">
        <v>3558</v>
      </c>
      <c r="E6" s="53">
        <v>429</v>
      </c>
      <c r="F6" s="53">
        <f>SUM(G6:H6)</f>
        <v>527683</v>
      </c>
      <c r="G6" s="53">
        <v>143951</v>
      </c>
      <c r="H6" s="54">
        <v>383732</v>
      </c>
      <c r="I6" s="39"/>
      <c r="J6" s="60">
        <f>SUM(K6:L6)</f>
        <v>3344</v>
      </c>
      <c r="K6" s="61">
        <v>2359</v>
      </c>
      <c r="L6" s="61">
        <v>985</v>
      </c>
      <c r="M6" s="61">
        <f>SUM(N6:O6)</f>
        <v>15038</v>
      </c>
      <c r="N6" s="61">
        <v>7722</v>
      </c>
      <c r="O6" s="61">
        <v>7316</v>
      </c>
      <c r="P6" s="40" t="s">
        <v>4</v>
      </c>
      <c r="R6" s="19">
        <f>SUM(D6:E6,G6:H6,K6:L6,N6:O6,'02'!C6:E6,'02'!G6:H6,'02'!J6:O6)-C6</f>
        <v>0</v>
      </c>
      <c r="S6" s="19">
        <f>SUM(G6:H6)-F6</f>
        <v>0</v>
      </c>
      <c r="T6" s="19">
        <f>SUM(K6:L6)-J6</f>
        <v>0</v>
      </c>
      <c r="U6" s="19">
        <f>SUM(N6:O6)-M6</f>
        <v>0</v>
      </c>
      <c r="V6" s="19">
        <f>SUM('02'!G6:H6,'02'!J6:N6)-'02'!F6</f>
        <v>0</v>
      </c>
    </row>
    <row r="7" spans="2:22" s="20" customFormat="1">
      <c r="B7" s="38" t="s">
        <v>5</v>
      </c>
      <c r="C7" s="53">
        <f>SUM(D7,E7,F7,J7,M7,'02'!C7,'02'!D7,'02'!E7,'02'!F7,'02'!O7)</f>
        <v>19604</v>
      </c>
      <c r="D7" s="53">
        <v>175</v>
      </c>
      <c r="E7" s="53">
        <v>22</v>
      </c>
      <c r="F7" s="53">
        <f t="shared" ref="F7:F65" si="0">SUM(G7:H7)</f>
        <v>17137</v>
      </c>
      <c r="G7" s="53">
        <v>6170</v>
      </c>
      <c r="H7" s="54">
        <v>10967</v>
      </c>
      <c r="I7" s="39"/>
      <c r="J7" s="62">
        <f t="shared" ref="J7:J65" si="1">SUM(K7:L7)</f>
        <v>136</v>
      </c>
      <c r="K7" s="63">
        <v>95</v>
      </c>
      <c r="L7" s="63">
        <v>41</v>
      </c>
      <c r="M7" s="63">
        <f t="shared" ref="M7:M65" si="2">SUM(N7:O7)</f>
        <v>769</v>
      </c>
      <c r="N7" s="63">
        <v>438</v>
      </c>
      <c r="O7" s="63">
        <v>331</v>
      </c>
      <c r="P7" s="40" t="s">
        <v>5</v>
      </c>
      <c r="R7" s="19">
        <f>SUM(D7:E7,G7:H7,K7:L7,N7:O7,'02'!C7:E7,'02'!G7:H7,'02'!J7:O7)-C7</f>
        <v>0</v>
      </c>
      <c r="S7" s="19">
        <f t="shared" ref="S7:S65" si="3">SUM(G7:H7)-F7</f>
        <v>0</v>
      </c>
      <c r="T7" s="19">
        <f t="shared" ref="T7:T65" si="4">SUM(K7:L7)-J7</f>
        <v>0</v>
      </c>
      <c r="U7" s="19">
        <f t="shared" ref="U7:U65" si="5">SUM(N7:O7)-M7</f>
        <v>0</v>
      </c>
      <c r="V7" s="19">
        <f>SUM('02'!G7:H7,'02'!J7:N7)-'02'!F7</f>
        <v>0</v>
      </c>
    </row>
    <row r="8" spans="2:22" s="22" customFormat="1">
      <c r="B8" s="41" t="s">
        <v>6</v>
      </c>
      <c r="C8" s="53">
        <f>SUM(D8,E8,F8,J8,M8,'02'!C8,'02'!D8,'02'!E8,'02'!F8,'02'!O8)</f>
        <v>14059</v>
      </c>
      <c r="D8" s="55">
        <v>112</v>
      </c>
      <c r="E8" s="55">
        <v>14</v>
      </c>
      <c r="F8" s="55">
        <f t="shared" si="0"/>
        <v>12370</v>
      </c>
      <c r="G8" s="55">
        <v>4383</v>
      </c>
      <c r="H8" s="56">
        <v>7987</v>
      </c>
      <c r="I8" s="42"/>
      <c r="J8" s="64">
        <f t="shared" si="1"/>
        <v>95</v>
      </c>
      <c r="K8" s="65">
        <v>65</v>
      </c>
      <c r="L8" s="65">
        <v>30</v>
      </c>
      <c r="M8" s="65">
        <f t="shared" si="2"/>
        <v>518</v>
      </c>
      <c r="N8" s="65">
        <v>314</v>
      </c>
      <c r="O8" s="65">
        <v>204</v>
      </c>
      <c r="P8" s="43" t="s">
        <v>6</v>
      </c>
      <c r="R8" s="19">
        <f>SUM(D8:E8,G8:H8,K8:L8,N8:O8,'02'!C8:E8,'02'!G8:H8,'02'!J8:O8)-C8</f>
        <v>0</v>
      </c>
      <c r="S8" s="19">
        <f t="shared" si="3"/>
        <v>0</v>
      </c>
      <c r="T8" s="19">
        <f t="shared" si="4"/>
        <v>0</v>
      </c>
      <c r="U8" s="19">
        <f t="shared" si="5"/>
        <v>0</v>
      </c>
      <c r="V8" s="19">
        <f>SUM('02'!G8:H8,'02'!J8:N8)-'02'!F8</f>
        <v>0</v>
      </c>
    </row>
    <row r="9" spans="2:22" s="22" customFormat="1">
      <c r="B9" s="41" t="s">
        <v>7</v>
      </c>
      <c r="C9" s="53">
        <f>SUM(D9,E9,F9,J9,M9,'02'!C9,'02'!D9,'02'!E9,'02'!F9,'02'!O9)</f>
        <v>1331</v>
      </c>
      <c r="D9" s="55">
        <v>10</v>
      </c>
      <c r="E9" s="55">
        <v>1</v>
      </c>
      <c r="F9" s="55">
        <f t="shared" si="0"/>
        <v>1166</v>
      </c>
      <c r="G9" s="55">
        <v>481</v>
      </c>
      <c r="H9" s="56">
        <v>685</v>
      </c>
      <c r="I9" s="42"/>
      <c r="J9" s="64">
        <f t="shared" si="1"/>
        <v>8</v>
      </c>
      <c r="K9" s="65">
        <v>7</v>
      </c>
      <c r="L9" s="65">
        <v>1</v>
      </c>
      <c r="M9" s="65">
        <f t="shared" si="2"/>
        <v>68</v>
      </c>
      <c r="N9" s="65">
        <v>36</v>
      </c>
      <c r="O9" s="65">
        <v>32</v>
      </c>
      <c r="P9" s="43" t="s">
        <v>7</v>
      </c>
      <c r="R9" s="19">
        <f>SUM(D9:E9,G9:H9,K9:L9,N9:O9,'02'!C9:E9,'02'!G9:H9,'02'!J9:O9)-C9</f>
        <v>0</v>
      </c>
      <c r="S9" s="19">
        <f t="shared" si="3"/>
        <v>0</v>
      </c>
      <c r="T9" s="19">
        <f t="shared" si="4"/>
        <v>0</v>
      </c>
      <c r="U9" s="19">
        <f t="shared" si="5"/>
        <v>0</v>
      </c>
      <c r="V9" s="19">
        <f>SUM('02'!G9:H9,'02'!J9:N9)-'02'!F9</f>
        <v>0</v>
      </c>
    </row>
    <row r="10" spans="2:22" s="22" customFormat="1">
      <c r="B10" s="41" t="s">
        <v>8</v>
      </c>
      <c r="C10" s="53">
        <f>SUM(D10,E10,F10,J10,M10,'02'!C10,'02'!D10,'02'!E10,'02'!F10,'02'!O10)</f>
        <v>1934</v>
      </c>
      <c r="D10" s="55">
        <v>30</v>
      </c>
      <c r="E10" s="55">
        <v>3</v>
      </c>
      <c r="F10" s="55">
        <f t="shared" si="0"/>
        <v>1679</v>
      </c>
      <c r="G10" s="55">
        <v>616</v>
      </c>
      <c r="H10" s="56">
        <v>1063</v>
      </c>
      <c r="I10" s="42"/>
      <c r="J10" s="64">
        <f t="shared" si="1"/>
        <v>23</v>
      </c>
      <c r="K10" s="65">
        <v>16</v>
      </c>
      <c r="L10" s="65">
        <v>7</v>
      </c>
      <c r="M10" s="65">
        <f t="shared" si="2"/>
        <v>83</v>
      </c>
      <c r="N10" s="65">
        <v>43</v>
      </c>
      <c r="O10" s="65">
        <v>40</v>
      </c>
      <c r="P10" s="43" t="s">
        <v>8</v>
      </c>
      <c r="R10" s="19">
        <f>SUM(D10:E10,G10:H10,K10:L10,N10:O10,'02'!C10:E10,'02'!G10:H10,'02'!J10:O10)-C10</f>
        <v>0</v>
      </c>
      <c r="S10" s="19">
        <f t="shared" si="3"/>
        <v>0</v>
      </c>
      <c r="T10" s="19">
        <f t="shared" si="4"/>
        <v>0</v>
      </c>
      <c r="U10" s="19">
        <f t="shared" si="5"/>
        <v>0</v>
      </c>
      <c r="V10" s="19">
        <f>SUM('02'!G10:H10,'02'!J10:N10)-'02'!F10</f>
        <v>0</v>
      </c>
    </row>
    <row r="11" spans="2:22" s="22" customFormat="1">
      <c r="B11" s="41" t="s">
        <v>9</v>
      </c>
      <c r="C11" s="53">
        <f>SUM(D11,E11,F11,J11,M11,'02'!C11,'02'!D11,'02'!E11,'02'!F11,'02'!O11)</f>
        <v>1672</v>
      </c>
      <c r="D11" s="55">
        <v>20</v>
      </c>
      <c r="E11" s="55">
        <v>3</v>
      </c>
      <c r="F11" s="55">
        <f t="shared" si="0"/>
        <v>1412</v>
      </c>
      <c r="G11" s="55">
        <v>545</v>
      </c>
      <c r="H11" s="56">
        <v>867</v>
      </c>
      <c r="I11" s="42"/>
      <c r="J11" s="64">
        <f t="shared" si="1"/>
        <v>10</v>
      </c>
      <c r="K11" s="65">
        <v>7</v>
      </c>
      <c r="L11" s="65">
        <v>3</v>
      </c>
      <c r="M11" s="65">
        <f t="shared" si="2"/>
        <v>73</v>
      </c>
      <c r="N11" s="65">
        <v>32</v>
      </c>
      <c r="O11" s="65">
        <v>41</v>
      </c>
      <c r="P11" s="43" t="s">
        <v>9</v>
      </c>
      <c r="R11" s="19">
        <f>SUM(D11:E11,G11:H11,K11:L11,N11:O11,'02'!C11:E11,'02'!G11:H11,'02'!J11:O11)-C11</f>
        <v>0</v>
      </c>
      <c r="S11" s="19">
        <f t="shared" si="3"/>
        <v>0</v>
      </c>
      <c r="T11" s="19">
        <f t="shared" si="4"/>
        <v>0</v>
      </c>
      <c r="U11" s="19">
        <f t="shared" si="5"/>
        <v>0</v>
      </c>
      <c r="V11" s="19">
        <f>SUM('02'!G11:H11,'02'!J11:N11)-'02'!F11</f>
        <v>0</v>
      </c>
    </row>
    <row r="12" spans="2:22" s="22" customFormat="1">
      <c r="B12" s="41" t="s">
        <v>10</v>
      </c>
      <c r="C12" s="53">
        <f>SUM(D12,E12,F12,J12,M12,'02'!C12,'02'!D12,'02'!E12,'02'!F12,'02'!O12)</f>
        <v>608</v>
      </c>
      <c r="D12" s="55">
        <v>3</v>
      </c>
      <c r="E12" s="55">
        <v>1</v>
      </c>
      <c r="F12" s="55">
        <f t="shared" si="0"/>
        <v>510</v>
      </c>
      <c r="G12" s="55">
        <v>145</v>
      </c>
      <c r="H12" s="56">
        <v>365</v>
      </c>
      <c r="I12" s="42"/>
      <c r="J12" s="64">
        <f t="shared" si="1"/>
        <v>0</v>
      </c>
      <c r="K12" s="65">
        <v>0</v>
      </c>
      <c r="L12" s="65">
        <v>0</v>
      </c>
      <c r="M12" s="65">
        <f t="shared" si="2"/>
        <v>27</v>
      </c>
      <c r="N12" s="65">
        <v>13</v>
      </c>
      <c r="O12" s="65">
        <v>14</v>
      </c>
      <c r="P12" s="43" t="s">
        <v>10</v>
      </c>
      <c r="R12" s="19">
        <f>SUM(D12:E12,G12:H12,K12:L12,N12:O12,'02'!C12:E12,'02'!G12:H12,'02'!J12:O12)-C12</f>
        <v>0</v>
      </c>
      <c r="S12" s="19">
        <f t="shared" si="3"/>
        <v>0</v>
      </c>
      <c r="T12" s="19">
        <f t="shared" si="4"/>
        <v>0</v>
      </c>
      <c r="U12" s="19">
        <f t="shared" si="5"/>
        <v>0</v>
      </c>
      <c r="V12" s="19">
        <f>SUM('02'!G12:H12,'02'!J12:N12)-'02'!F12</f>
        <v>0</v>
      </c>
    </row>
    <row r="13" spans="2:22" s="20" customFormat="1">
      <c r="B13" s="38" t="s">
        <v>97</v>
      </c>
      <c r="C13" s="53">
        <f>SUM(D13,E13,F13,J13,M13,'02'!C13,'02'!D13,'02'!E13,'02'!F13,'02'!O13)</f>
        <v>27683</v>
      </c>
      <c r="D13" s="53">
        <v>138</v>
      </c>
      <c r="E13" s="53">
        <v>29</v>
      </c>
      <c r="F13" s="53">
        <f t="shared" si="0"/>
        <v>23334</v>
      </c>
      <c r="G13" s="53">
        <v>4904</v>
      </c>
      <c r="H13" s="54">
        <v>18430</v>
      </c>
      <c r="I13" s="39"/>
      <c r="J13" s="62">
        <f t="shared" si="1"/>
        <v>169</v>
      </c>
      <c r="K13" s="63">
        <v>77</v>
      </c>
      <c r="L13" s="63">
        <v>92</v>
      </c>
      <c r="M13" s="63">
        <f t="shared" si="2"/>
        <v>783</v>
      </c>
      <c r="N13" s="63">
        <v>267</v>
      </c>
      <c r="O13" s="63">
        <v>516</v>
      </c>
      <c r="P13" s="40" t="s">
        <v>97</v>
      </c>
      <c r="R13" s="19">
        <f>SUM(D13:E13,G13:H13,K13:L13,N13:O13,'02'!C13:E13,'02'!G13:H13,'02'!J13:O13)-C13</f>
        <v>0</v>
      </c>
      <c r="S13" s="19">
        <f t="shared" si="3"/>
        <v>0</v>
      </c>
      <c r="T13" s="19">
        <f t="shared" si="4"/>
        <v>0</v>
      </c>
      <c r="U13" s="19">
        <f t="shared" si="5"/>
        <v>0</v>
      </c>
      <c r="V13" s="19">
        <f>SUM('02'!G13:H13,'02'!J13:N13)-'02'!F13</f>
        <v>0</v>
      </c>
    </row>
    <row r="14" spans="2:22" s="22" customFormat="1">
      <c r="B14" s="41" t="s">
        <v>11</v>
      </c>
      <c r="C14" s="53">
        <f>SUM(D14,E14,F14,J14,M14,'02'!C14,'02'!D14,'02'!E14,'02'!F14,'02'!O14)</f>
        <v>3462</v>
      </c>
      <c r="D14" s="55">
        <v>16</v>
      </c>
      <c r="E14" s="55">
        <v>0</v>
      </c>
      <c r="F14" s="55">
        <f t="shared" si="0"/>
        <v>2968</v>
      </c>
      <c r="G14" s="55">
        <v>575</v>
      </c>
      <c r="H14" s="56">
        <v>2393</v>
      </c>
      <c r="I14" s="42"/>
      <c r="J14" s="64">
        <f t="shared" si="1"/>
        <v>44</v>
      </c>
      <c r="K14" s="65">
        <v>13</v>
      </c>
      <c r="L14" s="65">
        <v>31</v>
      </c>
      <c r="M14" s="65">
        <f t="shared" si="2"/>
        <v>151</v>
      </c>
      <c r="N14" s="65">
        <v>52</v>
      </c>
      <c r="O14" s="65">
        <v>99</v>
      </c>
      <c r="P14" s="43" t="s">
        <v>11</v>
      </c>
      <c r="R14" s="19">
        <f>SUM(D14:E14,G14:H14,K14:L14,N14:O14,'02'!C14:E14,'02'!G14:H14,'02'!J14:O14)-C14</f>
        <v>0</v>
      </c>
      <c r="S14" s="19">
        <f t="shared" si="3"/>
        <v>0</v>
      </c>
      <c r="T14" s="19">
        <f t="shared" si="4"/>
        <v>0</v>
      </c>
      <c r="U14" s="19">
        <f t="shared" si="5"/>
        <v>0</v>
      </c>
      <c r="V14" s="19">
        <f>SUM('02'!G14:H14,'02'!J14:N14)-'02'!F14</f>
        <v>0</v>
      </c>
    </row>
    <row r="15" spans="2:22" s="22" customFormat="1">
      <c r="B15" s="41" t="s">
        <v>12</v>
      </c>
      <c r="C15" s="53">
        <f>SUM(D15,E15,F15,J15,M15,'02'!C15,'02'!D15,'02'!E15,'02'!F15,'02'!O15)</f>
        <v>2655</v>
      </c>
      <c r="D15" s="55">
        <v>10</v>
      </c>
      <c r="E15" s="55">
        <v>3</v>
      </c>
      <c r="F15" s="55">
        <f t="shared" si="0"/>
        <v>2178</v>
      </c>
      <c r="G15" s="55">
        <v>345</v>
      </c>
      <c r="H15" s="56">
        <v>1833</v>
      </c>
      <c r="I15" s="42"/>
      <c r="J15" s="64">
        <f t="shared" si="1"/>
        <v>13</v>
      </c>
      <c r="K15" s="65">
        <v>8</v>
      </c>
      <c r="L15" s="65">
        <v>5</v>
      </c>
      <c r="M15" s="65">
        <f t="shared" si="2"/>
        <v>91</v>
      </c>
      <c r="N15" s="65">
        <v>25</v>
      </c>
      <c r="O15" s="65">
        <v>66</v>
      </c>
      <c r="P15" s="43" t="s">
        <v>12</v>
      </c>
      <c r="R15" s="19">
        <f>SUM(D15:E15,G15:H15,K15:L15,N15:O15,'02'!C15:E15,'02'!G15:H15,'02'!J15:O15)-C15</f>
        <v>0</v>
      </c>
      <c r="S15" s="19">
        <f t="shared" si="3"/>
        <v>0</v>
      </c>
      <c r="T15" s="19">
        <f t="shared" si="4"/>
        <v>0</v>
      </c>
      <c r="U15" s="19">
        <f t="shared" si="5"/>
        <v>0</v>
      </c>
      <c r="V15" s="19">
        <f>SUM('02'!G15:H15,'02'!J15:N15)-'02'!F15</f>
        <v>0</v>
      </c>
    </row>
    <row r="16" spans="2:22" s="22" customFormat="1">
      <c r="B16" s="41" t="s">
        <v>13</v>
      </c>
      <c r="C16" s="53">
        <f>SUM(D16,E16,F16,J16,M16,'02'!C16,'02'!D16,'02'!E16,'02'!F16,'02'!O16)</f>
        <v>9897</v>
      </c>
      <c r="D16" s="55">
        <v>40</v>
      </c>
      <c r="E16" s="55">
        <v>10</v>
      </c>
      <c r="F16" s="55">
        <f t="shared" si="0"/>
        <v>8562</v>
      </c>
      <c r="G16" s="55">
        <v>1961</v>
      </c>
      <c r="H16" s="56">
        <v>6601</v>
      </c>
      <c r="I16" s="42"/>
      <c r="J16" s="64">
        <f t="shared" si="1"/>
        <v>35</v>
      </c>
      <c r="K16" s="65">
        <v>17</v>
      </c>
      <c r="L16" s="65">
        <v>18</v>
      </c>
      <c r="M16" s="65">
        <f t="shared" si="2"/>
        <v>240</v>
      </c>
      <c r="N16" s="65">
        <v>110</v>
      </c>
      <c r="O16" s="65">
        <v>130</v>
      </c>
      <c r="P16" s="43" t="s">
        <v>13</v>
      </c>
      <c r="R16" s="19">
        <f>SUM(D16:E16,G16:H16,K16:L16,N16:O16,'02'!C16:E16,'02'!G16:H16,'02'!J16:O16)-C16</f>
        <v>0</v>
      </c>
      <c r="S16" s="19">
        <f t="shared" si="3"/>
        <v>0</v>
      </c>
      <c r="T16" s="19">
        <f t="shared" si="4"/>
        <v>0</v>
      </c>
      <c r="U16" s="19">
        <f t="shared" si="5"/>
        <v>0</v>
      </c>
      <c r="V16" s="19">
        <f>SUM('02'!G16:H16,'02'!J16:N16)-'02'!F16</f>
        <v>0</v>
      </c>
    </row>
    <row r="17" spans="2:22" s="22" customFormat="1">
      <c r="B17" s="41" t="s">
        <v>14</v>
      </c>
      <c r="C17" s="53">
        <f>SUM(D17,E17,F17,J17,M17,'02'!C17,'02'!D17,'02'!E17,'02'!F17,'02'!O17)</f>
        <v>1871</v>
      </c>
      <c r="D17" s="55">
        <v>35</v>
      </c>
      <c r="E17" s="55">
        <v>2</v>
      </c>
      <c r="F17" s="55">
        <f t="shared" si="0"/>
        <v>1489</v>
      </c>
      <c r="G17" s="55">
        <v>189</v>
      </c>
      <c r="H17" s="56">
        <v>1300</v>
      </c>
      <c r="I17" s="42"/>
      <c r="J17" s="64">
        <f t="shared" si="1"/>
        <v>5</v>
      </c>
      <c r="K17" s="65">
        <v>1</v>
      </c>
      <c r="L17" s="65">
        <v>4</v>
      </c>
      <c r="M17" s="65">
        <f t="shared" si="2"/>
        <v>76</v>
      </c>
      <c r="N17" s="65">
        <v>7</v>
      </c>
      <c r="O17" s="65">
        <v>69</v>
      </c>
      <c r="P17" s="43" t="s">
        <v>14</v>
      </c>
      <c r="R17" s="19">
        <f>SUM(D17:E17,G17:H17,K17:L17,N17:O17,'02'!C17:E17,'02'!G17:H17,'02'!J17:O17)-C17</f>
        <v>0</v>
      </c>
      <c r="S17" s="19">
        <f t="shared" si="3"/>
        <v>0</v>
      </c>
      <c r="T17" s="19">
        <f t="shared" si="4"/>
        <v>0</v>
      </c>
      <c r="U17" s="19">
        <f t="shared" si="5"/>
        <v>0</v>
      </c>
      <c r="V17" s="19">
        <f>SUM('02'!G17:H17,'02'!J17:N17)-'02'!F17</f>
        <v>0</v>
      </c>
    </row>
    <row r="18" spans="2:22" s="22" customFormat="1">
      <c r="B18" s="41" t="s">
        <v>15</v>
      </c>
      <c r="C18" s="53">
        <f>SUM(D18,E18,F18,J18,M18,'02'!C18,'02'!D18,'02'!E18,'02'!F18,'02'!O18)</f>
        <v>2885</v>
      </c>
      <c r="D18" s="55">
        <v>6</v>
      </c>
      <c r="E18" s="55">
        <v>4</v>
      </c>
      <c r="F18" s="55">
        <f t="shared" si="0"/>
        <v>2211</v>
      </c>
      <c r="G18" s="55">
        <v>469</v>
      </c>
      <c r="H18" s="56">
        <v>1742</v>
      </c>
      <c r="I18" s="42"/>
      <c r="J18" s="64">
        <f t="shared" si="1"/>
        <v>24</v>
      </c>
      <c r="K18" s="65">
        <v>10</v>
      </c>
      <c r="L18" s="65">
        <v>14</v>
      </c>
      <c r="M18" s="65">
        <f t="shared" si="2"/>
        <v>103</v>
      </c>
      <c r="N18" s="65">
        <v>38</v>
      </c>
      <c r="O18" s="65">
        <v>65</v>
      </c>
      <c r="P18" s="43" t="s">
        <v>15</v>
      </c>
      <c r="R18" s="19">
        <f>SUM(D18:E18,G18:H18,K18:L18,N18:O18,'02'!C18:E18,'02'!G18:H18,'02'!J18:O18)-C18</f>
        <v>0</v>
      </c>
      <c r="S18" s="19">
        <f t="shared" si="3"/>
        <v>0</v>
      </c>
      <c r="T18" s="19">
        <f t="shared" si="4"/>
        <v>0</v>
      </c>
      <c r="U18" s="19">
        <f t="shared" si="5"/>
        <v>0</v>
      </c>
      <c r="V18" s="19">
        <f>SUM('02'!G18:H18,'02'!J18:N18)-'02'!F18</f>
        <v>0</v>
      </c>
    </row>
    <row r="19" spans="2:22" s="22" customFormat="1">
      <c r="B19" s="41" t="s">
        <v>16</v>
      </c>
      <c r="C19" s="53">
        <f>SUM(D19,E19,F19,J19,M19,'02'!C19,'02'!D19,'02'!E19,'02'!F19,'02'!O19)</f>
        <v>6913</v>
      </c>
      <c r="D19" s="55">
        <v>31</v>
      </c>
      <c r="E19" s="55">
        <v>10</v>
      </c>
      <c r="F19" s="55">
        <f t="shared" si="0"/>
        <v>5926</v>
      </c>
      <c r="G19" s="55">
        <v>1365</v>
      </c>
      <c r="H19" s="56">
        <v>4561</v>
      </c>
      <c r="I19" s="42"/>
      <c r="J19" s="64">
        <f t="shared" si="1"/>
        <v>48</v>
      </c>
      <c r="K19" s="65">
        <v>28</v>
      </c>
      <c r="L19" s="65">
        <v>20</v>
      </c>
      <c r="M19" s="65">
        <f t="shared" si="2"/>
        <v>122</v>
      </c>
      <c r="N19" s="65">
        <v>35</v>
      </c>
      <c r="O19" s="65">
        <v>87</v>
      </c>
      <c r="P19" s="43" t="s">
        <v>16</v>
      </c>
      <c r="R19" s="19">
        <f>SUM(D19:E19,G19:H19,K19:L19,N19:O19,'02'!C19:E19,'02'!G19:H19,'02'!J19:O19)-C19</f>
        <v>0</v>
      </c>
      <c r="S19" s="19">
        <f t="shared" si="3"/>
        <v>0</v>
      </c>
      <c r="T19" s="19">
        <f t="shared" si="4"/>
        <v>0</v>
      </c>
      <c r="U19" s="19">
        <f t="shared" si="5"/>
        <v>0</v>
      </c>
      <c r="V19" s="19">
        <f>SUM('02'!G19:H19,'02'!J19:N19)-'02'!F19</f>
        <v>0</v>
      </c>
    </row>
    <row r="20" spans="2:22" s="20" customFormat="1">
      <c r="B20" s="38" t="s">
        <v>17</v>
      </c>
      <c r="C20" s="53">
        <f>SUM(D20,E20,F20,J20,M20,'02'!C20,'02'!D20,'02'!E20,'02'!F20,'02'!O20)</f>
        <v>78475</v>
      </c>
      <c r="D20" s="53">
        <v>443</v>
      </c>
      <c r="E20" s="53">
        <v>67</v>
      </c>
      <c r="F20" s="55">
        <f t="shared" si="0"/>
        <v>67423</v>
      </c>
      <c r="G20" s="53">
        <v>16864</v>
      </c>
      <c r="H20" s="54">
        <v>50559</v>
      </c>
      <c r="I20" s="44"/>
      <c r="J20" s="62">
        <f t="shared" si="1"/>
        <v>250</v>
      </c>
      <c r="K20" s="63">
        <v>203</v>
      </c>
      <c r="L20" s="63">
        <v>47</v>
      </c>
      <c r="M20" s="63">
        <f t="shared" si="2"/>
        <v>1122</v>
      </c>
      <c r="N20" s="63">
        <v>734</v>
      </c>
      <c r="O20" s="63">
        <v>388</v>
      </c>
      <c r="P20" s="40" t="s">
        <v>17</v>
      </c>
      <c r="R20" s="19">
        <f>SUM(D20:E20,G20:H20,K20:L20,N20:O20,'02'!C20:E20,'02'!G20:H20,'02'!J20:O20)-C20</f>
        <v>0</v>
      </c>
      <c r="S20" s="19">
        <f t="shared" si="3"/>
        <v>0</v>
      </c>
      <c r="T20" s="19">
        <f t="shared" si="4"/>
        <v>0</v>
      </c>
      <c r="U20" s="19">
        <f t="shared" si="5"/>
        <v>0</v>
      </c>
      <c r="V20" s="19">
        <f>SUM('02'!G20:H20,'02'!J20:N20)-'02'!F20</f>
        <v>0</v>
      </c>
    </row>
    <row r="21" spans="2:22" s="20" customFormat="1">
      <c r="B21" s="38" t="s">
        <v>98</v>
      </c>
      <c r="C21" s="53">
        <f>SUM(D21,E21,F21,J21,M21,'02'!C21,'02'!D21,'02'!E21,'02'!F21,'02'!O21)</f>
        <v>177541</v>
      </c>
      <c r="D21" s="53">
        <v>936</v>
      </c>
      <c r="E21" s="53">
        <v>75</v>
      </c>
      <c r="F21" s="53">
        <f t="shared" si="0"/>
        <v>153940</v>
      </c>
      <c r="G21" s="53">
        <v>49668</v>
      </c>
      <c r="H21" s="54">
        <v>104272</v>
      </c>
      <c r="I21" s="39"/>
      <c r="J21" s="62">
        <f t="shared" si="1"/>
        <v>1106</v>
      </c>
      <c r="K21" s="63">
        <v>788</v>
      </c>
      <c r="L21" s="63">
        <v>318</v>
      </c>
      <c r="M21" s="63">
        <f t="shared" si="2"/>
        <v>4738</v>
      </c>
      <c r="N21" s="63">
        <v>2388</v>
      </c>
      <c r="O21" s="63">
        <v>2350</v>
      </c>
      <c r="P21" s="40" t="s">
        <v>98</v>
      </c>
      <c r="R21" s="19">
        <f>SUM(D21:E21,G21:H21,K21:L21,N21:O21,'02'!C21:E21,'02'!G21:H21,'02'!J21:O21)-C21</f>
        <v>0</v>
      </c>
      <c r="S21" s="19">
        <f t="shared" si="3"/>
        <v>0</v>
      </c>
      <c r="T21" s="19">
        <f t="shared" si="4"/>
        <v>0</v>
      </c>
      <c r="U21" s="19">
        <f t="shared" si="5"/>
        <v>0</v>
      </c>
      <c r="V21" s="19">
        <f>SUM('02'!G21:H21,'02'!J21:N21)-'02'!F21</f>
        <v>0</v>
      </c>
    </row>
    <row r="22" spans="2:22" s="22" customFormat="1">
      <c r="B22" s="41" t="s">
        <v>18</v>
      </c>
      <c r="C22" s="53">
        <f>SUM(D22,E22,F22,J22,M22,'02'!C22,'02'!D22,'02'!E22,'02'!F22,'02'!O22)</f>
        <v>15986</v>
      </c>
      <c r="D22" s="55">
        <v>35</v>
      </c>
      <c r="E22" s="55">
        <v>6</v>
      </c>
      <c r="F22" s="55">
        <f t="shared" si="0"/>
        <v>14885</v>
      </c>
      <c r="G22" s="55">
        <v>4869</v>
      </c>
      <c r="H22" s="56">
        <v>10016</v>
      </c>
      <c r="I22" s="42"/>
      <c r="J22" s="64">
        <f t="shared" si="1"/>
        <v>84</v>
      </c>
      <c r="K22" s="65">
        <v>60</v>
      </c>
      <c r="L22" s="65">
        <v>24</v>
      </c>
      <c r="M22" s="65">
        <f t="shared" si="2"/>
        <v>238</v>
      </c>
      <c r="N22" s="65">
        <v>94</v>
      </c>
      <c r="O22" s="65">
        <v>144</v>
      </c>
      <c r="P22" s="43" t="s">
        <v>18</v>
      </c>
      <c r="R22" s="19">
        <f>SUM(D22:E22,G22:H22,K22:L22,N22:O22,'02'!C22:E22,'02'!G22:H22,'02'!J22:O22)-C22</f>
        <v>0</v>
      </c>
      <c r="S22" s="19">
        <f t="shared" si="3"/>
        <v>0</v>
      </c>
      <c r="T22" s="19">
        <f t="shared" si="4"/>
        <v>0</v>
      </c>
      <c r="U22" s="19">
        <f t="shared" si="5"/>
        <v>0</v>
      </c>
      <c r="V22" s="19">
        <f>SUM('02'!G22:H22,'02'!J22:N22)-'02'!F22</f>
        <v>0</v>
      </c>
    </row>
    <row r="23" spans="2:22" s="22" customFormat="1">
      <c r="B23" s="41" t="s">
        <v>19</v>
      </c>
      <c r="C23" s="53">
        <f>SUM(D23,E23,F23,J23,M23,'02'!C23,'02'!D23,'02'!E23,'02'!F23,'02'!O23)</f>
        <v>8883</v>
      </c>
      <c r="D23" s="55">
        <v>31</v>
      </c>
      <c r="E23" s="55">
        <v>3</v>
      </c>
      <c r="F23" s="55">
        <f t="shared" si="0"/>
        <v>7722</v>
      </c>
      <c r="G23" s="55">
        <v>2736</v>
      </c>
      <c r="H23" s="56">
        <v>4986</v>
      </c>
      <c r="I23" s="42"/>
      <c r="J23" s="64">
        <f t="shared" si="1"/>
        <v>127</v>
      </c>
      <c r="K23" s="65">
        <v>99</v>
      </c>
      <c r="L23" s="65">
        <v>28</v>
      </c>
      <c r="M23" s="65">
        <f t="shared" si="2"/>
        <v>359</v>
      </c>
      <c r="N23" s="65">
        <v>178</v>
      </c>
      <c r="O23" s="65">
        <v>181</v>
      </c>
      <c r="P23" s="43" t="s">
        <v>19</v>
      </c>
      <c r="R23" s="19">
        <f>SUM(D23:E23,G23:H23,K23:L23,N23:O23,'02'!C23:E23,'02'!G23:H23,'02'!J23:O23)-C23</f>
        <v>0</v>
      </c>
      <c r="S23" s="19">
        <f t="shared" si="3"/>
        <v>0</v>
      </c>
      <c r="T23" s="19">
        <f t="shared" si="4"/>
        <v>0</v>
      </c>
      <c r="U23" s="19">
        <f t="shared" si="5"/>
        <v>0</v>
      </c>
      <c r="V23" s="19">
        <f>SUM('02'!G23:H23,'02'!J23:N23)-'02'!F23</f>
        <v>0</v>
      </c>
    </row>
    <row r="24" spans="2:22" s="22" customFormat="1">
      <c r="B24" s="41" t="s">
        <v>20</v>
      </c>
      <c r="C24" s="53">
        <f>SUM(D24,E24,F24,J24,M24,'02'!C24,'02'!D24,'02'!E24,'02'!F24,'02'!O24)</f>
        <v>10159</v>
      </c>
      <c r="D24" s="55">
        <v>17</v>
      </c>
      <c r="E24" s="55">
        <v>2</v>
      </c>
      <c r="F24" s="55">
        <f t="shared" si="0"/>
        <v>8972</v>
      </c>
      <c r="G24" s="55">
        <v>2903</v>
      </c>
      <c r="H24" s="56">
        <v>6069</v>
      </c>
      <c r="I24" s="42"/>
      <c r="J24" s="64">
        <f t="shared" si="1"/>
        <v>37</v>
      </c>
      <c r="K24" s="65">
        <v>30</v>
      </c>
      <c r="L24" s="65">
        <v>7</v>
      </c>
      <c r="M24" s="65">
        <f t="shared" si="2"/>
        <v>141</v>
      </c>
      <c r="N24" s="65">
        <v>58</v>
      </c>
      <c r="O24" s="65">
        <v>83</v>
      </c>
      <c r="P24" s="43" t="s">
        <v>20</v>
      </c>
      <c r="R24" s="19">
        <f>SUM(D24:E24,G24:H24,K24:L24,N24:O24,'02'!C24:E24,'02'!G24:H24,'02'!J24:O24)-C24</f>
        <v>0</v>
      </c>
      <c r="S24" s="19">
        <f t="shared" si="3"/>
        <v>0</v>
      </c>
      <c r="T24" s="19">
        <f t="shared" si="4"/>
        <v>0</v>
      </c>
      <c r="U24" s="19">
        <f t="shared" si="5"/>
        <v>0</v>
      </c>
      <c r="V24" s="19">
        <f>SUM('02'!G24:H24,'02'!J24:N24)-'02'!F24</f>
        <v>0</v>
      </c>
    </row>
    <row r="25" spans="2:22" s="22" customFormat="1">
      <c r="B25" s="41" t="s">
        <v>21</v>
      </c>
      <c r="C25" s="53">
        <f>SUM(D25,E25,F25,J25,M25,'02'!C25,'02'!D25,'02'!E25,'02'!F25,'02'!O25)</f>
        <v>41983</v>
      </c>
      <c r="D25" s="55">
        <v>71</v>
      </c>
      <c r="E25" s="55">
        <v>12</v>
      </c>
      <c r="F25" s="55">
        <f t="shared" si="0"/>
        <v>36292</v>
      </c>
      <c r="G25" s="55">
        <v>12968</v>
      </c>
      <c r="H25" s="56">
        <v>23324</v>
      </c>
      <c r="I25" s="42"/>
      <c r="J25" s="64">
        <f t="shared" si="1"/>
        <v>177</v>
      </c>
      <c r="K25" s="65">
        <v>130</v>
      </c>
      <c r="L25" s="65">
        <v>47</v>
      </c>
      <c r="M25" s="65">
        <f t="shared" si="2"/>
        <v>1387</v>
      </c>
      <c r="N25" s="65">
        <v>760</v>
      </c>
      <c r="O25" s="65">
        <v>627</v>
      </c>
      <c r="P25" s="43" t="s">
        <v>21</v>
      </c>
      <c r="R25" s="19">
        <f>SUM(D25:E25,G25:H25,K25:L25,N25:O25,'02'!C25:E25,'02'!G25:H25,'02'!J25:O25)-C25</f>
        <v>0</v>
      </c>
      <c r="S25" s="19">
        <f t="shared" si="3"/>
        <v>0</v>
      </c>
      <c r="T25" s="19">
        <f t="shared" si="4"/>
        <v>0</v>
      </c>
      <c r="U25" s="19">
        <f t="shared" si="5"/>
        <v>0</v>
      </c>
      <c r="V25" s="19">
        <f>SUM('02'!G25:H25,'02'!J25:N25)-'02'!F25</f>
        <v>0</v>
      </c>
    </row>
    <row r="26" spans="2:22" s="22" customFormat="1">
      <c r="B26" s="41" t="s">
        <v>22</v>
      </c>
      <c r="C26" s="53">
        <f>SUM(D26,E26,F26,J26,M26,'02'!C26,'02'!D26,'02'!E26,'02'!F26,'02'!O26)</f>
        <v>32728</v>
      </c>
      <c r="D26" s="55">
        <v>176</v>
      </c>
      <c r="E26" s="55">
        <v>11</v>
      </c>
      <c r="F26" s="55">
        <f t="shared" si="0"/>
        <v>28881</v>
      </c>
      <c r="G26" s="55">
        <v>9944</v>
      </c>
      <c r="H26" s="56">
        <v>18937</v>
      </c>
      <c r="I26" s="42"/>
      <c r="J26" s="64">
        <f t="shared" si="1"/>
        <v>260</v>
      </c>
      <c r="K26" s="65">
        <v>185</v>
      </c>
      <c r="L26" s="65">
        <v>75</v>
      </c>
      <c r="M26" s="65">
        <f t="shared" si="2"/>
        <v>572</v>
      </c>
      <c r="N26" s="65">
        <v>274</v>
      </c>
      <c r="O26" s="65">
        <v>298</v>
      </c>
      <c r="P26" s="43" t="s">
        <v>22</v>
      </c>
      <c r="R26" s="19">
        <f>SUM(D26:E26,G26:H26,K26:L26,N26:O26,'02'!C26:E26,'02'!G26:H26,'02'!J26:O26)-C26</f>
        <v>0</v>
      </c>
      <c r="S26" s="19">
        <f t="shared" si="3"/>
        <v>0</v>
      </c>
      <c r="T26" s="19">
        <f t="shared" si="4"/>
        <v>0</v>
      </c>
      <c r="U26" s="19">
        <f t="shared" si="5"/>
        <v>0</v>
      </c>
      <c r="V26" s="19">
        <f>SUM('02'!G26:H26,'02'!J26:N26)-'02'!F26</f>
        <v>0</v>
      </c>
    </row>
    <row r="27" spans="2:22" s="22" customFormat="1">
      <c r="B27" s="41" t="s">
        <v>23</v>
      </c>
      <c r="C27" s="53">
        <f>SUM(D27,E27,F27,J27,M27,'02'!C27,'02'!D27,'02'!E27,'02'!F27,'02'!O27)</f>
        <v>36575</v>
      </c>
      <c r="D27" s="55">
        <v>279</v>
      </c>
      <c r="E27" s="55">
        <v>12</v>
      </c>
      <c r="F27" s="55">
        <f t="shared" si="0"/>
        <v>30837</v>
      </c>
      <c r="G27" s="55">
        <v>8890</v>
      </c>
      <c r="H27" s="56">
        <v>21947</v>
      </c>
      <c r="I27" s="42"/>
      <c r="J27" s="64">
        <f t="shared" si="1"/>
        <v>156</v>
      </c>
      <c r="K27" s="65">
        <v>114</v>
      </c>
      <c r="L27" s="65">
        <v>42</v>
      </c>
      <c r="M27" s="65">
        <f t="shared" si="2"/>
        <v>1103</v>
      </c>
      <c r="N27" s="65">
        <v>642</v>
      </c>
      <c r="O27" s="65">
        <v>461</v>
      </c>
      <c r="P27" s="43" t="s">
        <v>23</v>
      </c>
      <c r="R27" s="19">
        <f>SUM(D27:E27,G27:H27,K27:L27,N27:O27,'02'!C27:E27,'02'!G27:H27,'02'!J27:O27)-C27</f>
        <v>0</v>
      </c>
      <c r="S27" s="19">
        <f t="shared" si="3"/>
        <v>0</v>
      </c>
      <c r="T27" s="19">
        <f t="shared" si="4"/>
        <v>0</v>
      </c>
      <c r="U27" s="19">
        <f t="shared" si="5"/>
        <v>0</v>
      </c>
      <c r="V27" s="19">
        <f>SUM('02'!G27:H27,'02'!J27:N27)-'02'!F27</f>
        <v>0</v>
      </c>
    </row>
    <row r="28" spans="2:22" s="22" customFormat="1">
      <c r="B28" s="41" t="s">
        <v>24</v>
      </c>
      <c r="C28" s="53">
        <f>SUM(D28,E28,F28,J28,M28,'02'!C28,'02'!D28,'02'!E28,'02'!F28,'02'!O28)</f>
        <v>7433</v>
      </c>
      <c r="D28" s="55">
        <v>132</v>
      </c>
      <c r="E28" s="55">
        <v>11</v>
      </c>
      <c r="F28" s="55">
        <f t="shared" si="0"/>
        <v>6354</v>
      </c>
      <c r="G28" s="55">
        <v>1315</v>
      </c>
      <c r="H28" s="56">
        <v>5039</v>
      </c>
      <c r="I28" s="42"/>
      <c r="J28" s="64">
        <f t="shared" si="1"/>
        <v>43</v>
      </c>
      <c r="K28" s="65">
        <v>32</v>
      </c>
      <c r="L28" s="65">
        <v>11</v>
      </c>
      <c r="M28" s="65">
        <f t="shared" si="2"/>
        <v>241</v>
      </c>
      <c r="N28" s="65">
        <v>87</v>
      </c>
      <c r="O28" s="65">
        <v>154</v>
      </c>
      <c r="P28" s="43" t="s">
        <v>24</v>
      </c>
      <c r="R28" s="19">
        <f>SUM(D28:E28,G28:H28,K28:L28,N28:O28,'02'!C28:E28,'02'!G28:H28,'02'!J28:O28)-C28</f>
        <v>0</v>
      </c>
      <c r="S28" s="19">
        <f t="shared" si="3"/>
        <v>0</v>
      </c>
      <c r="T28" s="19">
        <f t="shared" si="4"/>
        <v>0</v>
      </c>
      <c r="U28" s="19">
        <f t="shared" si="5"/>
        <v>0</v>
      </c>
      <c r="V28" s="19">
        <f>SUM('02'!G28:H28,'02'!J28:N28)-'02'!F28</f>
        <v>0</v>
      </c>
    </row>
    <row r="29" spans="2:22" s="22" customFormat="1">
      <c r="B29" s="41" t="s">
        <v>25</v>
      </c>
      <c r="C29" s="53">
        <f>SUM(D29,E29,F29,J29,M29,'02'!C29,'02'!D29,'02'!E29,'02'!F29,'02'!O29)</f>
        <v>2890</v>
      </c>
      <c r="D29" s="55">
        <v>11</v>
      </c>
      <c r="E29" s="55">
        <v>1</v>
      </c>
      <c r="F29" s="55">
        <f t="shared" si="0"/>
        <v>2435</v>
      </c>
      <c r="G29" s="55">
        <v>619</v>
      </c>
      <c r="H29" s="56">
        <v>1816</v>
      </c>
      <c r="I29" s="42"/>
      <c r="J29" s="64">
        <f t="shared" si="1"/>
        <v>27</v>
      </c>
      <c r="K29" s="65">
        <v>18</v>
      </c>
      <c r="L29" s="65">
        <v>9</v>
      </c>
      <c r="M29" s="65">
        <f t="shared" si="2"/>
        <v>73</v>
      </c>
      <c r="N29" s="65">
        <v>24</v>
      </c>
      <c r="O29" s="65">
        <v>49</v>
      </c>
      <c r="P29" s="43" t="s">
        <v>25</v>
      </c>
      <c r="R29" s="19">
        <f>SUM(D29:E29,G29:H29,K29:L29,N29:O29,'02'!C29:E29,'02'!G29:H29,'02'!J29:O29)-C29</f>
        <v>0</v>
      </c>
      <c r="S29" s="19">
        <f t="shared" si="3"/>
        <v>0</v>
      </c>
      <c r="T29" s="19">
        <f t="shared" si="4"/>
        <v>0</v>
      </c>
      <c r="U29" s="19">
        <f t="shared" si="5"/>
        <v>0</v>
      </c>
      <c r="V29" s="19">
        <f>SUM('02'!G29:H29,'02'!J29:N29)-'02'!F29</f>
        <v>0</v>
      </c>
    </row>
    <row r="30" spans="2:22" s="22" customFormat="1">
      <c r="B30" s="41" t="s">
        <v>26</v>
      </c>
      <c r="C30" s="53">
        <f>SUM(D30,E30,F30,J30,M30,'02'!C30,'02'!D30,'02'!E30,'02'!F30,'02'!O30)</f>
        <v>6635</v>
      </c>
      <c r="D30" s="55">
        <v>41</v>
      </c>
      <c r="E30" s="55">
        <v>6</v>
      </c>
      <c r="F30" s="55">
        <f t="shared" si="0"/>
        <v>5079</v>
      </c>
      <c r="G30" s="55">
        <v>882</v>
      </c>
      <c r="H30" s="56">
        <v>4197</v>
      </c>
      <c r="I30" s="42"/>
      <c r="J30" s="64">
        <f t="shared" si="1"/>
        <v>93</v>
      </c>
      <c r="K30" s="65">
        <v>34</v>
      </c>
      <c r="L30" s="65">
        <v>59</v>
      </c>
      <c r="M30" s="65">
        <f t="shared" si="2"/>
        <v>180</v>
      </c>
      <c r="N30" s="65">
        <v>53</v>
      </c>
      <c r="O30" s="65">
        <v>127</v>
      </c>
      <c r="P30" s="43" t="s">
        <v>26</v>
      </c>
      <c r="R30" s="19">
        <f>SUM(D30:E30,G30:H30,K30:L30,N30:O30,'02'!C30:E30,'02'!G30:H30,'02'!J30:O30)-C30</f>
        <v>0</v>
      </c>
      <c r="S30" s="19">
        <f t="shared" si="3"/>
        <v>0</v>
      </c>
      <c r="T30" s="19">
        <f t="shared" si="4"/>
        <v>0</v>
      </c>
      <c r="U30" s="19">
        <f t="shared" si="5"/>
        <v>0</v>
      </c>
      <c r="V30" s="19">
        <f>SUM('02'!G30:H30,'02'!J30:N30)-'02'!F30</f>
        <v>0</v>
      </c>
    </row>
    <row r="31" spans="2:22" s="22" customFormat="1">
      <c r="B31" s="41" t="s">
        <v>27</v>
      </c>
      <c r="C31" s="53">
        <f>SUM(D31,E31,F31,J31,M31,'02'!C31,'02'!D31,'02'!E31,'02'!F31,'02'!O31)</f>
        <v>14269</v>
      </c>
      <c r="D31" s="55">
        <v>143</v>
      </c>
      <c r="E31" s="55">
        <v>11</v>
      </c>
      <c r="F31" s="55">
        <f t="shared" si="0"/>
        <v>12483</v>
      </c>
      <c r="G31" s="55">
        <v>4542</v>
      </c>
      <c r="H31" s="56">
        <v>7941</v>
      </c>
      <c r="I31" s="42"/>
      <c r="J31" s="64">
        <f t="shared" si="1"/>
        <v>102</v>
      </c>
      <c r="K31" s="65">
        <v>86</v>
      </c>
      <c r="L31" s="65">
        <v>16</v>
      </c>
      <c r="M31" s="65">
        <f t="shared" si="2"/>
        <v>444</v>
      </c>
      <c r="N31" s="65">
        <v>218</v>
      </c>
      <c r="O31" s="65">
        <v>226</v>
      </c>
      <c r="P31" s="43" t="s">
        <v>27</v>
      </c>
      <c r="R31" s="19">
        <f>SUM(D31:E31,G31:H31,K31:L31,N31:O31,'02'!C31:E31,'02'!G31:H31,'02'!J31:O31)-C31</f>
        <v>0</v>
      </c>
      <c r="S31" s="19">
        <f t="shared" si="3"/>
        <v>0</v>
      </c>
      <c r="T31" s="19">
        <f t="shared" si="4"/>
        <v>0</v>
      </c>
      <c r="U31" s="19">
        <f t="shared" si="5"/>
        <v>0</v>
      </c>
      <c r="V31" s="19">
        <f>SUM('02'!G31:H31,'02'!J31:N31)-'02'!F31</f>
        <v>0</v>
      </c>
    </row>
    <row r="32" spans="2:22" s="20" customFormat="1">
      <c r="B32" s="38" t="s">
        <v>99</v>
      </c>
      <c r="C32" s="53">
        <f>SUM(D32,E32,F32,J32,M32,'02'!C32,'02'!D32,'02'!E32,'02'!F32,'02'!O32)</f>
        <v>68984</v>
      </c>
      <c r="D32" s="53">
        <v>358</v>
      </c>
      <c r="E32" s="53">
        <v>66</v>
      </c>
      <c r="F32" s="53">
        <f t="shared" si="0"/>
        <v>60618</v>
      </c>
      <c r="G32" s="53">
        <v>14265</v>
      </c>
      <c r="H32" s="54">
        <v>46353</v>
      </c>
      <c r="I32" s="39"/>
      <c r="J32" s="62">
        <f t="shared" si="1"/>
        <v>649</v>
      </c>
      <c r="K32" s="63">
        <v>491</v>
      </c>
      <c r="L32" s="63">
        <v>158</v>
      </c>
      <c r="M32" s="63">
        <f t="shared" si="2"/>
        <v>1514</v>
      </c>
      <c r="N32" s="63">
        <v>737</v>
      </c>
      <c r="O32" s="63">
        <v>777</v>
      </c>
      <c r="P32" s="40" t="s">
        <v>99</v>
      </c>
      <c r="R32" s="19">
        <f>SUM(D32:E32,G32:H32,K32:L32,N32:O32,'02'!C32:E32,'02'!G32:H32,'02'!J32:O32)-C32</f>
        <v>0</v>
      </c>
      <c r="S32" s="19">
        <f t="shared" si="3"/>
        <v>0</v>
      </c>
      <c r="T32" s="19">
        <f t="shared" si="4"/>
        <v>0</v>
      </c>
      <c r="U32" s="19">
        <f t="shared" si="5"/>
        <v>0</v>
      </c>
      <c r="V32" s="19">
        <f>SUM('02'!G32:H32,'02'!J32:N32)-'02'!F32</f>
        <v>0</v>
      </c>
    </row>
    <row r="33" spans="2:22" s="22" customFormat="1">
      <c r="B33" s="41" t="s">
        <v>28</v>
      </c>
      <c r="C33" s="53">
        <f>SUM(D33,E33,F33,J33,M33,'02'!C33,'02'!D33,'02'!E33,'02'!F33,'02'!O33)</f>
        <v>3929</v>
      </c>
      <c r="D33" s="55">
        <v>64</v>
      </c>
      <c r="E33" s="55">
        <v>1</v>
      </c>
      <c r="F33" s="55">
        <f t="shared" si="0"/>
        <v>3054</v>
      </c>
      <c r="G33" s="55">
        <v>805</v>
      </c>
      <c r="H33" s="56">
        <v>2249</v>
      </c>
      <c r="I33" s="42"/>
      <c r="J33" s="64">
        <f t="shared" si="1"/>
        <v>29</v>
      </c>
      <c r="K33" s="65">
        <v>5</v>
      </c>
      <c r="L33" s="65">
        <v>24</v>
      </c>
      <c r="M33" s="65">
        <f t="shared" si="2"/>
        <v>129</v>
      </c>
      <c r="N33" s="65">
        <v>55</v>
      </c>
      <c r="O33" s="65">
        <v>74</v>
      </c>
      <c r="P33" s="43" t="s">
        <v>28</v>
      </c>
      <c r="R33" s="19">
        <f>SUM(D33:E33,G33:H33,K33:L33,N33:O33,'02'!C33:E33,'02'!G33:H33,'02'!J33:O33)-C33</f>
        <v>0</v>
      </c>
      <c r="S33" s="19">
        <f t="shared" si="3"/>
        <v>0</v>
      </c>
      <c r="T33" s="19">
        <f t="shared" si="4"/>
        <v>0</v>
      </c>
      <c r="U33" s="19">
        <f t="shared" si="5"/>
        <v>0</v>
      </c>
      <c r="V33" s="19">
        <f>SUM('02'!G33:H33,'02'!J33:N33)-'02'!F33</f>
        <v>0</v>
      </c>
    </row>
    <row r="34" spans="2:22" s="22" customFormat="1">
      <c r="B34" s="41" t="s">
        <v>29</v>
      </c>
      <c r="C34" s="53">
        <f>SUM(D34,E34,F34,J34,M34,'02'!C34,'02'!D34,'02'!E34,'02'!F34,'02'!O34)</f>
        <v>3842</v>
      </c>
      <c r="D34" s="55">
        <v>15</v>
      </c>
      <c r="E34" s="55">
        <v>2</v>
      </c>
      <c r="F34" s="55">
        <f t="shared" si="0"/>
        <v>3088</v>
      </c>
      <c r="G34" s="55">
        <v>720</v>
      </c>
      <c r="H34" s="56">
        <v>2368</v>
      </c>
      <c r="I34" s="42"/>
      <c r="J34" s="64">
        <f t="shared" si="1"/>
        <v>14</v>
      </c>
      <c r="K34" s="65">
        <v>7</v>
      </c>
      <c r="L34" s="65">
        <v>7</v>
      </c>
      <c r="M34" s="65">
        <f t="shared" si="2"/>
        <v>112</v>
      </c>
      <c r="N34" s="65">
        <v>51</v>
      </c>
      <c r="O34" s="65">
        <v>61</v>
      </c>
      <c r="P34" s="43" t="s">
        <v>29</v>
      </c>
      <c r="R34" s="19">
        <f>SUM(D34:E34,G34:H34,K34:L34,N34:O34,'02'!C34:E34,'02'!G34:H34,'02'!J34:O34)-C34</f>
        <v>0</v>
      </c>
      <c r="S34" s="19">
        <f t="shared" si="3"/>
        <v>0</v>
      </c>
      <c r="T34" s="19">
        <f t="shared" si="4"/>
        <v>0</v>
      </c>
      <c r="U34" s="19">
        <f t="shared" si="5"/>
        <v>0</v>
      </c>
      <c r="V34" s="19">
        <f>SUM('02'!G34:H34,'02'!J34:N34)-'02'!F34</f>
        <v>0</v>
      </c>
    </row>
    <row r="35" spans="2:22" s="22" customFormat="1">
      <c r="B35" s="41" t="s">
        <v>30</v>
      </c>
      <c r="C35" s="53">
        <f>SUM(D35,E35,F35,J35,M35,'02'!C35,'02'!D35,'02'!E35,'02'!F35,'02'!O35)</f>
        <v>2664</v>
      </c>
      <c r="D35" s="55">
        <v>6</v>
      </c>
      <c r="E35" s="55">
        <v>2</v>
      </c>
      <c r="F35" s="55">
        <f t="shared" si="0"/>
        <v>1883</v>
      </c>
      <c r="G35" s="55">
        <v>529</v>
      </c>
      <c r="H35" s="56">
        <v>1354</v>
      </c>
      <c r="I35" s="42"/>
      <c r="J35" s="64">
        <f t="shared" si="1"/>
        <v>27</v>
      </c>
      <c r="K35" s="65">
        <v>16</v>
      </c>
      <c r="L35" s="65">
        <v>11</v>
      </c>
      <c r="M35" s="65">
        <f t="shared" si="2"/>
        <v>68</v>
      </c>
      <c r="N35" s="65">
        <v>20</v>
      </c>
      <c r="O35" s="65">
        <v>48</v>
      </c>
      <c r="P35" s="43" t="s">
        <v>30</v>
      </c>
      <c r="R35" s="19">
        <f>SUM(D35:E35,G35:H35,K35:L35,N35:O35,'02'!C35:E35,'02'!G35:H35,'02'!J35:O35)-C35</f>
        <v>0</v>
      </c>
      <c r="S35" s="19">
        <f t="shared" si="3"/>
        <v>0</v>
      </c>
      <c r="T35" s="19">
        <f t="shared" si="4"/>
        <v>0</v>
      </c>
      <c r="U35" s="19">
        <f t="shared" si="5"/>
        <v>0</v>
      </c>
      <c r="V35" s="19">
        <f>SUM('02'!G35:H35,'02'!J35:N35)-'02'!F35</f>
        <v>0</v>
      </c>
    </row>
    <row r="36" spans="2:22" s="22" customFormat="1">
      <c r="B36" s="41" t="s">
        <v>31</v>
      </c>
      <c r="C36" s="53">
        <f>SUM(D36,E36,F36,J36,M36,'02'!C36,'02'!D36,'02'!E36,'02'!F36,'02'!O36)</f>
        <v>9654</v>
      </c>
      <c r="D36" s="55">
        <v>33</v>
      </c>
      <c r="E36" s="55">
        <v>14</v>
      </c>
      <c r="F36" s="55">
        <f t="shared" si="0"/>
        <v>8476</v>
      </c>
      <c r="G36" s="55">
        <v>4337</v>
      </c>
      <c r="H36" s="56">
        <v>4139</v>
      </c>
      <c r="I36" s="42"/>
      <c r="J36" s="64">
        <f t="shared" si="1"/>
        <v>88</v>
      </c>
      <c r="K36" s="65">
        <v>73</v>
      </c>
      <c r="L36" s="65">
        <v>15</v>
      </c>
      <c r="M36" s="65">
        <f t="shared" si="2"/>
        <v>207</v>
      </c>
      <c r="N36" s="65">
        <v>93</v>
      </c>
      <c r="O36" s="65">
        <v>114</v>
      </c>
      <c r="P36" s="43" t="s">
        <v>31</v>
      </c>
      <c r="R36" s="19">
        <f>SUM(D36:E36,G36:H36,K36:L36,N36:O36,'02'!C36:E36,'02'!G36:H36,'02'!J36:O36)-C36</f>
        <v>0</v>
      </c>
      <c r="S36" s="19">
        <f t="shared" si="3"/>
        <v>0</v>
      </c>
      <c r="T36" s="19">
        <f t="shared" si="4"/>
        <v>0</v>
      </c>
      <c r="U36" s="19">
        <f t="shared" si="5"/>
        <v>0</v>
      </c>
      <c r="V36" s="19">
        <f>SUM('02'!G36:H36,'02'!J36:N36)-'02'!F36</f>
        <v>0</v>
      </c>
    </row>
    <row r="37" spans="2:22" s="22" customFormat="1">
      <c r="B37" s="41" t="s">
        <v>32</v>
      </c>
      <c r="C37" s="53">
        <f>SUM(D37,E37,F37,J37,M37,'02'!C37,'02'!D37,'02'!E37,'02'!F37,'02'!O37)</f>
        <v>41248</v>
      </c>
      <c r="D37" s="55">
        <v>202</v>
      </c>
      <c r="E37" s="55">
        <v>34</v>
      </c>
      <c r="F37" s="55">
        <f t="shared" si="0"/>
        <v>37200</v>
      </c>
      <c r="G37" s="55">
        <v>6500</v>
      </c>
      <c r="H37" s="56">
        <v>30700</v>
      </c>
      <c r="I37" s="42"/>
      <c r="J37" s="64">
        <f t="shared" si="1"/>
        <v>413</v>
      </c>
      <c r="K37" s="65">
        <v>345</v>
      </c>
      <c r="L37" s="65">
        <v>68</v>
      </c>
      <c r="M37" s="65">
        <f t="shared" si="2"/>
        <v>793</v>
      </c>
      <c r="N37" s="65">
        <v>459</v>
      </c>
      <c r="O37" s="65">
        <v>334</v>
      </c>
      <c r="P37" s="43" t="s">
        <v>32</v>
      </c>
      <c r="R37" s="19">
        <f>SUM(D37:E37,G37:H37,K37:L37,N37:O37,'02'!C37:E37,'02'!G37:H37,'02'!J37:O37)-C37</f>
        <v>0</v>
      </c>
      <c r="S37" s="19">
        <f t="shared" si="3"/>
        <v>0</v>
      </c>
      <c r="T37" s="19">
        <f t="shared" si="4"/>
        <v>0</v>
      </c>
      <c r="U37" s="19">
        <f t="shared" si="5"/>
        <v>0</v>
      </c>
      <c r="V37" s="19">
        <f>SUM('02'!G37:H37,'02'!J37:N37)-'02'!F37</f>
        <v>0</v>
      </c>
    </row>
    <row r="38" spans="2:22" s="22" customFormat="1">
      <c r="B38" s="41" t="s">
        <v>33</v>
      </c>
      <c r="C38" s="53">
        <f>SUM(D38,E38,F38,J38,M38,'02'!C38,'02'!D38,'02'!E38,'02'!F38,'02'!O38)</f>
        <v>7647</v>
      </c>
      <c r="D38" s="55">
        <v>38</v>
      </c>
      <c r="E38" s="55">
        <v>13</v>
      </c>
      <c r="F38" s="55">
        <f t="shared" si="0"/>
        <v>6917</v>
      </c>
      <c r="G38" s="55">
        <v>1374</v>
      </c>
      <c r="H38" s="56">
        <v>5543</v>
      </c>
      <c r="I38" s="42"/>
      <c r="J38" s="64">
        <f t="shared" si="1"/>
        <v>78</v>
      </c>
      <c r="K38" s="65">
        <v>45</v>
      </c>
      <c r="L38" s="65">
        <v>33</v>
      </c>
      <c r="M38" s="65">
        <f t="shared" si="2"/>
        <v>205</v>
      </c>
      <c r="N38" s="65">
        <v>59</v>
      </c>
      <c r="O38" s="65">
        <v>146</v>
      </c>
      <c r="P38" s="43" t="s">
        <v>33</v>
      </c>
      <c r="R38" s="19">
        <f>SUM(D38:E38,G38:H38,K38:L38,N38:O38,'02'!C38:E38,'02'!G38:H38,'02'!J38:O38)-C38</f>
        <v>0</v>
      </c>
      <c r="S38" s="19">
        <f t="shared" si="3"/>
        <v>0</v>
      </c>
      <c r="T38" s="19">
        <f t="shared" si="4"/>
        <v>0</v>
      </c>
      <c r="U38" s="19">
        <f t="shared" si="5"/>
        <v>0</v>
      </c>
      <c r="V38" s="19">
        <f>SUM('02'!G38:H38,'02'!J38:N38)-'02'!F38</f>
        <v>0</v>
      </c>
    </row>
    <row r="39" spans="2:22" s="20" customFormat="1">
      <c r="B39" s="38" t="s">
        <v>100</v>
      </c>
      <c r="C39" s="53">
        <f>SUM(D39,E39,F39,J39,M39,'02'!C39,'02'!D39,'02'!E39,'02'!F39,'02'!O39)</f>
        <v>127922</v>
      </c>
      <c r="D39" s="53">
        <v>721</v>
      </c>
      <c r="E39" s="53">
        <v>89</v>
      </c>
      <c r="F39" s="53">
        <f t="shared" si="0"/>
        <v>116354</v>
      </c>
      <c r="G39" s="53">
        <v>27139</v>
      </c>
      <c r="H39" s="54">
        <v>89215</v>
      </c>
      <c r="I39" s="39"/>
      <c r="J39" s="62">
        <f t="shared" si="1"/>
        <v>500</v>
      </c>
      <c r="K39" s="63">
        <v>367</v>
      </c>
      <c r="L39" s="63">
        <v>133</v>
      </c>
      <c r="M39" s="63">
        <f t="shared" si="2"/>
        <v>3268</v>
      </c>
      <c r="N39" s="63">
        <v>1821</v>
      </c>
      <c r="O39" s="63">
        <v>1447</v>
      </c>
      <c r="P39" s="40" t="s">
        <v>100</v>
      </c>
      <c r="R39" s="19">
        <f>SUM(D39:E39,G39:H39,K39:L39,N39:O39,'02'!C39:E39,'02'!G39:H39,'02'!J39:O39)-C39</f>
        <v>0</v>
      </c>
      <c r="S39" s="19">
        <f t="shared" si="3"/>
        <v>0</v>
      </c>
      <c r="T39" s="19">
        <f t="shared" si="4"/>
        <v>0</v>
      </c>
      <c r="U39" s="19">
        <f t="shared" si="5"/>
        <v>0</v>
      </c>
      <c r="V39" s="19">
        <f>SUM('02'!G39:H39,'02'!J39:N39)-'02'!F39</f>
        <v>0</v>
      </c>
    </row>
    <row r="40" spans="2:22" s="22" customFormat="1">
      <c r="B40" s="41" t="s">
        <v>34</v>
      </c>
      <c r="C40" s="53">
        <f>SUM(D40,E40,F40,J40,M40,'02'!C40,'02'!D40,'02'!E40,'02'!F40,'02'!O40)</f>
        <v>6830</v>
      </c>
      <c r="D40" s="55">
        <v>36</v>
      </c>
      <c r="E40" s="55">
        <v>2</v>
      </c>
      <c r="F40" s="55">
        <f t="shared" si="0"/>
        <v>6258</v>
      </c>
      <c r="G40" s="55">
        <v>1886</v>
      </c>
      <c r="H40" s="56">
        <v>4372</v>
      </c>
      <c r="I40" s="42"/>
      <c r="J40" s="64">
        <f t="shared" si="1"/>
        <v>49</v>
      </c>
      <c r="K40" s="65">
        <v>42</v>
      </c>
      <c r="L40" s="65">
        <v>7</v>
      </c>
      <c r="M40" s="65">
        <f t="shared" si="2"/>
        <v>175</v>
      </c>
      <c r="N40" s="65">
        <v>86</v>
      </c>
      <c r="O40" s="65">
        <v>89</v>
      </c>
      <c r="P40" s="43" t="s">
        <v>34</v>
      </c>
      <c r="R40" s="19">
        <f>SUM(D40:E40,G40:H40,K40:L40,N40:O40,'02'!C40:E40,'02'!G40:H40,'02'!J40:O40)-C40</f>
        <v>0</v>
      </c>
      <c r="S40" s="19">
        <f t="shared" si="3"/>
        <v>0</v>
      </c>
      <c r="T40" s="19">
        <f t="shared" si="4"/>
        <v>0</v>
      </c>
      <c r="U40" s="19">
        <f t="shared" si="5"/>
        <v>0</v>
      </c>
      <c r="V40" s="19">
        <f>SUM('02'!G40:H40,'02'!J40:N40)-'02'!F40</f>
        <v>0</v>
      </c>
    </row>
    <row r="41" spans="2:22" s="22" customFormat="1">
      <c r="B41" s="41" t="s">
        <v>35</v>
      </c>
      <c r="C41" s="53">
        <f>SUM(D41,E41,F41,J41,M41,'02'!C41,'02'!D41,'02'!E41,'02'!F41,'02'!O41)</f>
        <v>10578</v>
      </c>
      <c r="D41" s="55">
        <v>158</v>
      </c>
      <c r="E41" s="55">
        <v>17</v>
      </c>
      <c r="F41" s="55">
        <f t="shared" si="0"/>
        <v>9389</v>
      </c>
      <c r="G41" s="55">
        <v>2297</v>
      </c>
      <c r="H41" s="56">
        <v>7092</v>
      </c>
      <c r="I41" s="42"/>
      <c r="J41" s="64">
        <f t="shared" si="1"/>
        <v>61</v>
      </c>
      <c r="K41" s="65">
        <v>47</v>
      </c>
      <c r="L41" s="65">
        <v>14</v>
      </c>
      <c r="M41" s="65">
        <f t="shared" si="2"/>
        <v>280</v>
      </c>
      <c r="N41" s="65">
        <v>154</v>
      </c>
      <c r="O41" s="65">
        <v>126</v>
      </c>
      <c r="P41" s="43" t="s">
        <v>35</v>
      </c>
      <c r="R41" s="19">
        <f>SUM(D41:E41,G41:H41,K41:L41,N41:O41,'02'!C41:E41,'02'!G41:H41,'02'!J41:O41)-C41</f>
        <v>0</v>
      </c>
      <c r="S41" s="19">
        <f t="shared" si="3"/>
        <v>0</v>
      </c>
      <c r="T41" s="19">
        <f t="shared" si="4"/>
        <v>0</v>
      </c>
      <c r="U41" s="19">
        <f t="shared" si="5"/>
        <v>0</v>
      </c>
      <c r="V41" s="19">
        <f>SUM('02'!G41:H41,'02'!J41:N41)-'02'!F41</f>
        <v>0</v>
      </c>
    </row>
    <row r="42" spans="2:22" s="22" customFormat="1">
      <c r="B42" s="41" t="s">
        <v>36</v>
      </c>
      <c r="C42" s="53">
        <f>SUM(D42,E42,F42,J42,M42,'02'!C42,'02'!D42,'02'!E42,'02'!F42,'02'!O42)</f>
        <v>68807</v>
      </c>
      <c r="D42" s="55">
        <v>243</v>
      </c>
      <c r="E42" s="55">
        <v>38</v>
      </c>
      <c r="F42" s="55">
        <f t="shared" si="0"/>
        <v>63501</v>
      </c>
      <c r="G42" s="55">
        <v>11034</v>
      </c>
      <c r="H42" s="56">
        <v>52467</v>
      </c>
      <c r="I42" s="42"/>
      <c r="J42" s="64">
        <f t="shared" si="1"/>
        <v>216</v>
      </c>
      <c r="K42" s="65">
        <v>142</v>
      </c>
      <c r="L42" s="65">
        <v>74</v>
      </c>
      <c r="M42" s="65">
        <f t="shared" si="2"/>
        <v>1445</v>
      </c>
      <c r="N42" s="65">
        <v>785</v>
      </c>
      <c r="O42" s="65">
        <v>660</v>
      </c>
      <c r="P42" s="43" t="s">
        <v>36</v>
      </c>
      <c r="R42" s="19">
        <f>SUM(D42:E42,G42:H42,K42:L42,N42:O42,'02'!C42:E42,'02'!G42:H42,'02'!J42:O42)-C42</f>
        <v>0</v>
      </c>
      <c r="S42" s="19">
        <f t="shared" si="3"/>
        <v>0</v>
      </c>
      <c r="T42" s="19">
        <f t="shared" si="4"/>
        <v>0</v>
      </c>
      <c r="U42" s="19">
        <f t="shared" si="5"/>
        <v>0</v>
      </c>
      <c r="V42" s="19">
        <f>SUM('02'!G42:H42,'02'!J42:N42)-'02'!F42</f>
        <v>0</v>
      </c>
    </row>
    <row r="43" spans="2:22" s="22" customFormat="1">
      <c r="B43" s="41" t="s">
        <v>37</v>
      </c>
      <c r="C43" s="53">
        <f>SUM(D43,E43,F43,J43,M43,'02'!C43,'02'!D43,'02'!E43,'02'!F43,'02'!O43)</f>
        <v>33018</v>
      </c>
      <c r="D43" s="55">
        <v>249</v>
      </c>
      <c r="E43" s="55">
        <v>28</v>
      </c>
      <c r="F43" s="55">
        <f t="shared" si="0"/>
        <v>29388</v>
      </c>
      <c r="G43" s="55">
        <v>10035</v>
      </c>
      <c r="H43" s="56">
        <v>19353</v>
      </c>
      <c r="I43" s="42"/>
      <c r="J43" s="64">
        <f t="shared" si="1"/>
        <v>139</v>
      </c>
      <c r="K43" s="65">
        <v>114</v>
      </c>
      <c r="L43" s="65">
        <v>25</v>
      </c>
      <c r="M43" s="65">
        <f t="shared" si="2"/>
        <v>1088</v>
      </c>
      <c r="N43" s="65">
        <v>668</v>
      </c>
      <c r="O43" s="65">
        <v>420</v>
      </c>
      <c r="P43" s="43" t="s">
        <v>37</v>
      </c>
      <c r="R43" s="19">
        <f>SUM(D43:E43,G43:H43,K43:L43,N43:O43,'02'!C43:E43,'02'!G43:H43,'02'!J43:O43)-C43</f>
        <v>0</v>
      </c>
      <c r="S43" s="19">
        <f t="shared" si="3"/>
        <v>0</v>
      </c>
      <c r="T43" s="19">
        <f t="shared" si="4"/>
        <v>0</v>
      </c>
      <c r="U43" s="19">
        <f t="shared" si="5"/>
        <v>0</v>
      </c>
      <c r="V43" s="19">
        <f>SUM('02'!G43:H43,'02'!J43:N43)-'02'!F43</f>
        <v>0</v>
      </c>
    </row>
    <row r="44" spans="2:22" s="22" customFormat="1">
      <c r="B44" s="41" t="s">
        <v>38</v>
      </c>
      <c r="C44" s="53">
        <f>SUM(D44,E44,F44,J44,M44,'02'!C44,'02'!D44,'02'!E44,'02'!F44,'02'!O44)</f>
        <v>5251</v>
      </c>
      <c r="D44" s="55">
        <v>23</v>
      </c>
      <c r="E44" s="55">
        <v>3</v>
      </c>
      <c r="F44" s="55">
        <f t="shared" si="0"/>
        <v>4806</v>
      </c>
      <c r="G44" s="55">
        <v>1130</v>
      </c>
      <c r="H44" s="56">
        <v>3676</v>
      </c>
      <c r="I44" s="42"/>
      <c r="J44" s="64">
        <f t="shared" si="1"/>
        <v>29</v>
      </c>
      <c r="K44" s="65">
        <v>17</v>
      </c>
      <c r="L44" s="65">
        <v>12</v>
      </c>
      <c r="M44" s="65">
        <f t="shared" si="2"/>
        <v>141</v>
      </c>
      <c r="N44" s="65">
        <v>59</v>
      </c>
      <c r="O44" s="65">
        <v>82</v>
      </c>
      <c r="P44" s="43" t="s">
        <v>38</v>
      </c>
      <c r="R44" s="19">
        <f>SUM(D44:E44,G44:H44,K44:L44,N44:O44,'02'!C44:E44,'02'!G44:H44,'02'!J44:O44)-C44</f>
        <v>0</v>
      </c>
      <c r="S44" s="19">
        <f t="shared" si="3"/>
        <v>0</v>
      </c>
      <c r="T44" s="19">
        <f t="shared" si="4"/>
        <v>0</v>
      </c>
      <c r="U44" s="19">
        <f t="shared" si="5"/>
        <v>0</v>
      </c>
      <c r="V44" s="19">
        <f>SUM('02'!G44:H44,'02'!J44:N44)-'02'!F44</f>
        <v>0</v>
      </c>
    </row>
    <row r="45" spans="2:22" s="22" customFormat="1">
      <c r="B45" s="41" t="s">
        <v>39</v>
      </c>
      <c r="C45" s="53">
        <f>SUM(D45,E45,F45,J45,M45,'02'!C45,'02'!D45,'02'!E45,'02'!F45,'02'!O45)</f>
        <v>3438</v>
      </c>
      <c r="D45" s="55">
        <v>12</v>
      </c>
      <c r="E45" s="55">
        <v>1</v>
      </c>
      <c r="F45" s="55">
        <f t="shared" si="0"/>
        <v>3012</v>
      </c>
      <c r="G45" s="55">
        <v>757</v>
      </c>
      <c r="H45" s="56">
        <v>2255</v>
      </c>
      <c r="I45" s="42"/>
      <c r="J45" s="64">
        <f t="shared" si="1"/>
        <v>6</v>
      </c>
      <c r="K45" s="65">
        <v>5</v>
      </c>
      <c r="L45" s="65">
        <v>1</v>
      </c>
      <c r="M45" s="65">
        <f t="shared" si="2"/>
        <v>139</v>
      </c>
      <c r="N45" s="65">
        <v>69</v>
      </c>
      <c r="O45" s="65">
        <v>70</v>
      </c>
      <c r="P45" s="43" t="s">
        <v>39</v>
      </c>
      <c r="R45" s="19">
        <f>SUM(D45:E45,G45:H45,K45:L45,N45:O45,'02'!C45:E45,'02'!G45:H45,'02'!J45:O45)-C45</f>
        <v>0</v>
      </c>
      <c r="S45" s="19">
        <f t="shared" si="3"/>
        <v>0</v>
      </c>
      <c r="T45" s="19">
        <f t="shared" si="4"/>
        <v>0</v>
      </c>
      <c r="U45" s="19">
        <f t="shared" si="5"/>
        <v>0</v>
      </c>
      <c r="V45" s="19">
        <f>SUM('02'!G45:H45,'02'!J45:N45)-'02'!F45</f>
        <v>0</v>
      </c>
    </row>
    <row r="46" spans="2:22" s="20" customFormat="1">
      <c r="B46" s="38" t="s">
        <v>101</v>
      </c>
      <c r="C46" s="53">
        <f>SUM(D46,E46,F46,J46,M46,'02'!C46,'02'!D46,'02'!E46,'02'!F46,'02'!O46)</f>
        <v>27850</v>
      </c>
      <c r="D46" s="53">
        <v>190</v>
      </c>
      <c r="E46" s="53">
        <v>22</v>
      </c>
      <c r="F46" s="53">
        <f t="shared" si="0"/>
        <v>24649</v>
      </c>
      <c r="G46" s="53">
        <v>7071</v>
      </c>
      <c r="H46" s="54">
        <v>17578</v>
      </c>
      <c r="I46" s="39"/>
      <c r="J46" s="62">
        <f t="shared" si="1"/>
        <v>145</v>
      </c>
      <c r="K46" s="63">
        <v>80</v>
      </c>
      <c r="L46" s="63">
        <v>65</v>
      </c>
      <c r="M46" s="63">
        <f t="shared" si="2"/>
        <v>675</v>
      </c>
      <c r="N46" s="63">
        <v>318</v>
      </c>
      <c r="O46" s="63">
        <v>357</v>
      </c>
      <c r="P46" s="40" t="s">
        <v>101</v>
      </c>
      <c r="R46" s="19">
        <f>SUM(D46:E46,G46:H46,K46:L46,N46:O46,'02'!C46:E46,'02'!G46:H46,'02'!J46:O46)-C46</f>
        <v>0</v>
      </c>
      <c r="S46" s="19">
        <f t="shared" si="3"/>
        <v>0</v>
      </c>
      <c r="T46" s="19">
        <f t="shared" si="4"/>
        <v>0</v>
      </c>
      <c r="U46" s="19">
        <f t="shared" si="5"/>
        <v>0</v>
      </c>
      <c r="V46" s="19">
        <f>SUM('02'!G46:H46,'02'!J46:N46)-'02'!F46</f>
        <v>0</v>
      </c>
    </row>
    <row r="47" spans="2:22" s="22" customFormat="1">
      <c r="B47" s="41" t="s">
        <v>40</v>
      </c>
      <c r="C47" s="53">
        <f>SUM(D47,E47,F47,J47,M47,'02'!C47,'02'!D47,'02'!E47,'02'!F47,'02'!O47)</f>
        <v>2017</v>
      </c>
      <c r="D47" s="55">
        <v>11</v>
      </c>
      <c r="E47" s="55">
        <v>3</v>
      </c>
      <c r="F47" s="55">
        <f t="shared" si="0"/>
        <v>1613</v>
      </c>
      <c r="G47" s="55">
        <v>360</v>
      </c>
      <c r="H47" s="56">
        <v>1253</v>
      </c>
      <c r="I47" s="42"/>
      <c r="J47" s="64">
        <f t="shared" si="1"/>
        <v>19</v>
      </c>
      <c r="K47" s="65">
        <v>9</v>
      </c>
      <c r="L47" s="65">
        <v>10</v>
      </c>
      <c r="M47" s="65">
        <f t="shared" si="2"/>
        <v>76</v>
      </c>
      <c r="N47" s="65">
        <v>38</v>
      </c>
      <c r="O47" s="65">
        <v>38</v>
      </c>
      <c r="P47" s="43" t="s">
        <v>40</v>
      </c>
      <c r="R47" s="19">
        <f>SUM(D47:E47,G47:H47,K47:L47,N47:O47,'02'!C47:E47,'02'!G47:H47,'02'!J47:O47)-C47</f>
        <v>0</v>
      </c>
      <c r="S47" s="19">
        <f t="shared" si="3"/>
        <v>0</v>
      </c>
      <c r="T47" s="19">
        <f t="shared" si="4"/>
        <v>0</v>
      </c>
      <c r="U47" s="19">
        <f t="shared" si="5"/>
        <v>0</v>
      </c>
      <c r="V47" s="19">
        <f>SUM('02'!G47:H47,'02'!J47:N47)-'02'!F47</f>
        <v>0</v>
      </c>
    </row>
    <row r="48" spans="2:22" s="22" customFormat="1">
      <c r="B48" s="41" t="s">
        <v>41</v>
      </c>
      <c r="C48" s="53">
        <f>SUM(D48,E48,F48,J48,M48,'02'!C48,'02'!D48,'02'!E48,'02'!F48,'02'!O48)</f>
        <v>1834</v>
      </c>
      <c r="D48" s="55">
        <v>40</v>
      </c>
      <c r="E48" s="55">
        <v>3</v>
      </c>
      <c r="F48" s="55">
        <f t="shared" si="0"/>
        <v>1372</v>
      </c>
      <c r="G48" s="55">
        <v>167</v>
      </c>
      <c r="H48" s="56">
        <v>1205</v>
      </c>
      <c r="I48" s="42"/>
      <c r="J48" s="64">
        <f t="shared" si="1"/>
        <v>9</v>
      </c>
      <c r="K48" s="65">
        <v>3</v>
      </c>
      <c r="L48" s="65">
        <v>6</v>
      </c>
      <c r="M48" s="65">
        <f t="shared" si="2"/>
        <v>43</v>
      </c>
      <c r="N48" s="65">
        <v>11</v>
      </c>
      <c r="O48" s="65">
        <v>32</v>
      </c>
      <c r="P48" s="43" t="s">
        <v>41</v>
      </c>
      <c r="R48" s="19">
        <f>SUM(D48:E48,G48:H48,K48:L48,N48:O48,'02'!C48:E48,'02'!G48:H48,'02'!J48:O48)-C48</f>
        <v>0</v>
      </c>
      <c r="S48" s="19">
        <f t="shared" si="3"/>
        <v>0</v>
      </c>
      <c r="T48" s="19">
        <f t="shared" si="4"/>
        <v>0</v>
      </c>
      <c r="U48" s="19">
        <f t="shared" si="5"/>
        <v>0</v>
      </c>
      <c r="V48" s="19">
        <f>SUM('02'!G48:H48,'02'!J48:N48)-'02'!F48</f>
        <v>0</v>
      </c>
    </row>
    <row r="49" spans="2:22" s="22" customFormat="1">
      <c r="B49" s="41" t="s">
        <v>42</v>
      </c>
      <c r="C49" s="53">
        <f>SUM(D49,E49,F49,J49,M49,'02'!C49,'02'!D49,'02'!E49,'02'!F49,'02'!O49)</f>
        <v>8007</v>
      </c>
      <c r="D49" s="55">
        <v>45</v>
      </c>
      <c r="E49" s="55">
        <v>7</v>
      </c>
      <c r="F49" s="55">
        <f t="shared" si="0"/>
        <v>7263</v>
      </c>
      <c r="G49" s="55">
        <v>2486</v>
      </c>
      <c r="H49" s="56">
        <v>4777</v>
      </c>
      <c r="I49" s="42"/>
      <c r="J49" s="64">
        <f t="shared" si="1"/>
        <v>32</v>
      </c>
      <c r="K49" s="65">
        <v>20</v>
      </c>
      <c r="L49" s="65">
        <v>12</v>
      </c>
      <c r="M49" s="65">
        <f t="shared" si="2"/>
        <v>144</v>
      </c>
      <c r="N49" s="65">
        <v>75</v>
      </c>
      <c r="O49" s="65">
        <v>69</v>
      </c>
      <c r="P49" s="43" t="s">
        <v>42</v>
      </c>
      <c r="R49" s="19">
        <f>SUM(D49:E49,G49:H49,K49:L49,N49:O49,'02'!C49:E49,'02'!G49:H49,'02'!J49:O49)-C49</f>
        <v>0</v>
      </c>
      <c r="S49" s="19">
        <f t="shared" si="3"/>
        <v>0</v>
      </c>
      <c r="T49" s="19">
        <f t="shared" si="4"/>
        <v>0</v>
      </c>
      <c r="U49" s="19">
        <f t="shared" si="5"/>
        <v>0</v>
      </c>
      <c r="V49" s="19">
        <f>SUM('02'!G49:H49,'02'!J49:N49)-'02'!F49</f>
        <v>0</v>
      </c>
    </row>
    <row r="50" spans="2:22" s="22" customFormat="1">
      <c r="B50" s="41" t="s">
        <v>43</v>
      </c>
      <c r="C50" s="53">
        <f>SUM(D50,E50,F50,J50,M50,'02'!C50,'02'!D50,'02'!E50,'02'!F50,'02'!O50)</f>
        <v>12147</v>
      </c>
      <c r="D50" s="55">
        <v>72</v>
      </c>
      <c r="E50" s="55">
        <v>6</v>
      </c>
      <c r="F50" s="55">
        <f t="shared" si="0"/>
        <v>11042</v>
      </c>
      <c r="G50" s="55">
        <v>3107</v>
      </c>
      <c r="H50" s="56">
        <v>7935</v>
      </c>
      <c r="I50" s="42"/>
      <c r="J50" s="64">
        <f t="shared" si="1"/>
        <v>46</v>
      </c>
      <c r="K50" s="65">
        <v>30</v>
      </c>
      <c r="L50" s="65">
        <v>16</v>
      </c>
      <c r="M50" s="65">
        <f t="shared" si="2"/>
        <v>323</v>
      </c>
      <c r="N50" s="65">
        <v>154</v>
      </c>
      <c r="O50" s="65">
        <v>169</v>
      </c>
      <c r="P50" s="43" t="s">
        <v>43</v>
      </c>
      <c r="R50" s="19">
        <f>SUM(D50:E50,G50:H50,K50:L50,N50:O50,'02'!C50:E50,'02'!G50:H50,'02'!J50:O50)-C50</f>
        <v>0</v>
      </c>
      <c r="S50" s="19">
        <f t="shared" si="3"/>
        <v>0</v>
      </c>
      <c r="T50" s="19">
        <f t="shared" si="4"/>
        <v>0</v>
      </c>
      <c r="U50" s="19">
        <f t="shared" si="5"/>
        <v>0</v>
      </c>
      <c r="V50" s="19">
        <f>SUM('02'!G50:H50,'02'!J50:N50)-'02'!F50</f>
        <v>0</v>
      </c>
    </row>
    <row r="51" spans="2:22" s="22" customFormat="1">
      <c r="B51" s="41" t="s">
        <v>44</v>
      </c>
      <c r="C51" s="53">
        <f>SUM(D51,E51,F51,J51,M51,'02'!C51,'02'!D51,'02'!E51,'02'!F51,'02'!O51)</f>
        <v>3845</v>
      </c>
      <c r="D51" s="55">
        <v>22</v>
      </c>
      <c r="E51" s="55">
        <v>3</v>
      </c>
      <c r="F51" s="55">
        <f t="shared" si="0"/>
        <v>3359</v>
      </c>
      <c r="G51" s="55">
        <v>951</v>
      </c>
      <c r="H51" s="56">
        <v>2408</v>
      </c>
      <c r="I51" s="42"/>
      <c r="J51" s="64">
        <f t="shared" si="1"/>
        <v>39</v>
      </c>
      <c r="K51" s="65">
        <v>18</v>
      </c>
      <c r="L51" s="65">
        <v>21</v>
      </c>
      <c r="M51" s="65">
        <f t="shared" si="2"/>
        <v>89</v>
      </c>
      <c r="N51" s="65">
        <v>40</v>
      </c>
      <c r="O51" s="65">
        <v>49</v>
      </c>
      <c r="P51" s="43" t="s">
        <v>44</v>
      </c>
      <c r="R51" s="19">
        <f>SUM(D51:E51,G51:H51,K51:L51,N51:O51,'02'!C51:E51,'02'!G51:H51,'02'!J51:O51)-C51</f>
        <v>0</v>
      </c>
      <c r="S51" s="19">
        <f t="shared" si="3"/>
        <v>0</v>
      </c>
      <c r="T51" s="19">
        <f t="shared" si="4"/>
        <v>0</v>
      </c>
      <c r="U51" s="19">
        <f t="shared" si="5"/>
        <v>0</v>
      </c>
      <c r="V51" s="19">
        <f>SUM('02'!G51:H51,'02'!J51:N51)-'02'!F51</f>
        <v>0</v>
      </c>
    </row>
    <row r="52" spans="2:22" s="20" customFormat="1">
      <c r="B52" s="38" t="s">
        <v>102</v>
      </c>
      <c r="C52" s="53">
        <f>SUM(D52,E52,F52,J52,M52,'02'!C52,'02'!D52,'02'!E52,'02'!F52,'02'!O52)</f>
        <v>15122</v>
      </c>
      <c r="D52" s="53">
        <v>132</v>
      </c>
      <c r="E52" s="53">
        <v>17</v>
      </c>
      <c r="F52" s="53">
        <f t="shared" si="0"/>
        <v>12419</v>
      </c>
      <c r="G52" s="53">
        <v>1998</v>
      </c>
      <c r="H52" s="54">
        <v>10421</v>
      </c>
      <c r="I52" s="39"/>
      <c r="J52" s="62">
        <f t="shared" si="1"/>
        <v>42</v>
      </c>
      <c r="K52" s="63">
        <v>25</v>
      </c>
      <c r="L52" s="63">
        <v>17</v>
      </c>
      <c r="M52" s="63">
        <f t="shared" si="2"/>
        <v>357</v>
      </c>
      <c r="N52" s="63">
        <v>129</v>
      </c>
      <c r="O52" s="63">
        <v>228</v>
      </c>
      <c r="P52" s="40" t="s">
        <v>102</v>
      </c>
      <c r="R52" s="19">
        <f>SUM(D52:E52,G52:H52,K52:L52,N52:O52,'02'!C52:E52,'02'!G52:H52,'02'!J52:O52)-C52</f>
        <v>0</v>
      </c>
      <c r="S52" s="19">
        <f t="shared" si="3"/>
        <v>0</v>
      </c>
      <c r="T52" s="19">
        <f t="shared" si="4"/>
        <v>0</v>
      </c>
      <c r="U52" s="19">
        <f t="shared" si="5"/>
        <v>0</v>
      </c>
      <c r="V52" s="19">
        <f>SUM('02'!G52:H52,'02'!J52:N52)-'02'!F52</f>
        <v>0</v>
      </c>
    </row>
    <row r="53" spans="2:22" s="22" customFormat="1">
      <c r="B53" s="41" t="s">
        <v>45</v>
      </c>
      <c r="C53" s="53">
        <f>SUM(D53,E53,F53,J53,M53,'02'!C53,'02'!D53,'02'!E53,'02'!F53,'02'!O53)</f>
        <v>2256</v>
      </c>
      <c r="D53" s="55">
        <v>19</v>
      </c>
      <c r="E53" s="55">
        <v>6</v>
      </c>
      <c r="F53" s="55">
        <f t="shared" si="0"/>
        <v>1907</v>
      </c>
      <c r="G53" s="55">
        <v>460</v>
      </c>
      <c r="H53" s="56">
        <v>1447</v>
      </c>
      <c r="I53" s="42"/>
      <c r="J53" s="64">
        <f t="shared" si="1"/>
        <v>6</v>
      </c>
      <c r="K53" s="65">
        <v>1</v>
      </c>
      <c r="L53" s="65">
        <v>5</v>
      </c>
      <c r="M53" s="65">
        <f t="shared" si="2"/>
        <v>35</v>
      </c>
      <c r="N53" s="65">
        <v>13</v>
      </c>
      <c r="O53" s="65">
        <v>22</v>
      </c>
      <c r="P53" s="43" t="s">
        <v>45</v>
      </c>
      <c r="R53" s="19">
        <f>SUM(D53:E53,G53:H53,K53:L53,N53:O53,'02'!C53:E53,'02'!G53:H53,'02'!J53:O53)-C53</f>
        <v>0</v>
      </c>
      <c r="S53" s="19">
        <f t="shared" si="3"/>
        <v>0</v>
      </c>
      <c r="T53" s="19">
        <f t="shared" si="4"/>
        <v>0</v>
      </c>
      <c r="U53" s="19">
        <f t="shared" si="5"/>
        <v>0</v>
      </c>
      <c r="V53" s="19">
        <f>SUM('02'!G53:H53,'02'!J53:N53)-'02'!F53</f>
        <v>0</v>
      </c>
    </row>
    <row r="54" spans="2:22" s="22" customFormat="1">
      <c r="B54" s="41" t="s">
        <v>46</v>
      </c>
      <c r="C54" s="53">
        <f>SUM(D54,E54,F54,J54,M54,'02'!C54,'02'!D54,'02'!E54,'02'!F54,'02'!O54)</f>
        <v>4173</v>
      </c>
      <c r="D54" s="55">
        <v>69</v>
      </c>
      <c r="E54" s="55">
        <v>1</v>
      </c>
      <c r="F54" s="55">
        <f t="shared" si="0"/>
        <v>3433</v>
      </c>
      <c r="G54" s="55">
        <v>658</v>
      </c>
      <c r="H54" s="56">
        <v>2775</v>
      </c>
      <c r="I54" s="42"/>
      <c r="J54" s="64">
        <f t="shared" si="1"/>
        <v>7</v>
      </c>
      <c r="K54" s="65">
        <v>7</v>
      </c>
      <c r="L54" s="65">
        <v>0</v>
      </c>
      <c r="M54" s="65">
        <f t="shared" si="2"/>
        <v>118</v>
      </c>
      <c r="N54" s="65">
        <v>42</v>
      </c>
      <c r="O54" s="65">
        <v>76</v>
      </c>
      <c r="P54" s="43" t="s">
        <v>46</v>
      </c>
      <c r="R54" s="19">
        <f>SUM(D54:E54,G54:H54,K54:L54,N54:O54,'02'!C54:E54,'02'!G54:H54,'02'!J54:O54)-C54</f>
        <v>0</v>
      </c>
      <c r="S54" s="19">
        <f t="shared" si="3"/>
        <v>0</v>
      </c>
      <c r="T54" s="19">
        <f t="shared" si="4"/>
        <v>0</v>
      </c>
      <c r="U54" s="19">
        <f t="shared" si="5"/>
        <v>0</v>
      </c>
      <c r="V54" s="19">
        <f>SUM('02'!G54:H54,'02'!J54:N54)-'02'!F54</f>
        <v>0</v>
      </c>
    </row>
    <row r="55" spans="2:22" s="22" customFormat="1">
      <c r="B55" s="41" t="s">
        <v>47</v>
      </c>
      <c r="C55" s="53">
        <f>SUM(D55,E55,F55,J55,M55,'02'!C55,'02'!D55,'02'!E55,'02'!F55,'02'!O55)</f>
        <v>5970</v>
      </c>
      <c r="D55" s="55">
        <v>26</v>
      </c>
      <c r="E55" s="55">
        <v>7</v>
      </c>
      <c r="F55" s="55">
        <f t="shared" si="0"/>
        <v>4850</v>
      </c>
      <c r="G55" s="55">
        <v>531</v>
      </c>
      <c r="H55" s="56">
        <v>4319</v>
      </c>
      <c r="I55" s="42"/>
      <c r="J55" s="64">
        <f t="shared" si="1"/>
        <v>15</v>
      </c>
      <c r="K55" s="65">
        <v>10</v>
      </c>
      <c r="L55" s="65">
        <v>5</v>
      </c>
      <c r="M55" s="65">
        <f t="shared" si="2"/>
        <v>124</v>
      </c>
      <c r="N55" s="65">
        <v>42</v>
      </c>
      <c r="O55" s="65">
        <v>82</v>
      </c>
      <c r="P55" s="43" t="s">
        <v>47</v>
      </c>
      <c r="R55" s="19">
        <f>SUM(D55:E55,G55:H55,K55:L55,N55:O55,'02'!C55:E55,'02'!G55:H55,'02'!J55:O55)-C55</f>
        <v>0</v>
      </c>
      <c r="S55" s="19">
        <f t="shared" si="3"/>
        <v>0</v>
      </c>
      <c r="T55" s="19">
        <f t="shared" si="4"/>
        <v>0</v>
      </c>
      <c r="U55" s="19">
        <f t="shared" si="5"/>
        <v>0</v>
      </c>
      <c r="V55" s="19">
        <f>SUM('02'!G55:H55,'02'!J55:N55)-'02'!F55</f>
        <v>0</v>
      </c>
    </row>
    <row r="56" spans="2:22" s="22" customFormat="1">
      <c r="B56" s="41" t="s">
        <v>48</v>
      </c>
      <c r="C56" s="53">
        <f>SUM(D56,E56,F56,J56,M56,'02'!C56,'02'!D56,'02'!E56,'02'!F56,'02'!O56)</f>
        <v>2723</v>
      </c>
      <c r="D56" s="55">
        <v>18</v>
      </c>
      <c r="E56" s="55">
        <v>3</v>
      </c>
      <c r="F56" s="55">
        <f t="shared" si="0"/>
        <v>2229</v>
      </c>
      <c r="G56" s="55">
        <v>349</v>
      </c>
      <c r="H56" s="56">
        <v>1880</v>
      </c>
      <c r="I56" s="42"/>
      <c r="J56" s="64">
        <f t="shared" si="1"/>
        <v>14</v>
      </c>
      <c r="K56" s="65">
        <v>7</v>
      </c>
      <c r="L56" s="65">
        <v>7</v>
      </c>
      <c r="M56" s="65">
        <f t="shared" si="2"/>
        <v>80</v>
      </c>
      <c r="N56" s="65">
        <v>32</v>
      </c>
      <c r="O56" s="65">
        <v>48</v>
      </c>
      <c r="P56" s="43" t="s">
        <v>48</v>
      </c>
      <c r="R56" s="19">
        <f>SUM(D56:E56,G56:H56,K56:L56,N56:O56,'02'!C56:E56,'02'!G56:H56,'02'!J56:O56)-C56</f>
        <v>0</v>
      </c>
      <c r="S56" s="19">
        <f t="shared" si="3"/>
        <v>0</v>
      </c>
      <c r="T56" s="19">
        <f t="shared" si="4"/>
        <v>0</v>
      </c>
      <c r="U56" s="19">
        <f t="shared" si="5"/>
        <v>0</v>
      </c>
      <c r="V56" s="19">
        <f>SUM('02'!G56:H56,'02'!J56:N56)-'02'!F56</f>
        <v>0</v>
      </c>
    </row>
    <row r="57" spans="2:22" s="20" customFormat="1">
      <c r="B57" s="38" t="s">
        <v>103</v>
      </c>
      <c r="C57" s="53">
        <f>SUM(D57,E57,F57,J57,M57,'02'!C57,'02'!D57,'02'!E57,'02'!F57,'02'!O57)</f>
        <v>58150</v>
      </c>
      <c r="D57" s="53">
        <v>465</v>
      </c>
      <c r="E57" s="53">
        <v>42</v>
      </c>
      <c r="F57" s="53">
        <f t="shared" si="0"/>
        <v>51809</v>
      </c>
      <c r="G57" s="53">
        <v>15872</v>
      </c>
      <c r="H57" s="54">
        <v>35937</v>
      </c>
      <c r="I57" s="39"/>
      <c r="J57" s="62">
        <f t="shared" si="1"/>
        <v>347</v>
      </c>
      <c r="K57" s="63">
        <v>233</v>
      </c>
      <c r="L57" s="63">
        <v>114</v>
      </c>
      <c r="M57" s="63">
        <f t="shared" si="2"/>
        <v>1812</v>
      </c>
      <c r="N57" s="63">
        <v>890</v>
      </c>
      <c r="O57" s="63">
        <v>922</v>
      </c>
      <c r="P57" s="40" t="s">
        <v>103</v>
      </c>
      <c r="R57" s="19">
        <f>SUM(D57:E57,G57:H57,K57:L57,N57:O57,'02'!C57:E57,'02'!G57:H57,'02'!J57:O57)-C57</f>
        <v>0</v>
      </c>
      <c r="S57" s="19">
        <f t="shared" si="3"/>
        <v>0</v>
      </c>
      <c r="T57" s="19">
        <f t="shared" si="4"/>
        <v>0</v>
      </c>
      <c r="U57" s="19">
        <f t="shared" si="5"/>
        <v>0</v>
      </c>
      <c r="V57" s="19">
        <f>SUM('02'!G57:H57,'02'!J57:N57)-'02'!F57</f>
        <v>0</v>
      </c>
    </row>
    <row r="58" spans="2:22" s="22" customFormat="1">
      <c r="B58" s="41" t="s">
        <v>49</v>
      </c>
      <c r="C58" s="53">
        <f>SUM(D58,E58,F58,J58,M58,'02'!C58,'02'!D58,'02'!E58,'02'!F58,'02'!O58)</f>
        <v>28773</v>
      </c>
      <c r="D58" s="55">
        <v>253</v>
      </c>
      <c r="E58" s="55">
        <v>7</v>
      </c>
      <c r="F58" s="55">
        <f t="shared" si="0"/>
        <v>25675</v>
      </c>
      <c r="G58" s="55">
        <v>7917</v>
      </c>
      <c r="H58" s="56">
        <v>17758</v>
      </c>
      <c r="I58" s="42"/>
      <c r="J58" s="64">
        <f t="shared" si="1"/>
        <v>173</v>
      </c>
      <c r="K58" s="65">
        <v>133</v>
      </c>
      <c r="L58" s="65">
        <v>40</v>
      </c>
      <c r="M58" s="65">
        <f t="shared" si="2"/>
        <v>692</v>
      </c>
      <c r="N58" s="65">
        <v>431</v>
      </c>
      <c r="O58" s="65">
        <v>261</v>
      </c>
      <c r="P58" s="43" t="s">
        <v>49</v>
      </c>
      <c r="R58" s="19">
        <f>SUM(D58:E58,G58:H58,K58:L58,N58:O58,'02'!C58:E58,'02'!G58:H58,'02'!J58:O58)-C58</f>
        <v>0</v>
      </c>
      <c r="S58" s="19">
        <f t="shared" si="3"/>
        <v>0</v>
      </c>
      <c r="T58" s="19">
        <f t="shared" si="4"/>
        <v>0</v>
      </c>
      <c r="U58" s="19">
        <f t="shared" si="5"/>
        <v>0</v>
      </c>
      <c r="V58" s="19">
        <f>SUM('02'!G58:H58,'02'!J58:N58)-'02'!F58</f>
        <v>0</v>
      </c>
    </row>
    <row r="59" spans="2:22" s="22" customFormat="1">
      <c r="B59" s="41" t="s">
        <v>50</v>
      </c>
      <c r="C59" s="53">
        <f>SUM(D59,E59,F59,J59,M59,'02'!C59,'02'!D59,'02'!E59,'02'!F59,'02'!O59)</f>
        <v>2861</v>
      </c>
      <c r="D59" s="55">
        <v>24</v>
      </c>
      <c r="E59" s="55">
        <v>0</v>
      </c>
      <c r="F59" s="55">
        <f t="shared" si="0"/>
        <v>2395</v>
      </c>
      <c r="G59" s="55">
        <v>531</v>
      </c>
      <c r="H59" s="56">
        <v>1864</v>
      </c>
      <c r="I59" s="42"/>
      <c r="J59" s="64">
        <f t="shared" si="1"/>
        <v>18</v>
      </c>
      <c r="K59" s="65">
        <v>10</v>
      </c>
      <c r="L59" s="65">
        <v>8</v>
      </c>
      <c r="M59" s="65">
        <f t="shared" si="2"/>
        <v>88</v>
      </c>
      <c r="N59" s="65">
        <v>25</v>
      </c>
      <c r="O59" s="65">
        <v>63</v>
      </c>
      <c r="P59" s="43" t="s">
        <v>50</v>
      </c>
      <c r="R59" s="19">
        <f>SUM(D59:E59,G59:H59,K59:L59,N59:O59,'02'!C59:E59,'02'!G59:H59,'02'!J59:O59)-C59</f>
        <v>0</v>
      </c>
      <c r="S59" s="19">
        <f t="shared" si="3"/>
        <v>0</v>
      </c>
      <c r="T59" s="19">
        <f t="shared" si="4"/>
        <v>0</v>
      </c>
      <c r="U59" s="19">
        <f t="shared" si="5"/>
        <v>0</v>
      </c>
      <c r="V59" s="19">
        <f>SUM('02'!G59:H59,'02'!J59:N59)-'02'!F59</f>
        <v>0</v>
      </c>
    </row>
    <row r="60" spans="2:22" s="22" customFormat="1">
      <c r="B60" s="41" t="s">
        <v>51</v>
      </c>
      <c r="C60" s="53">
        <f>SUM(D60,E60,F60,J60,M60,'02'!C60,'02'!D60,'02'!E60,'02'!F60,'02'!O60)</f>
        <v>3244</v>
      </c>
      <c r="D60" s="55">
        <v>13</v>
      </c>
      <c r="E60" s="55">
        <v>6</v>
      </c>
      <c r="F60" s="55">
        <f t="shared" si="0"/>
        <v>2914</v>
      </c>
      <c r="G60" s="55">
        <v>667</v>
      </c>
      <c r="H60" s="56">
        <v>2247</v>
      </c>
      <c r="I60" s="42"/>
      <c r="J60" s="64">
        <f t="shared" si="1"/>
        <v>20</v>
      </c>
      <c r="K60" s="65">
        <v>11</v>
      </c>
      <c r="L60" s="65">
        <v>9</v>
      </c>
      <c r="M60" s="65">
        <f t="shared" si="2"/>
        <v>144</v>
      </c>
      <c r="N60" s="65">
        <v>45</v>
      </c>
      <c r="O60" s="65">
        <v>99</v>
      </c>
      <c r="P60" s="43" t="s">
        <v>51</v>
      </c>
      <c r="R60" s="19">
        <f>SUM(D60:E60,G60:H60,K60:L60,N60:O60,'02'!C60:E60,'02'!G60:H60,'02'!J60:O60)-C60</f>
        <v>0</v>
      </c>
      <c r="S60" s="19">
        <f t="shared" si="3"/>
        <v>0</v>
      </c>
      <c r="T60" s="19">
        <f t="shared" si="4"/>
        <v>0</v>
      </c>
      <c r="U60" s="19">
        <f t="shared" si="5"/>
        <v>0</v>
      </c>
      <c r="V60" s="19">
        <f>SUM('02'!G60:H60,'02'!J60:N60)-'02'!F60</f>
        <v>0</v>
      </c>
    </row>
    <row r="61" spans="2:22" s="22" customFormat="1">
      <c r="B61" s="41" t="s">
        <v>52</v>
      </c>
      <c r="C61" s="53">
        <f>SUM(D61,E61,F61,J61,M61,'02'!C61,'02'!D61,'02'!E61,'02'!F61,'02'!O61)</f>
        <v>4944</v>
      </c>
      <c r="D61" s="55">
        <v>41</v>
      </c>
      <c r="E61" s="55">
        <v>6</v>
      </c>
      <c r="F61" s="55">
        <f t="shared" si="0"/>
        <v>4423</v>
      </c>
      <c r="G61" s="55">
        <v>916</v>
      </c>
      <c r="H61" s="56">
        <v>3507</v>
      </c>
      <c r="I61" s="42"/>
      <c r="J61" s="64">
        <f t="shared" si="1"/>
        <v>26</v>
      </c>
      <c r="K61" s="65">
        <v>6</v>
      </c>
      <c r="L61" s="65">
        <v>20</v>
      </c>
      <c r="M61" s="65">
        <f t="shared" si="2"/>
        <v>224</v>
      </c>
      <c r="N61" s="65">
        <v>71</v>
      </c>
      <c r="O61" s="65">
        <v>153</v>
      </c>
      <c r="P61" s="43" t="s">
        <v>52</v>
      </c>
      <c r="R61" s="19">
        <f>SUM(D61:E61,G61:H61,K61:L61,N61:O61,'02'!C61:E61,'02'!G61:H61,'02'!J61:O61)-C61</f>
        <v>0</v>
      </c>
      <c r="S61" s="19">
        <f t="shared" si="3"/>
        <v>0</v>
      </c>
      <c r="T61" s="19">
        <f t="shared" si="4"/>
        <v>0</v>
      </c>
      <c r="U61" s="19">
        <f t="shared" si="5"/>
        <v>0</v>
      </c>
      <c r="V61" s="19">
        <f>SUM('02'!G61:H61,'02'!J61:N61)-'02'!F61</f>
        <v>0</v>
      </c>
    </row>
    <row r="62" spans="2:22" s="22" customFormat="1">
      <c r="B62" s="41" t="s">
        <v>53</v>
      </c>
      <c r="C62" s="53">
        <f>SUM(D62,E62,F62,J62,M62,'02'!C62,'02'!D62,'02'!E62,'02'!F62,'02'!O62)</f>
        <v>2794</v>
      </c>
      <c r="D62" s="55">
        <v>51</v>
      </c>
      <c r="E62" s="55">
        <v>2</v>
      </c>
      <c r="F62" s="55">
        <f t="shared" si="0"/>
        <v>2464</v>
      </c>
      <c r="G62" s="55">
        <v>466</v>
      </c>
      <c r="H62" s="56">
        <v>1998</v>
      </c>
      <c r="I62" s="42"/>
      <c r="J62" s="64">
        <f t="shared" si="1"/>
        <v>26</v>
      </c>
      <c r="K62" s="65">
        <v>16</v>
      </c>
      <c r="L62" s="65">
        <v>10</v>
      </c>
      <c r="M62" s="65">
        <f t="shared" si="2"/>
        <v>97</v>
      </c>
      <c r="N62" s="65">
        <v>43</v>
      </c>
      <c r="O62" s="65">
        <v>54</v>
      </c>
      <c r="P62" s="43" t="s">
        <v>53</v>
      </c>
      <c r="R62" s="19">
        <f>SUM(D62:E62,G62:H62,K62:L62,N62:O62,'02'!C62:E62,'02'!G62:H62,'02'!J62:O62)-C62</f>
        <v>0</v>
      </c>
      <c r="S62" s="19">
        <f t="shared" si="3"/>
        <v>0</v>
      </c>
      <c r="T62" s="19">
        <f t="shared" si="4"/>
        <v>0</v>
      </c>
      <c r="U62" s="19">
        <f t="shared" si="5"/>
        <v>0</v>
      </c>
      <c r="V62" s="19">
        <f>SUM('02'!G62:H62,'02'!J62:N62)-'02'!F62</f>
        <v>0</v>
      </c>
    </row>
    <row r="63" spans="2:22" s="22" customFormat="1">
      <c r="B63" s="41" t="s">
        <v>54</v>
      </c>
      <c r="C63" s="53">
        <f>SUM(D63,E63,F63,J63,M63,'02'!C63,'02'!D63,'02'!E63,'02'!F63,'02'!O63)</f>
        <v>3645</v>
      </c>
      <c r="D63" s="55">
        <v>24</v>
      </c>
      <c r="E63" s="55">
        <v>9</v>
      </c>
      <c r="F63" s="55">
        <f t="shared" si="0"/>
        <v>3235</v>
      </c>
      <c r="G63" s="55">
        <v>578</v>
      </c>
      <c r="H63" s="56">
        <v>2657</v>
      </c>
      <c r="I63" s="42"/>
      <c r="J63" s="64">
        <f t="shared" si="1"/>
        <v>18</v>
      </c>
      <c r="K63" s="65">
        <v>10</v>
      </c>
      <c r="L63" s="65">
        <v>8</v>
      </c>
      <c r="M63" s="65">
        <f t="shared" si="2"/>
        <v>139</v>
      </c>
      <c r="N63" s="65">
        <v>59</v>
      </c>
      <c r="O63" s="65">
        <v>80</v>
      </c>
      <c r="P63" s="43" t="s">
        <v>54</v>
      </c>
      <c r="R63" s="19">
        <f>SUM(D63:E63,G63:H63,K63:L63,N63:O63,'02'!C63:E63,'02'!G63:H63,'02'!J63:O63)-C63</f>
        <v>0</v>
      </c>
      <c r="S63" s="19">
        <f t="shared" si="3"/>
        <v>0</v>
      </c>
      <c r="T63" s="19">
        <f t="shared" si="4"/>
        <v>0</v>
      </c>
      <c r="U63" s="19">
        <f t="shared" si="5"/>
        <v>0</v>
      </c>
      <c r="V63" s="19">
        <f>SUM('02'!G63:H63,'02'!J63:N63)-'02'!F63</f>
        <v>0</v>
      </c>
    </row>
    <row r="64" spans="2:22" s="22" customFormat="1">
      <c r="B64" s="41" t="s">
        <v>55</v>
      </c>
      <c r="C64" s="53">
        <f>SUM(D64,E64,F64,J64,M64,'02'!C64,'02'!D64,'02'!E64,'02'!F64,'02'!O64)</f>
        <v>5113</v>
      </c>
      <c r="D64" s="55">
        <v>26</v>
      </c>
      <c r="E64" s="55">
        <v>10</v>
      </c>
      <c r="F64" s="55">
        <f t="shared" si="0"/>
        <v>4480</v>
      </c>
      <c r="G64" s="55">
        <v>781</v>
      </c>
      <c r="H64" s="56">
        <v>3699</v>
      </c>
      <c r="I64" s="42"/>
      <c r="J64" s="64">
        <f t="shared" si="1"/>
        <v>19</v>
      </c>
      <c r="K64" s="65">
        <v>11</v>
      </c>
      <c r="L64" s="65">
        <v>8</v>
      </c>
      <c r="M64" s="65">
        <f t="shared" si="2"/>
        <v>215</v>
      </c>
      <c r="N64" s="65">
        <v>67</v>
      </c>
      <c r="O64" s="65">
        <v>148</v>
      </c>
      <c r="P64" s="43" t="s">
        <v>55</v>
      </c>
      <c r="R64" s="19">
        <f>SUM(D64:E64,G64:H64,K64:L64,N64:O64,'02'!C64:E64,'02'!G64:H64,'02'!J64:O64)-C64</f>
        <v>0</v>
      </c>
      <c r="S64" s="19">
        <f t="shared" si="3"/>
        <v>0</v>
      </c>
      <c r="T64" s="19">
        <f t="shared" si="4"/>
        <v>0</v>
      </c>
      <c r="U64" s="19">
        <f t="shared" si="5"/>
        <v>0</v>
      </c>
      <c r="V64" s="19">
        <f>SUM('02'!G64:H64,'02'!J64:N64)-'02'!F64</f>
        <v>0</v>
      </c>
    </row>
    <row r="65" spans="2:22" s="22" customFormat="1" ht="12.75" thickBot="1">
      <c r="B65" s="45" t="s">
        <v>56</v>
      </c>
      <c r="C65" s="57">
        <f>SUM(D65,E65,F65,J65,M65,'02'!C65,'02'!D65,'02'!E65,'02'!F65,'02'!O65)</f>
        <v>6776</v>
      </c>
      <c r="D65" s="58">
        <v>33</v>
      </c>
      <c r="E65" s="58">
        <v>2</v>
      </c>
      <c r="F65" s="58">
        <f t="shared" si="0"/>
        <v>6223</v>
      </c>
      <c r="G65" s="58">
        <v>4016</v>
      </c>
      <c r="H65" s="59">
        <v>2207</v>
      </c>
      <c r="I65" s="42"/>
      <c r="J65" s="66">
        <f t="shared" si="1"/>
        <v>47</v>
      </c>
      <c r="K65" s="67">
        <v>36</v>
      </c>
      <c r="L65" s="67">
        <v>11</v>
      </c>
      <c r="M65" s="67">
        <f t="shared" si="2"/>
        <v>213</v>
      </c>
      <c r="N65" s="67">
        <v>149</v>
      </c>
      <c r="O65" s="67">
        <v>64</v>
      </c>
      <c r="P65" s="46" t="s">
        <v>56</v>
      </c>
      <c r="R65" s="19">
        <f>SUM(D65:E65,G65:H65,K65:L65,N65:O65,'02'!C65:E65,'02'!G65:H65,'02'!J65:O65)-C65</f>
        <v>0</v>
      </c>
      <c r="S65" s="19">
        <f t="shared" si="3"/>
        <v>0</v>
      </c>
      <c r="T65" s="19">
        <f t="shared" si="4"/>
        <v>0</v>
      </c>
      <c r="U65" s="19">
        <f t="shared" si="5"/>
        <v>0</v>
      </c>
      <c r="V65" s="19">
        <f>SUM('02'!G65:H65,'02'!J65:N65)-'02'!F65</f>
        <v>0</v>
      </c>
    </row>
    <row r="66" spans="2:22">
      <c r="C66" s="23"/>
      <c r="D66" s="23"/>
      <c r="E66" s="23"/>
      <c r="F66" s="23"/>
      <c r="G66" s="23"/>
      <c r="H66" s="23"/>
      <c r="I66" s="47"/>
      <c r="J66" s="23"/>
      <c r="K66" s="23"/>
      <c r="L66" s="23"/>
      <c r="M66" s="23"/>
      <c r="N66" s="23"/>
      <c r="O66" s="23"/>
    </row>
    <row r="67" spans="2:22">
      <c r="B67" s="1" t="s">
        <v>74</v>
      </c>
    </row>
    <row r="68" spans="2:22">
      <c r="B68" s="1" t="s">
        <v>75</v>
      </c>
      <c r="C68" s="23">
        <f>SUM(C7,C13,C20,C21,C32,C39,C46,C52,C57)-C6</f>
        <v>0</v>
      </c>
      <c r="D68" s="23">
        <f t="shared" ref="D68:J68" si="6">SUM(D7,D13,D20,D21,D32,D39,D46,D52,D57)-D6</f>
        <v>0</v>
      </c>
      <c r="E68" s="23">
        <f t="shared" si="6"/>
        <v>0</v>
      </c>
      <c r="F68" s="23">
        <f t="shared" si="6"/>
        <v>0</v>
      </c>
      <c r="G68" s="23">
        <f t="shared" si="6"/>
        <v>0</v>
      </c>
      <c r="H68" s="23">
        <f t="shared" si="6"/>
        <v>0</v>
      </c>
      <c r="I68" s="47"/>
      <c r="J68" s="23">
        <f t="shared" si="6"/>
        <v>0</v>
      </c>
      <c r="K68" s="23">
        <f>SUM(K7,K13,K20,K21,K32,K39,K46,K52,K57)-K6</f>
        <v>0</v>
      </c>
      <c r="L68" s="23">
        <f>SUM(L7,L13,L20,L21,L32,L39,L46,L52,L57)-L6</f>
        <v>0</v>
      </c>
      <c r="M68" s="23">
        <f>SUM(M7,M13,M20,M21,M32,M39,M46,M52,M57)-M6</f>
        <v>0</v>
      </c>
      <c r="N68" s="23">
        <f>SUM(N7,N13,N20,N21,N32,N39,N46,N52,N57)-N6</f>
        <v>0</v>
      </c>
      <c r="O68" s="23">
        <f>SUM(O7,O13,O20,O21,O32,O39,O46,O52,O57)-O6</f>
        <v>0</v>
      </c>
    </row>
    <row r="69" spans="2:22">
      <c r="B69" s="1" t="s">
        <v>76</v>
      </c>
      <c r="C69" s="23">
        <f>SUM(C8:C12)-C7</f>
        <v>0</v>
      </c>
      <c r="D69" s="23">
        <f t="shared" ref="D69:J69" si="7">SUM(D8:D12)-D7</f>
        <v>0</v>
      </c>
      <c r="E69" s="23">
        <f t="shared" si="7"/>
        <v>0</v>
      </c>
      <c r="F69" s="23">
        <f t="shared" si="7"/>
        <v>0</v>
      </c>
      <c r="G69" s="23">
        <f t="shared" si="7"/>
        <v>0</v>
      </c>
      <c r="H69" s="23">
        <f t="shared" si="7"/>
        <v>0</v>
      </c>
      <c r="I69" s="47"/>
      <c r="J69" s="23">
        <f t="shared" si="7"/>
        <v>0</v>
      </c>
      <c r="K69" s="23">
        <f>SUM(K8:K12)-K7</f>
        <v>0</v>
      </c>
      <c r="L69" s="23">
        <f>SUM(L8:L12)-L7</f>
        <v>0</v>
      </c>
      <c r="M69" s="23">
        <f>SUM(M8:M12)-M7</f>
        <v>0</v>
      </c>
      <c r="N69" s="23">
        <f>SUM(N8:N12)-N7</f>
        <v>0</v>
      </c>
      <c r="O69" s="23">
        <f>SUM(O8:O12)-O7</f>
        <v>0</v>
      </c>
    </row>
    <row r="70" spans="2:22">
      <c r="B70" s="1" t="s">
        <v>77</v>
      </c>
      <c r="C70" s="24">
        <f>SUM(C14:C19)-C13</f>
        <v>0</v>
      </c>
      <c r="D70" s="24">
        <f t="shared" ref="D70:J70" si="8">SUM(D14:D19)-D13</f>
        <v>0</v>
      </c>
      <c r="E70" s="24">
        <f t="shared" si="8"/>
        <v>0</v>
      </c>
      <c r="F70" s="24">
        <f t="shared" si="8"/>
        <v>0</v>
      </c>
      <c r="G70" s="24">
        <f t="shared" si="8"/>
        <v>0</v>
      </c>
      <c r="H70" s="24">
        <f t="shared" si="8"/>
        <v>0</v>
      </c>
      <c r="I70" s="48"/>
      <c r="J70" s="24">
        <f t="shared" si="8"/>
        <v>0</v>
      </c>
      <c r="K70" s="24">
        <f>SUM(K14:K19)-K13</f>
        <v>0</v>
      </c>
      <c r="L70" s="24">
        <f>SUM(L14:L19)-L13</f>
        <v>0</v>
      </c>
      <c r="M70" s="24">
        <f>SUM(M14:M19)-M13</f>
        <v>0</v>
      </c>
      <c r="N70" s="24">
        <f>SUM(N14:N19)-N13</f>
        <v>0</v>
      </c>
      <c r="O70" s="24">
        <f>SUM(O14:O19)-O13</f>
        <v>0</v>
      </c>
    </row>
    <row r="71" spans="2:22">
      <c r="B71" s="1" t="s">
        <v>78</v>
      </c>
      <c r="C71" s="24">
        <f>SUM(C22:C31)-C21</f>
        <v>0</v>
      </c>
      <c r="D71" s="24">
        <f t="shared" ref="D71:J71" si="9">SUM(D22:D31)-D21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  <c r="I71" s="48"/>
      <c r="J71" s="24">
        <f t="shared" si="9"/>
        <v>0</v>
      </c>
      <c r="K71" s="24">
        <f>SUM(K22:K31)-K21</f>
        <v>0</v>
      </c>
      <c r="L71" s="24">
        <f>SUM(L22:L31)-L21</f>
        <v>0</v>
      </c>
      <c r="M71" s="24">
        <f>SUM(M22:M31)-M21</f>
        <v>0</v>
      </c>
      <c r="N71" s="24">
        <f>SUM(N22:N31)-N21</f>
        <v>0</v>
      </c>
      <c r="O71" s="24">
        <f>SUM(O22:O31)-O21</f>
        <v>0</v>
      </c>
    </row>
    <row r="72" spans="2:22">
      <c r="B72" s="1" t="s">
        <v>79</v>
      </c>
      <c r="C72" s="24">
        <f>SUM(C33:C38)-C32</f>
        <v>0</v>
      </c>
      <c r="D72" s="24">
        <f t="shared" ref="D72:J72" si="10">SUM(D33:D38)-D32</f>
        <v>0</v>
      </c>
      <c r="E72" s="24">
        <f t="shared" si="10"/>
        <v>0</v>
      </c>
      <c r="F72" s="24">
        <f t="shared" si="10"/>
        <v>0</v>
      </c>
      <c r="G72" s="24">
        <f t="shared" si="10"/>
        <v>0</v>
      </c>
      <c r="H72" s="24">
        <f t="shared" si="10"/>
        <v>0</v>
      </c>
      <c r="I72" s="48"/>
      <c r="J72" s="24">
        <f t="shared" si="10"/>
        <v>0</v>
      </c>
      <c r="K72" s="24">
        <f>SUM(K33:K38)-K32</f>
        <v>0</v>
      </c>
      <c r="L72" s="24">
        <f>SUM(L33:L38)-L32</f>
        <v>0</v>
      </c>
      <c r="M72" s="24">
        <f>SUM(M33:M38)-M32</f>
        <v>0</v>
      </c>
      <c r="N72" s="24">
        <f>SUM(N33:N38)-N32</f>
        <v>0</v>
      </c>
      <c r="O72" s="24">
        <f>SUM(O33:O38)-O32</f>
        <v>0</v>
      </c>
    </row>
    <row r="73" spans="2:22">
      <c r="B73" s="1" t="s">
        <v>80</v>
      </c>
      <c r="C73" s="24">
        <f>SUM(C40:C45)-C39</f>
        <v>0</v>
      </c>
      <c r="D73" s="24">
        <f t="shared" ref="D73:J73" si="11">SUM(D40:D45)-D39</f>
        <v>0</v>
      </c>
      <c r="E73" s="24">
        <f t="shared" si="11"/>
        <v>0</v>
      </c>
      <c r="F73" s="24">
        <f t="shared" si="11"/>
        <v>0</v>
      </c>
      <c r="G73" s="24">
        <f t="shared" si="11"/>
        <v>0</v>
      </c>
      <c r="H73" s="24">
        <f t="shared" si="11"/>
        <v>0</v>
      </c>
      <c r="I73" s="48"/>
      <c r="J73" s="24">
        <f t="shared" si="11"/>
        <v>0</v>
      </c>
      <c r="K73" s="24">
        <f>SUM(K40:K45)-K39</f>
        <v>0</v>
      </c>
      <c r="L73" s="24">
        <f>SUM(L40:L45)-L39</f>
        <v>0</v>
      </c>
      <c r="M73" s="24">
        <f>SUM(M40:M45)-M39</f>
        <v>0</v>
      </c>
      <c r="N73" s="24">
        <f>SUM(N40:N45)-N39</f>
        <v>0</v>
      </c>
      <c r="O73" s="24">
        <f>SUM(O40:O45)-O39</f>
        <v>0</v>
      </c>
    </row>
    <row r="74" spans="2:22">
      <c r="B74" s="1" t="s">
        <v>81</v>
      </c>
      <c r="C74" s="24">
        <f>SUM(C47:C51)-C46</f>
        <v>0</v>
      </c>
      <c r="D74" s="24">
        <f t="shared" ref="D74:J74" si="12">SUM(D47:D51)-D46</f>
        <v>0</v>
      </c>
      <c r="E74" s="24">
        <f t="shared" si="12"/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I74" s="48"/>
      <c r="J74" s="24">
        <f t="shared" si="12"/>
        <v>0</v>
      </c>
      <c r="K74" s="24">
        <f>SUM(K47:K51)-K46</f>
        <v>0</v>
      </c>
      <c r="L74" s="24">
        <f>SUM(L47:L51)-L46</f>
        <v>0</v>
      </c>
      <c r="M74" s="24">
        <f>SUM(M47:M51)-M46</f>
        <v>0</v>
      </c>
      <c r="N74" s="24">
        <f>SUM(N47:N51)-N46</f>
        <v>0</v>
      </c>
      <c r="O74" s="24">
        <f>SUM(O47:O51)-O46</f>
        <v>0</v>
      </c>
    </row>
    <row r="75" spans="2:22">
      <c r="B75" s="1" t="s">
        <v>82</v>
      </c>
      <c r="C75" s="24">
        <f>SUM(C53:C56)-C52</f>
        <v>0</v>
      </c>
      <c r="D75" s="24">
        <f t="shared" ref="D75:J75" si="13">SUM(D53:D56)-D52</f>
        <v>0</v>
      </c>
      <c r="E75" s="24">
        <f t="shared" si="13"/>
        <v>0</v>
      </c>
      <c r="F75" s="24">
        <f t="shared" si="13"/>
        <v>0</v>
      </c>
      <c r="G75" s="24">
        <f t="shared" si="13"/>
        <v>0</v>
      </c>
      <c r="H75" s="24">
        <f t="shared" si="13"/>
        <v>0</v>
      </c>
      <c r="I75" s="48"/>
      <c r="J75" s="24">
        <f t="shared" si="13"/>
        <v>0</v>
      </c>
      <c r="K75" s="24">
        <f>SUM(K53:K56)-K52</f>
        <v>0</v>
      </c>
      <c r="L75" s="24">
        <f>SUM(L53:L56)-L52</f>
        <v>0</v>
      </c>
      <c r="M75" s="24">
        <f>SUM(M53:M56)-M52</f>
        <v>0</v>
      </c>
      <c r="N75" s="24">
        <f>SUM(N53:N56)-N52</f>
        <v>0</v>
      </c>
      <c r="O75" s="24">
        <f>SUM(O53:O56)-O52</f>
        <v>0</v>
      </c>
    </row>
    <row r="76" spans="2:22">
      <c r="B76" s="1" t="s">
        <v>83</v>
      </c>
      <c r="C76" s="24">
        <f>SUM(C58:C65)-C57</f>
        <v>0</v>
      </c>
      <c r="D76" s="24">
        <f t="shared" ref="D76:J76" si="14">SUM(D58:D65)-D57</f>
        <v>0</v>
      </c>
      <c r="E76" s="24">
        <f t="shared" si="14"/>
        <v>0</v>
      </c>
      <c r="F76" s="24">
        <f t="shared" si="14"/>
        <v>0</v>
      </c>
      <c r="G76" s="24">
        <f t="shared" si="14"/>
        <v>0</v>
      </c>
      <c r="H76" s="24">
        <f t="shared" si="14"/>
        <v>0</v>
      </c>
      <c r="I76" s="48"/>
      <c r="J76" s="24">
        <f t="shared" si="14"/>
        <v>0</v>
      </c>
      <c r="K76" s="24">
        <f>SUM(K58:K65)-K57</f>
        <v>0</v>
      </c>
      <c r="L76" s="24">
        <f>SUM(L58:L65)-L57</f>
        <v>0</v>
      </c>
      <c r="M76" s="24">
        <f>SUM(M58:M65)-M57</f>
        <v>0</v>
      </c>
      <c r="N76" s="24">
        <f>SUM(N58:N65)-N57</f>
        <v>0</v>
      </c>
      <c r="O76" s="24">
        <f>SUM(O58:O65)-O57</f>
        <v>0</v>
      </c>
    </row>
    <row r="77" spans="2:22">
      <c r="C77" s="1"/>
      <c r="D77" s="1"/>
      <c r="E77" s="1"/>
      <c r="F77" s="1"/>
      <c r="G77" s="1"/>
      <c r="H77" s="1"/>
      <c r="I77" s="49"/>
      <c r="J77" s="1"/>
      <c r="K77" s="1"/>
      <c r="L77" s="1"/>
      <c r="M77" s="1"/>
      <c r="N77" s="1"/>
      <c r="O77" s="1"/>
    </row>
    <row r="78" spans="2:22">
      <c r="C78" s="1"/>
      <c r="D78" s="1"/>
      <c r="E78" s="1"/>
      <c r="F78" s="1"/>
      <c r="G78" s="1"/>
      <c r="H78" s="1"/>
      <c r="I78" s="49"/>
      <c r="J78" s="1"/>
      <c r="K78" s="1"/>
      <c r="L78" s="1"/>
      <c r="M78" s="1"/>
      <c r="N78" s="1"/>
      <c r="O78" s="1"/>
    </row>
  </sheetData>
  <mergeCells count="10">
    <mergeCell ref="K2:O2"/>
    <mergeCell ref="D2:G2"/>
    <mergeCell ref="B4:B5"/>
    <mergeCell ref="C4:C5"/>
    <mergeCell ref="P4:P5"/>
    <mergeCell ref="M4:O4"/>
    <mergeCell ref="D4:D5"/>
    <mergeCell ref="E4:E5"/>
    <mergeCell ref="F4:H4"/>
    <mergeCell ref="J4:L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6"/>
  <sheetViews>
    <sheetView view="pageBreakPreview" zoomScaleNormal="100" workbookViewId="0">
      <selection activeCell="B2" sqref="B2"/>
    </sheetView>
  </sheetViews>
  <sheetFormatPr defaultColWidth="9.140625" defaultRowHeight="12"/>
  <cols>
    <col min="1" max="1" width="3.7109375" style="2" customWidth="1"/>
    <col min="2" max="2" width="14.7109375" style="1" customWidth="1"/>
    <col min="3" max="7" width="11.28515625" style="2" customWidth="1"/>
    <col min="8" max="8" width="14.140625" style="2" customWidth="1"/>
    <col min="9" max="9" width="2.7109375" style="2" customWidth="1"/>
    <col min="10" max="15" width="11.28515625" style="2" customWidth="1"/>
    <col min="16" max="16" width="14.7109375" style="1" customWidth="1"/>
    <col min="17" max="16384" width="9.140625" style="2"/>
  </cols>
  <sheetData>
    <row r="1" spans="2:19">
      <c r="B1" s="50" t="s">
        <v>95</v>
      </c>
      <c r="J1" s="51" t="s">
        <v>96</v>
      </c>
    </row>
    <row r="2" spans="2:19" s="7" customFormat="1" ht="14.25">
      <c r="B2" s="3"/>
      <c r="C2" s="4"/>
      <c r="D2" s="96" t="s">
        <v>105</v>
      </c>
      <c r="E2" s="97"/>
      <c r="F2" s="97"/>
      <c r="G2" s="97"/>
      <c r="H2" s="4"/>
      <c r="I2" s="5"/>
      <c r="J2" s="3"/>
      <c r="K2" s="96" t="s">
        <v>86</v>
      </c>
      <c r="L2" s="97"/>
      <c r="M2" s="97"/>
      <c r="N2" s="97"/>
      <c r="O2" s="4"/>
      <c r="P2" s="4"/>
      <c r="Q2" s="6"/>
      <c r="R2" s="6"/>
      <c r="S2" s="6"/>
    </row>
    <row r="3" spans="2:19" s="10" customFormat="1" ht="12.75" thickBot="1">
      <c r="B3" s="8"/>
      <c r="C3" s="9"/>
      <c r="D3" s="9"/>
      <c r="E3" s="9"/>
      <c r="F3" s="9"/>
      <c r="G3" s="9"/>
      <c r="H3" s="9"/>
      <c r="J3" s="9"/>
      <c r="K3" s="9"/>
      <c r="L3" s="9"/>
      <c r="M3" s="9"/>
      <c r="N3" s="9"/>
      <c r="O3" s="9"/>
      <c r="P3" s="8"/>
    </row>
    <row r="4" spans="2:19" s="12" customFormat="1" ht="24" customHeight="1">
      <c r="B4" s="106" t="s">
        <v>0</v>
      </c>
      <c r="C4" s="108" t="s">
        <v>72</v>
      </c>
      <c r="D4" s="102" t="s">
        <v>1</v>
      </c>
      <c r="E4" s="108" t="s">
        <v>73</v>
      </c>
      <c r="F4" s="98" t="s">
        <v>88</v>
      </c>
      <c r="G4" s="99"/>
      <c r="H4" s="99"/>
      <c r="I4" s="11"/>
      <c r="J4" s="100" t="s">
        <v>88</v>
      </c>
      <c r="K4" s="99"/>
      <c r="L4" s="99"/>
      <c r="M4" s="99"/>
      <c r="N4" s="101"/>
      <c r="O4" s="102" t="s">
        <v>65</v>
      </c>
      <c r="P4" s="104" t="s">
        <v>0</v>
      </c>
    </row>
    <row r="5" spans="2:19" s="12" customFormat="1" ht="24" customHeight="1">
      <c r="B5" s="107"/>
      <c r="C5" s="103"/>
      <c r="D5" s="103"/>
      <c r="E5" s="103"/>
      <c r="F5" s="13" t="s">
        <v>66</v>
      </c>
      <c r="G5" s="14" t="s">
        <v>67</v>
      </c>
      <c r="H5" s="14" t="s">
        <v>68</v>
      </c>
      <c r="I5" s="15"/>
      <c r="J5" s="16" t="s">
        <v>3</v>
      </c>
      <c r="K5" s="14" t="s">
        <v>69</v>
      </c>
      <c r="L5" s="14" t="s">
        <v>70</v>
      </c>
      <c r="M5" s="17" t="s">
        <v>87</v>
      </c>
      <c r="N5" s="18" t="s">
        <v>71</v>
      </c>
      <c r="O5" s="103"/>
      <c r="P5" s="105"/>
    </row>
    <row r="6" spans="2:19" s="20" customFormat="1">
      <c r="B6" s="38" t="s">
        <v>4</v>
      </c>
      <c r="C6" s="68">
        <v>336</v>
      </c>
      <c r="D6" s="68">
        <v>835</v>
      </c>
      <c r="E6" s="68">
        <v>100</v>
      </c>
      <c r="F6" s="68">
        <f>SUM(G6,H6,J6,K6,L6,M6,N6)</f>
        <v>48896</v>
      </c>
      <c r="G6" s="68">
        <v>3705</v>
      </c>
      <c r="H6" s="69">
        <v>280</v>
      </c>
      <c r="I6" s="19"/>
      <c r="J6" s="76">
        <v>11147</v>
      </c>
      <c r="K6" s="77">
        <v>291</v>
      </c>
      <c r="L6" s="77">
        <v>19703</v>
      </c>
      <c r="M6" s="77">
        <v>694</v>
      </c>
      <c r="N6" s="77">
        <v>13076</v>
      </c>
      <c r="O6" s="77">
        <v>1112</v>
      </c>
      <c r="P6" s="40" t="s">
        <v>4</v>
      </c>
    </row>
    <row r="7" spans="2:19" s="20" customFormat="1">
      <c r="B7" s="38" t="s">
        <v>5</v>
      </c>
      <c r="C7" s="70">
        <v>30</v>
      </c>
      <c r="D7" s="70">
        <v>21</v>
      </c>
      <c r="E7" s="70">
        <v>0</v>
      </c>
      <c r="F7" s="70">
        <f t="shared" ref="F7:F65" si="0">SUM(G7,H7,J7,K7,L7,M7,N7)</f>
        <v>1256</v>
      </c>
      <c r="G7" s="70">
        <v>136</v>
      </c>
      <c r="H7" s="71">
        <v>21</v>
      </c>
      <c r="I7" s="19"/>
      <c r="J7" s="78">
        <v>246</v>
      </c>
      <c r="K7" s="79">
        <v>13</v>
      </c>
      <c r="L7" s="79">
        <v>442</v>
      </c>
      <c r="M7" s="79">
        <v>15</v>
      </c>
      <c r="N7" s="79">
        <v>383</v>
      </c>
      <c r="O7" s="79">
        <v>58</v>
      </c>
      <c r="P7" s="40" t="s">
        <v>5</v>
      </c>
    </row>
    <row r="8" spans="2:19" s="22" customFormat="1">
      <c r="B8" s="41" t="s">
        <v>6</v>
      </c>
      <c r="C8" s="72">
        <v>22</v>
      </c>
      <c r="D8" s="72">
        <v>15</v>
      </c>
      <c r="E8" s="72">
        <v>0</v>
      </c>
      <c r="F8" s="72">
        <f t="shared" si="0"/>
        <v>871</v>
      </c>
      <c r="G8" s="72">
        <v>84</v>
      </c>
      <c r="H8" s="73">
        <v>10</v>
      </c>
      <c r="I8" s="21"/>
      <c r="J8" s="80">
        <v>175</v>
      </c>
      <c r="K8" s="81">
        <v>12</v>
      </c>
      <c r="L8" s="81">
        <v>291</v>
      </c>
      <c r="M8" s="81">
        <v>3</v>
      </c>
      <c r="N8" s="81">
        <v>296</v>
      </c>
      <c r="O8" s="81">
        <v>42</v>
      </c>
      <c r="P8" s="43" t="s">
        <v>6</v>
      </c>
    </row>
    <row r="9" spans="2:19" s="22" customFormat="1">
      <c r="B9" s="41" t="s">
        <v>7</v>
      </c>
      <c r="C9" s="72">
        <v>2</v>
      </c>
      <c r="D9" s="72">
        <v>3</v>
      </c>
      <c r="E9" s="72">
        <v>0</v>
      </c>
      <c r="F9" s="72">
        <f t="shared" si="0"/>
        <v>69</v>
      </c>
      <c r="G9" s="72">
        <v>12</v>
      </c>
      <c r="H9" s="73">
        <v>2</v>
      </c>
      <c r="I9" s="21"/>
      <c r="J9" s="80">
        <v>13</v>
      </c>
      <c r="K9" s="81">
        <v>0</v>
      </c>
      <c r="L9" s="81">
        <v>21</v>
      </c>
      <c r="M9" s="81">
        <v>2</v>
      </c>
      <c r="N9" s="81">
        <v>19</v>
      </c>
      <c r="O9" s="81">
        <v>4</v>
      </c>
      <c r="P9" s="43" t="s">
        <v>7</v>
      </c>
    </row>
    <row r="10" spans="2:19" s="22" customFormat="1">
      <c r="B10" s="41" t="s">
        <v>8</v>
      </c>
      <c r="C10" s="72">
        <v>3</v>
      </c>
      <c r="D10" s="72">
        <v>3</v>
      </c>
      <c r="E10" s="72">
        <v>0</v>
      </c>
      <c r="F10" s="72">
        <f t="shared" si="0"/>
        <v>106</v>
      </c>
      <c r="G10" s="72">
        <v>18</v>
      </c>
      <c r="H10" s="73">
        <v>5</v>
      </c>
      <c r="I10" s="21"/>
      <c r="J10" s="80">
        <v>13</v>
      </c>
      <c r="K10" s="81">
        <v>0</v>
      </c>
      <c r="L10" s="81">
        <v>41</v>
      </c>
      <c r="M10" s="81">
        <v>0</v>
      </c>
      <c r="N10" s="81">
        <v>29</v>
      </c>
      <c r="O10" s="81">
        <v>4</v>
      </c>
      <c r="P10" s="43" t="s">
        <v>8</v>
      </c>
    </row>
    <row r="11" spans="2:19" s="22" customFormat="1">
      <c r="B11" s="41" t="s">
        <v>9</v>
      </c>
      <c r="C11" s="72">
        <v>1</v>
      </c>
      <c r="D11" s="72">
        <v>0</v>
      </c>
      <c r="E11" s="72">
        <v>0</v>
      </c>
      <c r="F11" s="72">
        <f t="shared" si="0"/>
        <v>147</v>
      </c>
      <c r="G11" s="72">
        <v>17</v>
      </c>
      <c r="H11" s="73">
        <v>4</v>
      </c>
      <c r="I11" s="21"/>
      <c r="J11" s="80">
        <v>34</v>
      </c>
      <c r="K11" s="81">
        <v>1</v>
      </c>
      <c r="L11" s="81">
        <v>61</v>
      </c>
      <c r="M11" s="81">
        <v>9</v>
      </c>
      <c r="N11" s="81">
        <v>21</v>
      </c>
      <c r="O11" s="81">
        <v>6</v>
      </c>
      <c r="P11" s="43" t="s">
        <v>9</v>
      </c>
    </row>
    <row r="12" spans="2:19" s="22" customFormat="1">
      <c r="B12" s="41" t="s">
        <v>10</v>
      </c>
      <c r="C12" s="72">
        <v>2</v>
      </c>
      <c r="D12" s="72">
        <v>0</v>
      </c>
      <c r="E12" s="72">
        <v>0</v>
      </c>
      <c r="F12" s="72">
        <f t="shared" si="0"/>
        <v>63</v>
      </c>
      <c r="G12" s="72">
        <v>5</v>
      </c>
      <c r="H12" s="73">
        <v>0</v>
      </c>
      <c r="I12" s="21"/>
      <c r="J12" s="80">
        <v>11</v>
      </c>
      <c r="K12" s="81">
        <v>0</v>
      </c>
      <c r="L12" s="81">
        <v>28</v>
      </c>
      <c r="M12" s="81">
        <v>1</v>
      </c>
      <c r="N12" s="81">
        <v>18</v>
      </c>
      <c r="O12" s="81">
        <v>2</v>
      </c>
      <c r="P12" s="43" t="s">
        <v>10</v>
      </c>
    </row>
    <row r="13" spans="2:19" s="20" customFormat="1">
      <c r="B13" s="38" t="s">
        <v>97</v>
      </c>
      <c r="C13" s="70">
        <v>6</v>
      </c>
      <c r="D13" s="70">
        <v>52</v>
      </c>
      <c r="E13" s="70">
        <v>15</v>
      </c>
      <c r="F13" s="70">
        <f t="shared" si="0"/>
        <v>3097</v>
      </c>
      <c r="G13" s="70">
        <v>130</v>
      </c>
      <c r="H13" s="71">
        <v>12</v>
      </c>
      <c r="I13" s="19"/>
      <c r="J13" s="78">
        <v>230</v>
      </c>
      <c r="K13" s="79">
        <v>30</v>
      </c>
      <c r="L13" s="79">
        <v>1933</v>
      </c>
      <c r="M13" s="79">
        <v>26</v>
      </c>
      <c r="N13" s="79">
        <v>736</v>
      </c>
      <c r="O13" s="79">
        <v>60</v>
      </c>
      <c r="P13" s="40" t="s">
        <v>97</v>
      </c>
    </row>
    <row r="14" spans="2:19" s="22" customFormat="1">
      <c r="B14" s="41" t="s">
        <v>11</v>
      </c>
      <c r="C14" s="72">
        <v>1</v>
      </c>
      <c r="D14" s="72">
        <v>9</v>
      </c>
      <c r="E14" s="72">
        <v>3</v>
      </c>
      <c r="F14" s="72">
        <f t="shared" si="0"/>
        <v>259</v>
      </c>
      <c r="G14" s="72">
        <v>15</v>
      </c>
      <c r="H14" s="73">
        <v>5</v>
      </c>
      <c r="I14" s="21"/>
      <c r="J14" s="80">
        <v>13</v>
      </c>
      <c r="K14" s="81">
        <v>11</v>
      </c>
      <c r="L14" s="81">
        <v>157</v>
      </c>
      <c r="M14" s="81">
        <v>0</v>
      </c>
      <c r="N14" s="81">
        <v>58</v>
      </c>
      <c r="O14" s="81">
        <v>11</v>
      </c>
      <c r="P14" s="43" t="s">
        <v>11</v>
      </c>
    </row>
    <row r="15" spans="2:19" s="22" customFormat="1">
      <c r="B15" s="41" t="s">
        <v>12</v>
      </c>
      <c r="C15" s="72">
        <v>0</v>
      </c>
      <c r="D15" s="72">
        <v>4</v>
      </c>
      <c r="E15" s="72">
        <v>3</v>
      </c>
      <c r="F15" s="72">
        <f t="shared" si="0"/>
        <v>347</v>
      </c>
      <c r="G15" s="72">
        <v>9</v>
      </c>
      <c r="H15" s="73">
        <v>1</v>
      </c>
      <c r="I15" s="21"/>
      <c r="J15" s="80">
        <v>28</v>
      </c>
      <c r="K15" s="81">
        <v>4</v>
      </c>
      <c r="L15" s="81">
        <v>254</v>
      </c>
      <c r="M15" s="81">
        <v>0</v>
      </c>
      <c r="N15" s="81">
        <v>51</v>
      </c>
      <c r="O15" s="81">
        <v>6</v>
      </c>
      <c r="P15" s="43" t="s">
        <v>12</v>
      </c>
    </row>
    <row r="16" spans="2:19" s="22" customFormat="1">
      <c r="B16" s="41" t="s">
        <v>13</v>
      </c>
      <c r="C16" s="72">
        <v>1</v>
      </c>
      <c r="D16" s="72">
        <v>14</v>
      </c>
      <c r="E16" s="72">
        <v>1</v>
      </c>
      <c r="F16" s="72">
        <f t="shared" si="0"/>
        <v>977</v>
      </c>
      <c r="G16" s="72">
        <v>55</v>
      </c>
      <c r="H16" s="73">
        <v>1</v>
      </c>
      <c r="I16" s="21"/>
      <c r="J16" s="80">
        <v>62</v>
      </c>
      <c r="K16" s="81">
        <v>0</v>
      </c>
      <c r="L16" s="81">
        <v>492</v>
      </c>
      <c r="M16" s="81">
        <v>25</v>
      </c>
      <c r="N16" s="81">
        <v>342</v>
      </c>
      <c r="O16" s="81">
        <v>17</v>
      </c>
      <c r="P16" s="43" t="s">
        <v>13</v>
      </c>
    </row>
    <row r="17" spans="2:16" s="22" customFormat="1">
      <c r="B17" s="41" t="s">
        <v>14</v>
      </c>
      <c r="C17" s="72">
        <v>0</v>
      </c>
      <c r="D17" s="72">
        <v>6</v>
      </c>
      <c r="E17" s="72">
        <v>0</v>
      </c>
      <c r="F17" s="72">
        <f t="shared" si="0"/>
        <v>254</v>
      </c>
      <c r="G17" s="72">
        <v>12</v>
      </c>
      <c r="H17" s="73">
        <v>3</v>
      </c>
      <c r="I17" s="21"/>
      <c r="J17" s="80">
        <v>19</v>
      </c>
      <c r="K17" s="81">
        <v>8</v>
      </c>
      <c r="L17" s="81">
        <v>127</v>
      </c>
      <c r="M17" s="81">
        <v>0</v>
      </c>
      <c r="N17" s="81">
        <v>85</v>
      </c>
      <c r="O17" s="81">
        <v>4</v>
      </c>
      <c r="P17" s="43" t="s">
        <v>14</v>
      </c>
    </row>
    <row r="18" spans="2:16" s="22" customFormat="1">
      <c r="B18" s="41" t="s">
        <v>15</v>
      </c>
      <c r="C18" s="72">
        <v>0</v>
      </c>
      <c r="D18" s="72">
        <v>10</v>
      </c>
      <c r="E18" s="72">
        <v>6</v>
      </c>
      <c r="F18" s="72">
        <f t="shared" si="0"/>
        <v>513</v>
      </c>
      <c r="G18" s="72">
        <v>16</v>
      </c>
      <c r="H18" s="73">
        <v>1</v>
      </c>
      <c r="I18" s="21"/>
      <c r="J18" s="80">
        <v>48</v>
      </c>
      <c r="K18" s="81">
        <v>3</v>
      </c>
      <c r="L18" s="81">
        <v>358</v>
      </c>
      <c r="M18" s="81">
        <v>0</v>
      </c>
      <c r="N18" s="81">
        <v>87</v>
      </c>
      <c r="O18" s="81">
        <v>8</v>
      </c>
      <c r="P18" s="43" t="s">
        <v>15</v>
      </c>
    </row>
    <row r="19" spans="2:16" s="22" customFormat="1">
      <c r="B19" s="41" t="s">
        <v>16</v>
      </c>
      <c r="C19" s="72">
        <v>4</v>
      </c>
      <c r="D19" s="72">
        <v>9</v>
      </c>
      <c r="E19" s="72">
        <v>2</v>
      </c>
      <c r="F19" s="72">
        <f t="shared" si="0"/>
        <v>747</v>
      </c>
      <c r="G19" s="72">
        <v>23</v>
      </c>
      <c r="H19" s="73">
        <v>1</v>
      </c>
      <c r="I19" s="21"/>
      <c r="J19" s="80">
        <v>60</v>
      </c>
      <c r="K19" s="81">
        <v>4</v>
      </c>
      <c r="L19" s="81">
        <v>545</v>
      </c>
      <c r="M19" s="81">
        <v>1</v>
      </c>
      <c r="N19" s="81">
        <v>113</v>
      </c>
      <c r="O19" s="81">
        <v>14</v>
      </c>
      <c r="P19" s="43" t="s">
        <v>16</v>
      </c>
    </row>
    <row r="20" spans="2:16" s="20" customFormat="1">
      <c r="B20" s="38" t="s">
        <v>17</v>
      </c>
      <c r="C20" s="70">
        <v>65</v>
      </c>
      <c r="D20" s="70">
        <v>68</v>
      </c>
      <c r="E20" s="70">
        <v>4</v>
      </c>
      <c r="F20" s="70">
        <f t="shared" si="0"/>
        <v>8786</v>
      </c>
      <c r="G20" s="70">
        <v>575</v>
      </c>
      <c r="H20" s="71">
        <v>4</v>
      </c>
      <c r="I20" s="19"/>
      <c r="J20" s="78">
        <v>2242</v>
      </c>
      <c r="K20" s="79">
        <v>7</v>
      </c>
      <c r="L20" s="79">
        <v>2562</v>
      </c>
      <c r="M20" s="79">
        <v>22</v>
      </c>
      <c r="N20" s="79">
        <v>3374</v>
      </c>
      <c r="O20" s="79">
        <v>247</v>
      </c>
      <c r="P20" s="40" t="s">
        <v>17</v>
      </c>
    </row>
    <row r="21" spans="2:16" s="20" customFormat="1">
      <c r="B21" s="38" t="s">
        <v>98</v>
      </c>
      <c r="C21" s="70">
        <v>101</v>
      </c>
      <c r="D21" s="70">
        <v>223</v>
      </c>
      <c r="E21" s="70">
        <v>14</v>
      </c>
      <c r="F21" s="70">
        <f t="shared" si="0"/>
        <v>16129</v>
      </c>
      <c r="G21" s="70">
        <v>1032</v>
      </c>
      <c r="H21" s="71">
        <v>85</v>
      </c>
      <c r="I21" s="19"/>
      <c r="J21" s="78">
        <v>3217</v>
      </c>
      <c r="K21" s="79">
        <v>55</v>
      </c>
      <c r="L21" s="79">
        <v>7264</v>
      </c>
      <c r="M21" s="79">
        <v>496</v>
      </c>
      <c r="N21" s="79">
        <v>3980</v>
      </c>
      <c r="O21" s="79">
        <v>279</v>
      </c>
      <c r="P21" s="40" t="s">
        <v>98</v>
      </c>
    </row>
    <row r="22" spans="2:16" s="22" customFormat="1">
      <c r="B22" s="41" t="s">
        <v>18</v>
      </c>
      <c r="C22" s="72">
        <v>1</v>
      </c>
      <c r="D22" s="72">
        <v>10</v>
      </c>
      <c r="E22" s="72">
        <v>8</v>
      </c>
      <c r="F22" s="72">
        <f t="shared" si="0"/>
        <v>700</v>
      </c>
      <c r="G22" s="72">
        <v>51</v>
      </c>
      <c r="H22" s="73">
        <v>6</v>
      </c>
      <c r="I22" s="21"/>
      <c r="J22" s="80">
        <v>90</v>
      </c>
      <c r="K22" s="81">
        <v>2</v>
      </c>
      <c r="L22" s="81">
        <v>413</v>
      </c>
      <c r="M22" s="81">
        <v>5</v>
      </c>
      <c r="N22" s="81">
        <v>133</v>
      </c>
      <c r="O22" s="81">
        <v>19</v>
      </c>
      <c r="P22" s="43" t="s">
        <v>18</v>
      </c>
    </row>
    <row r="23" spans="2:16" s="22" customFormat="1">
      <c r="B23" s="41" t="s">
        <v>19</v>
      </c>
      <c r="C23" s="72">
        <v>0</v>
      </c>
      <c r="D23" s="72">
        <v>7</v>
      </c>
      <c r="E23" s="72">
        <v>0</v>
      </c>
      <c r="F23" s="72">
        <f t="shared" si="0"/>
        <v>618</v>
      </c>
      <c r="G23" s="72">
        <v>54</v>
      </c>
      <c r="H23" s="73">
        <v>16</v>
      </c>
      <c r="I23" s="21"/>
      <c r="J23" s="80">
        <v>44</v>
      </c>
      <c r="K23" s="81">
        <v>4</v>
      </c>
      <c r="L23" s="81">
        <v>344</v>
      </c>
      <c r="M23" s="81">
        <v>3</v>
      </c>
      <c r="N23" s="81">
        <v>153</v>
      </c>
      <c r="O23" s="81">
        <v>16</v>
      </c>
      <c r="P23" s="43" t="s">
        <v>19</v>
      </c>
    </row>
    <row r="24" spans="2:16" s="22" customFormat="1">
      <c r="B24" s="41" t="s">
        <v>20</v>
      </c>
      <c r="C24" s="72">
        <v>0</v>
      </c>
      <c r="D24" s="72">
        <v>11</v>
      </c>
      <c r="E24" s="72">
        <v>0</v>
      </c>
      <c r="F24" s="72">
        <f t="shared" si="0"/>
        <v>957</v>
      </c>
      <c r="G24" s="72">
        <v>30</v>
      </c>
      <c r="H24" s="73">
        <v>1</v>
      </c>
      <c r="I24" s="21"/>
      <c r="J24" s="80">
        <v>95</v>
      </c>
      <c r="K24" s="81">
        <v>0</v>
      </c>
      <c r="L24" s="81">
        <v>635</v>
      </c>
      <c r="M24" s="81">
        <v>0</v>
      </c>
      <c r="N24" s="81">
        <v>196</v>
      </c>
      <c r="O24" s="81">
        <v>22</v>
      </c>
      <c r="P24" s="43" t="s">
        <v>20</v>
      </c>
    </row>
    <row r="25" spans="2:16" s="22" customFormat="1">
      <c r="B25" s="41" t="s">
        <v>21</v>
      </c>
      <c r="C25" s="72">
        <v>0</v>
      </c>
      <c r="D25" s="72">
        <v>36</v>
      </c>
      <c r="E25" s="72">
        <v>0</v>
      </c>
      <c r="F25" s="72">
        <f t="shared" si="0"/>
        <v>3957</v>
      </c>
      <c r="G25" s="72">
        <v>320</v>
      </c>
      <c r="H25" s="73">
        <v>12</v>
      </c>
      <c r="I25" s="21"/>
      <c r="J25" s="80">
        <v>965</v>
      </c>
      <c r="K25" s="81">
        <v>10</v>
      </c>
      <c r="L25" s="81">
        <v>1464</v>
      </c>
      <c r="M25" s="81">
        <v>2</v>
      </c>
      <c r="N25" s="81">
        <v>1184</v>
      </c>
      <c r="O25" s="81">
        <v>51</v>
      </c>
      <c r="P25" s="43" t="s">
        <v>21</v>
      </c>
    </row>
    <row r="26" spans="2:16" s="22" customFormat="1">
      <c r="B26" s="41" t="s">
        <v>22</v>
      </c>
      <c r="C26" s="72">
        <v>0</v>
      </c>
      <c r="D26" s="72">
        <v>43</v>
      </c>
      <c r="E26" s="72">
        <v>0</v>
      </c>
      <c r="F26" s="72">
        <f t="shared" si="0"/>
        <v>2743</v>
      </c>
      <c r="G26" s="72">
        <v>168</v>
      </c>
      <c r="H26" s="73">
        <v>26</v>
      </c>
      <c r="I26" s="21"/>
      <c r="J26" s="80">
        <v>393</v>
      </c>
      <c r="K26" s="81">
        <v>4</v>
      </c>
      <c r="L26" s="81">
        <v>1169</v>
      </c>
      <c r="M26" s="81">
        <v>127</v>
      </c>
      <c r="N26" s="81">
        <v>856</v>
      </c>
      <c r="O26" s="81">
        <v>42</v>
      </c>
      <c r="P26" s="43" t="s">
        <v>22</v>
      </c>
    </row>
    <row r="27" spans="2:16" s="22" customFormat="1">
      <c r="B27" s="41" t="s">
        <v>23</v>
      </c>
      <c r="C27" s="72">
        <v>84</v>
      </c>
      <c r="D27" s="72">
        <v>38</v>
      </c>
      <c r="E27" s="72">
        <v>0</v>
      </c>
      <c r="F27" s="72">
        <f t="shared" si="0"/>
        <v>4009</v>
      </c>
      <c r="G27" s="72">
        <v>202</v>
      </c>
      <c r="H27" s="73">
        <v>8</v>
      </c>
      <c r="I27" s="21"/>
      <c r="J27" s="80">
        <v>1198</v>
      </c>
      <c r="K27" s="81">
        <v>9</v>
      </c>
      <c r="L27" s="81">
        <v>1319</v>
      </c>
      <c r="M27" s="81">
        <v>268</v>
      </c>
      <c r="N27" s="81">
        <v>1005</v>
      </c>
      <c r="O27" s="81">
        <v>57</v>
      </c>
      <c r="P27" s="43" t="s">
        <v>23</v>
      </c>
    </row>
    <row r="28" spans="2:16" s="22" customFormat="1">
      <c r="B28" s="41" t="s">
        <v>24</v>
      </c>
      <c r="C28" s="72">
        <v>4</v>
      </c>
      <c r="D28" s="72">
        <v>13</v>
      </c>
      <c r="E28" s="72">
        <v>2</v>
      </c>
      <c r="F28" s="72">
        <f t="shared" si="0"/>
        <v>609</v>
      </c>
      <c r="G28" s="72">
        <v>34</v>
      </c>
      <c r="H28" s="73">
        <v>0</v>
      </c>
      <c r="I28" s="21"/>
      <c r="J28" s="80">
        <v>89</v>
      </c>
      <c r="K28" s="81">
        <v>8</v>
      </c>
      <c r="L28" s="81">
        <v>363</v>
      </c>
      <c r="M28" s="81">
        <v>6</v>
      </c>
      <c r="N28" s="81">
        <v>109</v>
      </c>
      <c r="O28" s="81">
        <v>24</v>
      </c>
      <c r="P28" s="43" t="s">
        <v>24</v>
      </c>
    </row>
    <row r="29" spans="2:16" s="22" customFormat="1">
      <c r="B29" s="41" t="s">
        <v>25</v>
      </c>
      <c r="C29" s="72">
        <v>1</v>
      </c>
      <c r="D29" s="72">
        <v>4</v>
      </c>
      <c r="E29" s="72">
        <v>2</v>
      </c>
      <c r="F29" s="72">
        <f t="shared" si="0"/>
        <v>330</v>
      </c>
      <c r="G29" s="72">
        <v>11</v>
      </c>
      <c r="H29" s="73">
        <v>1</v>
      </c>
      <c r="I29" s="21"/>
      <c r="J29" s="80">
        <v>44</v>
      </c>
      <c r="K29" s="81">
        <v>7</v>
      </c>
      <c r="L29" s="81">
        <v>219</v>
      </c>
      <c r="M29" s="81">
        <v>0</v>
      </c>
      <c r="N29" s="81">
        <v>48</v>
      </c>
      <c r="O29" s="81">
        <v>6</v>
      </c>
      <c r="P29" s="43" t="s">
        <v>25</v>
      </c>
    </row>
    <row r="30" spans="2:16" s="22" customFormat="1">
      <c r="B30" s="41" t="s">
        <v>26</v>
      </c>
      <c r="C30" s="72">
        <v>9</v>
      </c>
      <c r="D30" s="72">
        <v>3</v>
      </c>
      <c r="E30" s="72">
        <v>2</v>
      </c>
      <c r="F30" s="72">
        <f t="shared" si="0"/>
        <v>1205</v>
      </c>
      <c r="G30" s="72">
        <v>35</v>
      </c>
      <c r="H30" s="73">
        <v>2</v>
      </c>
      <c r="I30" s="21"/>
      <c r="J30" s="80">
        <v>58</v>
      </c>
      <c r="K30" s="81">
        <v>6</v>
      </c>
      <c r="L30" s="81">
        <v>1038</v>
      </c>
      <c r="M30" s="81">
        <v>9</v>
      </c>
      <c r="N30" s="81">
        <v>57</v>
      </c>
      <c r="O30" s="81">
        <v>17</v>
      </c>
      <c r="P30" s="43" t="s">
        <v>26</v>
      </c>
    </row>
    <row r="31" spans="2:16" s="22" customFormat="1">
      <c r="B31" s="41" t="s">
        <v>27</v>
      </c>
      <c r="C31" s="72">
        <v>2</v>
      </c>
      <c r="D31" s="72">
        <v>58</v>
      </c>
      <c r="E31" s="72">
        <v>0</v>
      </c>
      <c r="F31" s="72">
        <f t="shared" si="0"/>
        <v>1001</v>
      </c>
      <c r="G31" s="72">
        <v>127</v>
      </c>
      <c r="H31" s="73">
        <v>13</v>
      </c>
      <c r="I31" s="21"/>
      <c r="J31" s="80">
        <v>241</v>
      </c>
      <c r="K31" s="81">
        <v>5</v>
      </c>
      <c r="L31" s="81">
        <v>300</v>
      </c>
      <c r="M31" s="81">
        <v>76</v>
      </c>
      <c r="N31" s="81">
        <v>239</v>
      </c>
      <c r="O31" s="81">
        <v>25</v>
      </c>
      <c r="P31" s="43" t="s">
        <v>27</v>
      </c>
    </row>
    <row r="32" spans="2:16" s="20" customFormat="1">
      <c r="B32" s="38" t="s">
        <v>99</v>
      </c>
      <c r="C32" s="70">
        <v>11</v>
      </c>
      <c r="D32" s="70">
        <v>90</v>
      </c>
      <c r="E32" s="70">
        <v>17</v>
      </c>
      <c r="F32" s="70">
        <f t="shared" si="0"/>
        <v>5529</v>
      </c>
      <c r="G32" s="70">
        <v>390</v>
      </c>
      <c r="H32" s="71">
        <v>36</v>
      </c>
      <c r="I32" s="19"/>
      <c r="J32" s="78">
        <v>1497</v>
      </c>
      <c r="K32" s="79">
        <v>53</v>
      </c>
      <c r="L32" s="79">
        <v>2287</v>
      </c>
      <c r="M32" s="79">
        <v>79</v>
      </c>
      <c r="N32" s="79">
        <v>1187</v>
      </c>
      <c r="O32" s="79">
        <v>132</v>
      </c>
      <c r="P32" s="40" t="s">
        <v>99</v>
      </c>
    </row>
    <row r="33" spans="2:16" s="22" customFormat="1">
      <c r="B33" s="41" t="s">
        <v>28</v>
      </c>
      <c r="C33" s="72">
        <v>1</v>
      </c>
      <c r="D33" s="72">
        <v>6</v>
      </c>
      <c r="E33" s="72">
        <v>5</v>
      </c>
      <c r="F33" s="72">
        <f t="shared" si="0"/>
        <v>628</v>
      </c>
      <c r="G33" s="72">
        <v>28</v>
      </c>
      <c r="H33" s="73">
        <v>5</v>
      </c>
      <c r="I33" s="21"/>
      <c r="J33" s="80">
        <v>66</v>
      </c>
      <c r="K33" s="81">
        <v>11</v>
      </c>
      <c r="L33" s="81">
        <v>430</v>
      </c>
      <c r="M33" s="81">
        <v>0</v>
      </c>
      <c r="N33" s="81">
        <v>88</v>
      </c>
      <c r="O33" s="81">
        <v>12</v>
      </c>
      <c r="P33" s="43" t="s">
        <v>28</v>
      </c>
    </row>
    <row r="34" spans="2:16" s="22" customFormat="1">
      <c r="B34" s="41" t="s">
        <v>29</v>
      </c>
      <c r="C34" s="72">
        <v>4</v>
      </c>
      <c r="D34" s="72">
        <v>4</v>
      </c>
      <c r="E34" s="72">
        <v>1</v>
      </c>
      <c r="F34" s="72">
        <f t="shared" si="0"/>
        <v>594</v>
      </c>
      <c r="G34" s="72">
        <v>39</v>
      </c>
      <c r="H34" s="73">
        <v>1</v>
      </c>
      <c r="I34" s="21"/>
      <c r="J34" s="80">
        <v>74</v>
      </c>
      <c r="K34" s="81">
        <v>6</v>
      </c>
      <c r="L34" s="81">
        <v>364</v>
      </c>
      <c r="M34" s="81">
        <v>5</v>
      </c>
      <c r="N34" s="81">
        <v>105</v>
      </c>
      <c r="O34" s="81">
        <v>8</v>
      </c>
      <c r="P34" s="43" t="s">
        <v>29</v>
      </c>
    </row>
    <row r="35" spans="2:16" s="22" customFormat="1">
      <c r="B35" s="41" t="s">
        <v>30</v>
      </c>
      <c r="C35" s="72">
        <v>0</v>
      </c>
      <c r="D35" s="72">
        <v>2</v>
      </c>
      <c r="E35" s="72">
        <v>3</v>
      </c>
      <c r="F35" s="72">
        <f t="shared" si="0"/>
        <v>668</v>
      </c>
      <c r="G35" s="72">
        <v>22</v>
      </c>
      <c r="H35" s="73">
        <v>4</v>
      </c>
      <c r="I35" s="21"/>
      <c r="J35" s="80">
        <v>18</v>
      </c>
      <c r="K35" s="81">
        <v>20</v>
      </c>
      <c r="L35" s="81">
        <v>548</v>
      </c>
      <c r="M35" s="81">
        <v>2</v>
      </c>
      <c r="N35" s="81">
        <v>54</v>
      </c>
      <c r="O35" s="81">
        <v>5</v>
      </c>
      <c r="P35" s="43" t="s">
        <v>30</v>
      </c>
    </row>
    <row r="36" spans="2:16" s="22" customFormat="1">
      <c r="B36" s="41" t="s">
        <v>31</v>
      </c>
      <c r="C36" s="72">
        <v>5</v>
      </c>
      <c r="D36" s="72">
        <v>6</v>
      </c>
      <c r="E36" s="72">
        <v>0</v>
      </c>
      <c r="F36" s="72">
        <f t="shared" si="0"/>
        <v>803</v>
      </c>
      <c r="G36" s="72">
        <v>53</v>
      </c>
      <c r="H36" s="73">
        <v>7</v>
      </c>
      <c r="I36" s="21"/>
      <c r="J36" s="80">
        <v>89</v>
      </c>
      <c r="K36" s="81">
        <v>6</v>
      </c>
      <c r="L36" s="81">
        <v>377</v>
      </c>
      <c r="M36" s="81">
        <v>20</v>
      </c>
      <c r="N36" s="81">
        <v>251</v>
      </c>
      <c r="O36" s="81">
        <v>22</v>
      </c>
      <c r="P36" s="43" t="s">
        <v>31</v>
      </c>
    </row>
    <row r="37" spans="2:16" s="22" customFormat="1">
      <c r="B37" s="41" t="s">
        <v>32</v>
      </c>
      <c r="C37" s="72">
        <v>1</v>
      </c>
      <c r="D37" s="72">
        <v>69</v>
      </c>
      <c r="E37" s="72">
        <v>2</v>
      </c>
      <c r="F37" s="72">
        <f t="shared" si="0"/>
        <v>2461</v>
      </c>
      <c r="G37" s="72">
        <v>221</v>
      </c>
      <c r="H37" s="73">
        <v>14</v>
      </c>
      <c r="I37" s="21"/>
      <c r="J37" s="80">
        <v>1181</v>
      </c>
      <c r="K37" s="81">
        <v>8</v>
      </c>
      <c r="L37" s="81">
        <v>375</v>
      </c>
      <c r="M37" s="81">
        <v>51</v>
      </c>
      <c r="N37" s="81">
        <v>611</v>
      </c>
      <c r="O37" s="81">
        <v>73</v>
      </c>
      <c r="P37" s="43" t="s">
        <v>32</v>
      </c>
    </row>
    <row r="38" spans="2:16" s="22" customFormat="1">
      <c r="B38" s="41" t="s">
        <v>33</v>
      </c>
      <c r="C38" s="72">
        <v>0</v>
      </c>
      <c r="D38" s="72">
        <v>3</v>
      </c>
      <c r="E38" s="72">
        <v>6</v>
      </c>
      <c r="F38" s="72">
        <f t="shared" si="0"/>
        <v>375</v>
      </c>
      <c r="G38" s="72">
        <v>27</v>
      </c>
      <c r="H38" s="73">
        <v>5</v>
      </c>
      <c r="I38" s="21"/>
      <c r="J38" s="80">
        <v>69</v>
      </c>
      <c r="K38" s="81">
        <v>2</v>
      </c>
      <c r="L38" s="81">
        <v>193</v>
      </c>
      <c r="M38" s="81">
        <v>1</v>
      </c>
      <c r="N38" s="81">
        <v>78</v>
      </c>
      <c r="O38" s="81">
        <v>12</v>
      </c>
      <c r="P38" s="43" t="s">
        <v>33</v>
      </c>
    </row>
    <row r="39" spans="2:16" s="20" customFormat="1">
      <c r="B39" s="38" t="s">
        <v>100</v>
      </c>
      <c r="C39" s="70">
        <v>91</v>
      </c>
      <c r="D39" s="70">
        <v>221</v>
      </c>
      <c r="E39" s="70">
        <v>26</v>
      </c>
      <c r="F39" s="70">
        <f t="shared" si="0"/>
        <v>6492</v>
      </c>
      <c r="G39" s="70">
        <v>732</v>
      </c>
      <c r="H39" s="71">
        <v>57</v>
      </c>
      <c r="I39" s="19"/>
      <c r="J39" s="78">
        <v>2359</v>
      </c>
      <c r="K39" s="79">
        <v>54</v>
      </c>
      <c r="L39" s="79">
        <v>1676</v>
      </c>
      <c r="M39" s="79">
        <v>30</v>
      </c>
      <c r="N39" s="79">
        <v>1584</v>
      </c>
      <c r="O39" s="79">
        <v>160</v>
      </c>
      <c r="P39" s="40" t="s">
        <v>100</v>
      </c>
    </row>
    <row r="40" spans="2:16" s="22" customFormat="1">
      <c r="B40" s="41" t="s">
        <v>34</v>
      </c>
      <c r="C40" s="72">
        <v>2</v>
      </c>
      <c r="D40" s="72">
        <v>4</v>
      </c>
      <c r="E40" s="72">
        <v>0</v>
      </c>
      <c r="F40" s="72">
        <f t="shared" si="0"/>
        <v>293</v>
      </c>
      <c r="G40" s="72">
        <v>32</v>
      </c>
      <c r="H40" s="73">
        <v>3</v>
      </c>
      <c r="I40" s="21"/>
      <c r="J40" s="80">
        <v>72</v>
      </c>
      <c r="K40" s="81">
        <v>6</v>
      </c>
      <c r="L40" s="81">
        <v>108</v>
      </c>
      <c r="M40" s="81">
        <v>3</v>
      </c>
      <c r="N40" s="81">
        <v>69</v>
      </c>
      <c r="O40" s="81">
        <v>11</v>
      </c>
      <c r="P40" s="43" t="s">
        <v>34</v>
      </c>
    </row>
    <row r="41" spans="2:16" s="22" customFormat="1">
      <c r="B41" s="41" t="s">
        <v>35</v>
      </c>
      <c r="C41" s="72">
        <v>9</v>
      </c>
      <c r="D41" s="72">
        <v>18</v>
      </c>
      <c r="E41" s="72">
        <v>0</v>
      </c>
      <c r="F41" s="72">
        <f t="shared" si="0"/>
        <v>634</v>
      </c>
      <c r="G41" s="72">
        <v>58</v>
      </c>
      <c r="H41" s="73">
        <v>10</v>
      </c>
      <c r="I41" s="21"/>
      <c r="J41" s="80">
        <v>182</v>
      </c>
      <c r="K41" s="81">
        <v>7</v>
      </c>
      <c r="L41" s="81">
        <v>193</v>
      </c>
      <c r="M41" s="81">
        <v>13</v>
      </c>
      <c r="N41" s="81">
        <v>171</v>
      </c>
      <c r="O41" s="81">
        <v>12</v>
      </c>
      <c r="P41" s="43" t="s">
        <v>35</v>
      </c>
    </row>
    <row r="42" spans="2:16" s="22" customFormat="1">
      <c r="B42" s="41" t="s">
        <v>36</v>
      </c>
      <c r="C42" s="72">
        <v>49</v>
      </c>
      <c r="D42" s="72">
        <v>113</v>
      </c>
      <c r="E42" s="72">
        <v>23</v>
      </c>
      <c r="F42" s="72">
        <f t="shared" si="0"/>
        <v>3110</v>
      </c>
      <c r="G42" s="72">
        <v>318</v>
      </c>
      <c r="H42" s="73">
        <v>19</v>
      </c>
      <c r="I42" s="21"/>
      <c r="J42" s="80">
        <v>1600</v>
      </c>
      <c r="K42" s="81">
        <v>23</v>
      </c>
      <c r="L42" s="81">
        <v>470</v>
      </c>
      <c r="M42" s="81">
        <v>4</v>
      </c>
      <c r="N42" s="81">
        <v>676</v>
      </c>
      <c r="O42" s="81">
        <v>69</v>
      </c>
      <c r="P42" s="43" t="s">
        <v>36</v>
      </c>
    </row>
    <row r="43" spans="2:16" s="22" customFormat="1">
      <c r="B43" s="41" t="s">
        <v>37</v>
      </c>
      <c r="C43" s="72">
        <v>23</v>
      </c>
      <c r="D43" s="72">
        <v>70</v>
      </c>
      <c r="E43" s="72">
        <v>2</v>
      </c>
      <c r="F43" s="72">
        <f t="shared" si="0"/>
        <v>1980</v>
      </c>
      <c r="G43" s="72">
        <v>274</v>
      </c>
      <c r="H43" s="73">
        <v>20</v>
      </c>
      <c r="I43" s="21"/>
      <c r="J43" s="80">
        <v>441</v>
      </c>
      <c r="K43" s="81">
        <v>13</v>
      </c>
      <c r="L43" s="81">
        <v>671</v>
      </c>
      <c r="M43" s="81">
        <v>7</v>
      </c>
      <c r="N43" s="81">
        <v>554</v>
      </c>
      <c r="O43" s="81">
        <v>51</v>
      </c>
      <c r="P43" s="43" t="s">
        <v>37</v>
      </c>
    </row>
    <row r="44" spans="2:16" s="22" customFormat="1">
      <c r="B44" s="41" t="s">
        <v>38</v>
      </c>
      <c r="C44" s="72">
        <v>5</v>
      </c>
      <c r="D44" s="72">
        <v>10</v>
      </c>
      <c r="E44" s="72">
        <v>0</v>
      </c>
      <c r="F44" s="72">
        <f t="shared" si="0"/>
        <v>225</v>
      </c>
      <c r="G44" s="72">
        <v>27</v>
      </c>
      <c r="H44" s="73">
        <v>1</v>
      </c>
      <c r="I44" s="21"/>
      <c r="J44" s="80">
        <v>33</v>
      </c>
      <c r="K44" s="81">
        <v>2</v>
      </c>
      <c r="L44" s="81">
        <v>102</v>
      </c>
      <c r="M44" s="81">
        <v>1</v>
      </c>
      <c r="N44" s="81">
        <v>59</v>
      </c>
      <c r="O44" s="81">
        <v>9</v>
      </c>
      <c r="P44" s="43" t="s">
        <v>38</v>
      </c>
    </row>
    <row r="45" spans="2:16" s="22" customFormat="1">
      <c r="B45" s="41" t="s">
        <v>39</v>
      </c>
      <c r="C45" s="72">
        <v>3</v>
      </c>
      <c r="D45" s="72">
        <v>6</v>
      </c>
      <c r="E45" s="72">
        <v>1</v>
      </c>
      <c r="F45" s="72">
        <f t="shared" si="0"/>
        <v>250</v>
      </c>
      <c r="G45" s="72">
        <v>23</v>
      </c>
      <c r="H45" s="73">
        <v>4</v>
      </c>
      <c r="I45" s="21"/>
      <c r="J45" s="80">
        <v>31</v>
      </c>
      <c r="K45" s="81">
        <v>3</v>
      </c>
      <c r="L45" s="81">
        <v>132</v>
      </c>
      <c r="M45" s="81">
        <v>2</v>
      </c>
      <c r="N45" s="81">
        <v>55</v>
      </c>
      <c r="O45" s="81">
        <v>8</v>
      </c>
      <c r="P45" s="43" t="s">
        <v>39</v>
      </c>
    </row>
    <row r="46" spans="2:16" s="20" customFormat="1">
      <c r="B46" s="38" t="s">
        <v>101</v>
      </c>
      <c r="C46" s="70">
        <v>16</v>
      </c>
      <c r="D46" s="70">
        <v>49</v>
      </c>
      <c r="E46" s="70">
        <v>9</v>
      </c>
      <c r="F46" s="70">
        <f t="shared" si="0"/>
        <v>2038</v>
      </c>
      <c r="G46" s="70">
        <v>224</v>
      </c>
      <c r="H46" s="71">
        <v>14</v>
      </c>
      <c r="I46" s="19"/>
      <c r="J46" s="78">
        <v>325</v>
      </c>
      <c r="K46" s="79">
        <v>19</v>
      </c>
      <c r="L46" s="79">
        <v>848</v>
      </c>
      <c r="M46" s="79">
        <v>6</v>
      </c>
      <c r="N46" s="79">
        <v>602</v>
      </c>
      <c r="O46" s="79">
        <v>57</v>
      </c>
      <c r="P46" s="40" t="s">
        <v>101</v>
      </c>
    </row>
    <row r="47" spans="2:16" s="22" customFormat="1">
      <c r="B47" s="41" t="s">
        <v>40</v>
      </c>
      <c r="C47" s="72">
        <v>3</v>
      </c>
      <c r="D47" s="72">
        <v>5</v>
      </c>
      <c r="E47" s="72">
        <v>0</v>
      </c>
      <c r="F47" s="72">
        <f t="shared" si="0"/>
        <v>283</v>
      </c>
      <c r="G47" s="72">
        <v>24</v>
      </c>
      <c r="H47" s="73">
        <v>1</v>
      </c>
      <c r="I47" s="21"/>
      <c r="J47" s="80">
        <v>27</v>
      </c>
      <c r="K47" s="81">
        <v>2</v>
      </c>
      <c r="L47" s="81">
        <v>179</v>
      </c>
      <c r="M47" s="81">
        <v>1</v>
      </c>
      <c r="N47" s="81">
        <v>49</v>
      </c>
      <c r="O47" s="81">
        <v>4</v>
      </c>
      <c r="P47" s="43" t="s">
        <v>40</v>
      </c>
    </row>
    <row r="48" spans="2:16" s="22" customFormat="1">
      <c r="B48" s="41" t="s">
        <v>41</v>
      </c>
      <c r="C48" s="72">
        <v>4</v>
      </c>
      <c r="D48" s="72">
        <v>5</v>
      </c>
      <c r="E48" s="72">
        <v>0</v>
      </c>
      <c r="F48" s="72">
        <f t="shared" si="0"/>
        <v>356</v>
      </c>
      <c r="G48" s="72">
        <v>22</v>
      </c>
      <c r="H48" s="73">
        <v>3</v>
      </c>
      <c r="I48" s="21"/>
      <c r="J48" s="80">
        <v>16</v>
      </c>
      <c r="K48" s="81">
        <v>2</v>
      </c>
      <c r="L48" s="81">
        <v>225</v>
      </c>
      <c r="M48" s="81">
        <v>2</v>
      </c>
      <c r="N48" s="81">
        <v>86</v>
      </c>
      <c r="O48" s="81">
        <v>2</v>
      </c>
      <c r="P48" s="43" t="s">
        <v>41</v>
      </c>
    </row>
    <row r="49" spans="2:16" s="22" customFormat="1">
      <c r="B49" s="41" t="s">
        <v>42</v>
      </c>
      <c r="C49" s="72">
        <v>2</v>
      </c>
      <c r="D49" s="72">
        <v>6</v>
      </c>
      <c r="E49" s="72">
        <v>8</v>
      </c>
      <c r="F49" s="72">
        <f t="shared" si="0"/>
        <v>485</v>
      </c>
      <c r="G49" s="72">
        <v>45</v>
      </c>
      <c r="H49" s="73">
        <v>1</v>
      </c>
      <c r="I49" s="21"/>
      <c r="J49" s="80">
        <v>113</v>
      </c>
      <c r="K49" s="81">
        <v>10</v>
      </c>
      <c r="L49" s="81">
        <v>187</v>
      </c>
      <c r="M49" s="81">
        <v>0</v>
      </c>
      <c r="N49" s="81">
        <v>129</v>
      </c>
      <c r="O49" s="81">
        <v>15</v>
      </c>
      <c r="P49" s="43" t="s">
        <v>42</v>
      </c>
    </row>
    <row r="50" spans="2:16" s="22" customFormat="1">
      <c r="B50" s="41" t="s">
        <v>43</v>
      </c>
      <c r="C50" s="72">
        <v>1</v>
      </c>
      <c r="D50" s="72">
        <v>27</v>
      </c>
      <c r="E50" s="72">
        <v>0</v>
      </c>
      <c r="F50" s="72">
        <f t="shared" si="0"/>
        <v>603</v>
      </c>
      <c r="G50" s="72">
        <v>101</v>
      </c>
      <c r="H50" s="73">
        <v>6</v>
      </c>
      <c r="I50" s="21"/>
      <c r="J50" s="80">
        <v>126</v>
      </c>
      <c r="K50" s="81">
        <v>3</v>
      </c>
      <c r="L50" s="81">
        <v>140</v>
      </c>
      <c r="M50" s="81">
        <v>1</v>
      </c>
      <c r="N50" s="81">
        <v>226</v>
      </c>
      <c r="O50" s="81">
        <v>27</v>
      </c>
      <c r="P50" s="43" t="s">
        <v>43</v>
      </c>
    </row>
    <row r="51" spans="2:16" s="22" customFormat="1">
      <c r="B51" s="41" t="s">
        <v>44</v>
      </c>
      <c r="C51" s="72">
        <v>6</v>
      </c>
      <c r="D51" s="72">
        <v>6</v>
      </c>
      <c r="E51" s="72">
        <v>1</v>
      </c>
      <c r="F51" s="72">
        <f t="shared" si="0"/>
        <v>311</v>
      </c>
      <c r="G51" s="72">
        <v>32</v>
      </c>
      <c r="H51" s="73">
        <v>3</v>
      </c>
      <c r="I51" s="21"/>
      <c r="J51" s="80">
        <v>43</v>
      </c>
      <c r="K51" s="81">
        <v>2</v>
      </c>
      <c r="L51" s="81">
        <v>117</v>
      </c>
      <c r="M51" s="81">
        <v>2</v>
      </c>
      <c r="N51" s="81">
        <v>112</v>
      </c>
      <c r="O51" s="81">
        <v>9</v>
      </c>
      <c r="P51" s="43" t="s">
        <v>44</v>
      </c>
    </row>
    <row r="52" spans="2:16" s="20" customFormat="1">
      <c r="B52" s="38" t="s">
        <v>102</v>
      </c>
      <c r="C52" s="70">
        <v>3</v>
      </c>
      <c r="D52" s="70">
        <v>16</v>
      </c>
      <c r="E52" s="70">
        <v>4</v>
      </c>
      <c r="F52" s="70">
        <f t="shared" si="0"/>
        <v>2108</v>
      </c>
      <c r="G52" s="70">
        <v>105</v>
      </c>
      <c r="H52" s="71">
        <v>5</v>
      </c>
      <c r="I52" s="19"/>
      <c r="J52" s="78">
        <v>163</v>
      </c>
      <c r="K52" s="79">
        <v>26</v>
      </c>
      <c r="L52" s="79">
        <v>1359</v>
      </c>
      <c r="M52" s="79">
        <v>6</v>
      </c>
      <c r="N52" s="79">
        <v>444</v>
      </c>
      <c r="O52" s="79">
        <v>24</v>
      </c>
      <c r="P52" s="40" t="s">
        <v>102</v>
      </c>
    </row>
    <row r="53" spans="2:16" s="22" customFormat="1">
      <c r="B53" s="41" t="s">
        <v>45</v>
      </c>
      <c r="C53" s="72">
        <v>0</v>
      </c>
      <c r="D53" s="72">
        <v>0</v>
      </c>
      <c r="E53" s="72">
        <v>0</v>
      </c>
      <c r="F53" s="72">
        <f t="shared" si="0"/>
        <v>279</v>
      </c>
      <c r="G53" s="72">
        <v>13</v>
      </c>
      <c r="H53" s="73">
        <v>0</v>
      </c>
      <c r="I53" s="21"/>
      <c r="J53" s="80">
        <v>15</v>
      </c>
      <c r="K53" s="81">
        <v>0</v>
      </c>
      <c r="L53" s="81">
        <v>207</v>
      </c>
      <c r="M53" s="81">
        <v>0</v>
      </c>
      <c r="N53" s="81">
        <v>44</v>
      </c>
      <c r="O53" s="81">
        <v>4</v>
      </c>
      <c r="P53" s="43" t="s">
        <v>45</v>
      </c>
    </row>
    <row r="54" spans="2:16" s="22" customFormat="1">
      <c r="B54" s="41" t="s">
        <v>46</v>
      </c>
      <c r="C54" s="72">
        <v>0</v>
      </c>
      <c r="D54" s="72">
        <v>7</v>
      </c>
      <c r="E54" s="72">
        <v>0</v>
      </c>
      <c r="F54" s="72">
        <f t="shared" si="0"/>
        <v>532</v>
      </c>
      <c r="G54" s="72">
        <v>33</v>
      </c>
      <c r="H54" s="73">
        <v>0</v>
      </c>
      <c r="I54" s="21"/>
      <c r="J54" s="80">
        <v>59</v>
      </c>
      <c r="K54" s="81">
        <v>2</v>
      </c>
      <c r="L54" s="81">
        <v>235</v>
      </c>
      <c r="M54" s="81">
        <v>0</v>
      </c>
      <c r="N54" s="81">
        <v>203</v>
      </c>
      <c r="O54" s="81">
        <v>6</v>
      </c>
      <c r="P54" s="43" t="s">
        <v>46</v>
      </c>
    </row>
    <row r="55" spans="2:16" s="22" customFormat="1">
      <c r="B55" s="41" t="s">
        <v>47</v>
      </c>
      <c r="C55" s="72">
        <v>3</v>
      </c>
      <c r="D55" s="72">
        <v>4</v>
      </c>
      <c r="E55" s="72">
        <v>0</v>
      </c>
      <c r="F55" s="72">
        <f t="shared" si="0"/>
        <v>932</v>
      </c>
      <c r="G55" s="72">
        <v>28</v>
      </c>
      <c r="H55" s="73">
        <v>1</v>
      </c>
      <c r="I55" s="21"/>
      <c r="J55" s="80">
        <v>57</v>
      </c>
      <c r="K55" s="81">
        <v>21</v>
      </c>
      <c r="L55" s="81">
        <v>642</v>
      </c>
      <c r="M55" s="81">
        <v>6</v>
      </c>
      <c r="N55" s="81">
        <v>177</v>
      </c>
      <c r="O55" s="81">
        <v>9</v>
      </c>
      <c r="P55" s="43" t="s">
        <v>47</v>
      </c>
    </row>
    <row r="56" spans="2:16" s="22" customFormat="1">
      <c r="B56" s="41" t="s">
        <v>48</v>
      </c>
      <c r="C56" s="72">
        <v>0</v>
      </c>
      <c r="D56" s="72">
        <v>5</v>
      </c>
      <c r="E56" s="72">
        <v>4</v>
      </c>
      <c r="F56" s="72">
        <f t="shared" si="0"/>
        <v>365</v>
      </c>
      <c r="G56" s="72">
        <v>31</v>
      </c>
      <c r="H56" s="73">
        <v>4</v>
      </c>
      <c r="I56" s="21"/>
      <c r="J56" s="80">
        <v>32</v>
      </c>
      <c r="K56" s="81">
        <v>3</v>
      </c>
      <c r="L56" s="81">
        <v>275</v>
      </c>
      <c r="M56" s="81">
        <v>0</v>
      </c>
      <c r="N56" s="81">
        <v>20</v>
      </c>
      <c r="O56" s="81">
        <v>5</v>
      </c>
      <c r="P56" s="43" t="s">
        <v>48</v>
      </c>
    </row>
    <row r="57" spans="2:16" s="20" customFormat="1">
      <c r="B57" s="38" t="s">
        <v>103</v>
      </c>
      <c r="C57" s="70">
        <v>13</v>
      </c>
      <c r="D57" s="70">
        <v>95</v>
      </c>
      <c r="E57" s="70">
        <v>11</v>
      </c>
      <c r="F57" s="70">
        <f t="shared" si="0"/>
        <v>3461</v>
      </c>
      <c r="G57" s="70">
        <v>381</v>
      </c>
      <c r="H57" s="71">
        <v>46</v>
      </c>
      <c r="I57" s="19"/>
      <c r="J57" s="78">
        <v>868</v>
      </c>
      <c r="K57" s="79">
        <v>34</v>
      </c>
      <c r="L57" s="79">
        <v>1332</v>
      </c>
      <c r="M57" s="79">
        <v>14</v>
      </c>
      <c r="N57" s="79">
        <v>786</v>
      </c>
      <c r="O57" s="79">
        <v>95</v>
      </c>
      <c r="P57" s="40" t="s">
        <v>103</v>
      </c>
    </row>
    <row r="58" spans="2:16" s="22" customFormat="1">
      <c r="B58" s="41" t="s">
        <v>49</v>
      </c>
      <c r="C58" s="72">
        <v>1</v>
      </c>
      <c r="D58" s="72">
        <v>45</v>
      </c>
      <c r="E58" s="72">
        <v>0</v>
      </c>
      <c r="F58" s="72">
        <f t="shared" si="0"/>
        <v>1898</v>
      </c>
      <c r="G58" s="72">
        <v>160</v>
      </c>
      <c r="H58" s="73">
        <v>17</v>
      </c>
      <c r="I58" s="21"/>
      <c r="J58" s="80">
        <v>647</v>
      </c>
      <c r="K58" s="81">
        <v>8</v>
      </c>
      <c r="L58" s="81">
        <v>713</v>
      </c>
      <c r="M58" s="81">
        <v>3</v>
      </c>
      <c r="N58" s="81">
        <v>350</v>
      </c>
      <c r="O58" s="81">
        <v>29</v>
      </c>
      <c r="P58" s="43" t="s">
        <v>49</v>
      </c>
    </row>
    <row r="59" spans="2:16" s="22" customFormat="1">
      <c r="B59" s="41" t="s">
        <v>50</v>
      </c>
      <c r="C59" s="72">
        <v>1</v>
      </c>
      <c r="D59" s="72">
        <v>1</v>
      </c>
      <c r="E59" s="72">
        <v>1</v>
      </c>
      <c r="F59" s="72">
        <f t="shared" si="0"/>
        <v>330</v>
      </c>
      <c r="G59" s="72">
        <v>26</v>
      </c>
      <c r="H59" s="73">
        <v>2</v>
      </c>
      <c r="I59" s="21"/>
      <c r="J59" s="80">
        <v>20</v>
      </c>
      <c r="K59" s="81">
        <v>3</v>
      </c>
      <c r="L59" s="81">
        <v>224</v>
      </c>
      <c r="M59" s="81">
        <v>3</v>
      </c>
      <c r="N59" s="81">
        <v>52</v>
      </c>
      <c r="O59" s="81">
        <v>3</v>
      </c>
      <c r="P59" s="43" t="s">
        <v>50</v>
      </c>
    </row>
    <row r="60" spans="2:16" s="22" customFormat="1">
      <c r="B60" s="41" t="s">
        <v>51</v>
      </c>
      <c r="C60" s="72">
        <v>2</v>
      </c>
      <c r="D60" s="72">
        <v>8</v>
      </c>
      <c r="E60" s="72">
        <v>0</v>
      </c>
      <c r="F60" s="72">
        <f t="shared" si="0"/>
        <v>125</v>
      </c>
      <c r="G60" s="72">
        <v>18</v>
      </c>
      <c r="H60" s="73">
        <v>2</v>
      </c>
      <c r="I60" s="21"/>
      <c r="J60" s="80">
        <v>20</v>
      </c>
      <c r="K60" s="81">
        <v>1</v>
      </c>
      <c r="L60" s="81">
        <v>31</v>
      </c>
      <c r="M60" s="81">
        <v>4</v>
      </c>
      <c r="N60" s="81">
        <v>49</v>
      </c>
      <c r="O60" s="81">
        <v>12</v>
      </c>
      <c r="P60" s="43" t="s">
        <v>51</v>
      </c>
    </row>
    <row r="61" spans="2:16" s="22" customFormat="1">
      <c r="B61" s="41" t="s">
        <v>52</v>
      </c>
      <c r="C61" s="72">
        <v>1</v>
      </c>
      <c r="D61" s="72">
        <v>4</v>
      </c>
      <c r="E61" s="72">
        <v>1</v>
      </c>
      <c r="F61" s="72">
        <f t="shared" si="0"/>
        <v>205</v>
      </c>
      <c r="G61" s="72">
        <v>26</v>
      </c>
      <c r="H61" s="73">
        <v>4</v>
      </c>
      <c r="I61" s="21"/>
      <c r="J61" s="80">
        <v>36</v>
      </c>
      <c r="K61" s="81">
        <v>5</v>
      </c>
      <c r="L61" s="81">
        <v>54</v>
      </c>
      <c r="M61" s="81">
        <v>1</v>
      </c>
      <c r="N61" s="81">
        <v>79</v>
      </c>
      <c r="O61" s="81">
        <v>13</v>
      </c>
      <c r="P61" s="43" t="s">
        <v>52</v>
      </c>
    </row>
    <row r="62" spans="2:16" s="22" customFormat="1">
      <c r="B62" s="41" t="s">
        <v>53</v>
      </c>
      <c r="C62" s="72">
        <v>0</v>
      </c>
      <c r="D62" s="72">
        <v>15</v>
      </c>
      <c r="E62" s="72">
        <v>2</v>
      </c>
      <c r="F62" s="72">
        <f t="shared" si="0"/>
        <v>129</v>
      </c>
      <c r="G62" s="72">
        <v>22</v>
      </c>
      <c r="H62" s="73">
        <v>4</v>
      </c>
      <c r="I62" s="21"/>
      <c r="J62" s="80">
        <v>32</v>
      </c>
      <c r="K62" s="81">
        <v>4</v>
      </c>
      <c r="L62" s="81">
        <v>31</v>
      </c>
      <c r="M62" s="81">
        <v>0</v>
      </c>
      <c r="N62" s="81">
        <v>36</v>
      </c>
      <c r="O62" s="81">
        <v>8</v>
      </c>
      <c r="P62" s="43" t="s">
        <v>53</v>
      </c>
    </row>
    <row r="63" spans="2:16" s="22" customFormat="1">
      <c r="B63" s="41" t="s">
        <v>54</v>
      </c>
      <c r="C63" s="72">
        <v>3</v>
      </c>
      <c r="D63" s="72">
        <v>3</v>
      </c>
      <c r="E63" s="72">
        <v>1</v>
      </c>
      <c r="F63" s="72">
        <f t="shared" si="0"/>
        <v>208</v>
      </c>
      <c r="G63" s="72">
        <v>22</v>
      </c>
      <c r="H63" s="73">
        <v>2</v>
      </c>
      <c r="I63" s="21"/>
      <c r="J63" s="80">
        <v>38</v>
      </c>
      <c r="K63" s="81">
        <v>0</v>
      </c>
      <c r="L63" s="81">
        <v>105</v>
      </c>
      <c r="M63" s="81">
        <v>0</v>
      </c>
      <c r="N63" s="81">
        <v>41</v>
      </c>
      <c r="O63" s="81">
        <v>5</v>
      </c>
      <c r="P63" s="43" t="s">
        <v>54</v>
      </c>
    </row>
    <row r="64" spans="2:16" s="22" customFormat="1">
      <c r="B64" s="41" t="s">
        <v>55</v>
      </c>
      <c r="C64" s="72">
        <v>4</v>
      </c>
      <c r="D64" s="72">
        <v>10</v>
      </c>
      <c r="E64" s="72">
        <v>0</v>
      </c>
      <c r="F64" s="72">
        <f t="shared" si="0"/>
        <v>335</v>
      </c>
      <c r="G64" s="72">
        <v>37</v>
      </c>
      <c r="H64" s="73">
        <v>10</v>
      </c>
      <c r="I64" s="21"/>
      <c r="J64" s="80">
        <v>53</v>
      </c>
      <c r="K64" s="81">
        <v>6</v>
      </c>
      <c r="L64" s="81">
        <v>142</v>
      </c>
      <c r="M64" s="81">
        <v>0</v>
      </c>
      <c r="N64" s="81">
        <v>87</v>
      </c>
      <c r="O64" s="81">
        <v>14</v>
      </c>
      <c r="P64" s="43" t="s">
        <v>55</v>
      </c>
    </row>
    <row r="65" spans="2:16" s="22" customFormat="1" ht="12.75" thickBot="1">
      <c r="B65" s="45" t="s">
        <v>56</v>
      </c>
      <c r="C65" s="74">
        <v>1</v>
      </c>
      <c r="D65" s="74">
        <v>9</v>
      </c>
      <c r="E65" s="74">
        <v>6</v>
      </c>
      <c r="F65" s="74">
        <f t="shared" si="0"/>
        <v>231</v>
      </c>
      <c r="G65" s="74">
        <v>70</v>
      </c>
      <c r="H65" s="75">
        <v>5</v>
      </c>
      <c r="I65" s="21"/>
      <c r="J65" s="82">
        <v>22</v>
      </c>
      <c r="K65" s="83">
        <v>7</v>
      </c>
      <c r="L65" s="83">
        <v>32</v>
      </c>
      <c r="M65" s="83">
        <v>3</v>
      </c>
      <c r="N65" s="83">
        <v>92</v>
      </c>
      <c r="O65" s="83">
        <v>11</v>
      </c>
      <c r="P65" s="46" t="s">
        <v>56</v>
      </c>
    </row>
    <row r="67" spans="2:16">
      <c r="B67" s="1" t="s">
        <v>74</v>
      </c>
    </row>
    <row r="68" spans="2:16">
      <c r="B68" s="1" t="s">
        <v>75</v>
      </c>
      <c r="C68" s="23">
        <f t="shared" ref="C68:H68" si="1">SUM(C7,C13,C20,C21,C32,C39,C46,C52,C57)-C6</f>
        <v>0</v>
      </c>
      <c r="D68" s="23">
        <f t="shared" si="1"/>
        <v>0</v>
      </c>
      <c r="E68" s="23">
        <f t="shared" si="1"/>
        <v>0</v>
      </c>
      <c r="F68" s="23">
        <f t="shared" si="1"/>
        <v>0</v>
      </c>
      <c r="G68" s="23">
        <f t="shared" si="1"/>
        <v>0</v>
      </c>
      <c r="H68" s="23">
        <f t="shared" si="1"/>
        <v>0</v>
      </c>
      <c r="J68" s="23">
        <f t="shared" ref="J68:O68" si="2">SUM(J7,J13,J20,J21,J32,J39,J46,J52,J57)-J6</f>
        <v>0</v>
      </c>
      <c r="K68" s="23">
        <f t="shared" si="2"/>
        <v>0</v>
      </c>
      <c r="L68" s="23">
        <f t="shared" si="2"/>
        <v>0</v>
      </c>
      <c r="M68" s="23">
        <f t="shared" si="2"/>
        <v>0</v>
      </c>
      <c r="N68" s="23">
        <f t="shared" si="2"/>
        <v>0</v>
      </c>
      <c r="O68" s="23">
        <f t="shared" si="2"/>
        <v>0</v>
      </c>
    </row>
    <row r="69" spans="2:16">
      <c r="B69" s="1" t="s">
        <v>76</v>
      </c>
      <c r="C69" s="23">
        <f t="shared" ref="C69:H69" si="3">SUM(C8:C12)-C7</f>
        <v>0</v>
      </c>
      <c r="D69" s="23">
        <f t="shared" si="3"/>
        <v>0</v>
      </c>
      <c r="E69" s="23">
        <f t="shared" si="3"/>
        <v>0</v>
      </c>
      <c r="F69" s="23">
        <f t="shared" si="3"/>
        <v>0</v>
      </c>
      <c r="G69" s="23">
        <f t="shared" si="3"/>
        <v>0</v>
      </c>
      <c r="H69" s="23">
        <f t="shared" si="3"/>
        <v>0</v>
      </c>
      <c r="J69" s="23">
        <f t="shared" ref="J69:O69" si="4">SUM(J8:J12)-J7</f>
        <v>0</v>
      </c>
      <c r="K69" s="23">
        <f t="shared" si="4"/>
        <v>0</v>
      </c>
      <c r="L69" s="23">
        <f t="shared" si="4"/>
        <v>0</v>
      </c>
      <c r="M69" s="23">
        <f t="shared" si="4"/>
        <v>0</v>
      </c>
      <c r="N69" s="23">
        <f t="shared" si="4"/>
        <v>0</v>
      </c>
      <c r="O69" s="23">
        <f t="shared" si="4"/>
        <v>0</v>
      </c>
    </row>
    <row r="70" spans="2:16">
      <c r="B70" s="1" t="s">
        <v>77</v>
      </c>
      <c r="C70" s="24">
        <f t="shared" ref="C70:H70" si="5">SUM(C14:C19)-C13</f>
        <v>0</v>
      </c>
      <c r="D70" s="24">
        <f t="shared" si="5"/>
        <v>0</v>
      </c>
      <c r="E70" s="24">
        <f t="shared" si="5"/>
        <v>0</v>
      </c>
      <c r="F70" s="24">
        <f t="shared" si="5"/>
        <v>0</v>
      </c>
      <c r="G70" s="24">
        <f t="shared" si="5"/>
        <v>0</v>
      </c>
      <c r="H70" s="24">
        <f t="shared" si="5"/>
        <v>0</v>
      </c>
      <c r="J70" s="24">
        <f t="shared" ref="J70:O70" si="6">SUM(J14:J19)-J13</f>
        <v>0</v>
      </c>
      <c r="K70" s="24">
        <f t="shared" si="6"/>
        <v>0</v>
      </c>
      <c r="L70" s="24">
        <f t="shared" si="6"/>
        <v>0</v>
      </c>
      <c r="M70" s="24">
        <f t="shared" si="6"/>
        <v>0</v>
      </c>
      <c r="N70" s="24">
        <f t="shared" si="6"/>
        <v>0</v>
      </c>
      <c r="O70" s="24">
        <f t="shared" si="6"/>
        <v>0</v>
      </c>
    </row>
    <row r="71" spans="2:16">
      <c r="B71" s="1" t="s">
        <v>78</v>
      </c>
      <c r="C71" s="24">
        <f t="shared" ref="C71:H71" si="7">SUM(C22:C31)-C21</f>
        <v>0</v>
      </c>
      <c r="D71" s="24">
        <f t="shared" si="7"/>
        <v>0</v>
      </c>
      <c r="E71" s="24">
        <f t="shared" si="7"/>
        <v>0</v>
      </c>
      <c r="F71" s="24">
        <f t="shared" si="7"/>
        <v>0</v>
      </c>
      <c r="G71" s="24">
        <f t="shared" si="7"/>
        <v>0</v>
      </c>
      <c r="H71" s="24">
        <f t="shared" si="7"/>
        <v>0</v>
      </c>
      <c r="J71" s="24">
        <f t="shared" ref="J71:O71" si="8">SUM(J22:J31)-J21</f>
        <v>0</v>
      </c>
      <c r="K71" s="24">
        <f t="shared" si="8"/>
        <v>0</v>
      </c>
      <c r="L71" s="24">
        <f t="shared" si="8"/>
        <v>0</v>
      </c>
      <c r="M71" s="24">
        <f t="shared" si="8"/>
        <v>0</v>
      </c>
      <c r="N71" s="24">
        <f t="shared" si="8"/>
        <v>0</v>
      </c>
      <c r="O71" s="24">
        <f t="shared" si="8"/>
        <v>0</v>
      </c>
    </row>
    <row r="72" spans="2:16">
      <c r="B72" s="1" t="s">
        <v>79</v>
      </c>
      <c r="C72" s="24">
        <f t="shared" ref="C72:H72" si="9">SUM(C33:C38)-C32</f>
        <v>0</v>
      </c>
      <c r="D72" s="24">
        <f t="shared" si="9"/>
        <v>0</v>
      </c>
      <c r="E72" s="24">
        <f t="shared" si="9"/>
        <v>0</v>
      </c>
      <c r="F72" s="24">
        <f t="shared" si="9"/>
        <v>0</v>
      </c>
      <c r="G72" s="24">
        <f t="shared" si="9"/>
        <v>0</v>
      </c>
      <c r="H72" s="24">
        <f t="shared" si="9"/>
        <v>0</v>
      </c>
      <c r="J72" s="24">
        <f t="shared" ref="J72:O72" si="10">SUM(J33:J38)-J32</f>
        <v>0</v>
      </c>
      <c r="K72" s="24">
        <f t="shared" si="10"/>
        <v>0</v>
      </c>
      <c r="L72" s="24">
        <f t="shared" si="10"/>
        <v>0</v>
      </c>
      <c r="M72" s="24">
        <f t="shared" si="10"/>
        <v>0</v>
      </c>
      <c r="N72" s="24">
        <f t="shared" si="10"/>
        <v>0</v>
      </c>
      <c r="O72" s="24">
        <f t="shared" si="10"/>
        <v>0</v>
      </c>
    </row>
    <row r="73" spans="2:16">
      <c r="B73" s="1" t="s">
        <v>80</v>
      </c>
      <c r="C73" s="24">
        <f t="shared" ref="C73:H73" si="11">SUM(C40:C45)-C39</f>
        <v>0</v>
      </c>
      <c r="D73" s="24">
        <f t="shared" si="11"/>
        <v>0</v>
      </c>
      <c r="E73" s="24">
        <f t="shared" si="11"/>
        <v>0</v>
      </c>
      <c r="F73" s="24">
        <f t="shared" si="11"/>
        <v>0</v>
      </c>
      <c r="G73" s="24">
        <f t="shared" si="11"/>
        <v>0</v>
      </c>
      <c r="H73" s="24">
        <f t="shared" si="11"/>
        <v>0</v>
      </c>
      <c r="J73" s="24">
        <f t="shared" ref="J73:O73" si="12">SUM(J40:J45)-J39</f>
        <v>0</v>
      </c>
      <c r="K73" s="24">
        <f t="shared" si="12"/>
        <v>0</v>
      </c>
      <c r="L73" s="24">
        <f t="shared" si="12"/>
        <v>0</v>
      </c>
      <c r="M73" s="24">
        <f t="shared" si="12"/>
        <v>0</v>
      </c>
      <c r="N73" s="24">
        <f t="shared" si="12"/>
        <v>0</v>
      </c>
      <c r="O73" s="24">
        <f t="shared" si="12"/>
        <v>0</v>
      </c>
    </row>
    <row r="74" spans="2:16">
      <c r="B74" s="1" t="s">
        <v>81</v>
      </c>
      <c r="C74" s="24">
        <f t="shared" ref="C74:H74" si="13">SUM(C47:C51)-C46</f>
        <v>0</v>
      </c>
      <c r="D74" s="24">
        <f t="shared" si="13"/>
        <v>0</v>
      </c>
      <c r="E74" s="24">
        <f t="shared" si="13"/>
        <v>0</v>
      </c>
      <c r="F74" s="24">
        <f t="shared" si="13"/>
        <v>0</v>
      </c>
      <c r="G74" s="24">
        <f t="shared" si="13"/>
        <v>0</v>
      </c>
      <c r="H74" s="24">
        <f t="shared" si="13"/>
        <v>0</v>
      </c>
      <c r="J74" s="24">
        <f t="shared" ref="J74:O74" si="14">SUM(J47:J51)-J46</f>
        <v>0</v>
      </c>
      <c r="K74" s="24">
        <f t="shared" si="14"/>
        <v>0</v>
      </c>
      <c r="L74" s="24">
        <f t="shared" si="14"/>
        <v>0</v>
      </c>
      <c r="M74" s="24">
        <f t="shared" si="14"/>
        <v>0</v>
      </c>
      <c r="N74" s="24">
        <f t="shared" si="14"/>
        <v>0</v>
      </c>
      <c r="O74" s="24">
        <f t="shared" si="14"/>
        <v>0</v>
      </c>
    </row>
    <row r="75" spans="2:16">
      <c r="B75" s="1" t="s">
        <v>82</v>
      </c>
      <c r="C75" s="24">
        <f t="shared" ref="C75:H75" si="15">SUM(C53:C56)-C52</f>
        <v>0</v>
      </c>
      <c r="D75" s="24">
        <f t="shared" si="15"/>
        <v>0</v>
      </c>
      <c r="E75" s="24">
        <f t="shared" si="15"/>
        <v>0</v>
      </c>
      <c r="F75" s="24">
        <f t="shared" si="15"/>
        <v>0</v>
      </c>
      <c r="G75" s="24">
        <f t="shared" si="15"/>
        <v>0</v>
      </c>
      <c r="H75" s="24">
        <f t="shared" si="15"/>
        <v>0</v>
      </c>
      <c r="J75" s="24">
        <f t="shared" ref="J75:O75" si="16">SUM(J53:J56)-J52</f>
        <v>0</v>
      </c>
      <c r="K75" s="24">
        <f t="shared" si="16"/>
        <v>0</v>
      </c>
      <c r="L75" s="24">
        <f t="shared" si="16"/>
        <v>0</v>
      </c>
      <c r="M75" s="24">
        <f t="shared" si="16"/>
        <v>0</v>
      </c>
      <c r="N75" s="24">
        <f t="shared" si="16"/>
        <v>0</v>
      </c>
      <c r="O75" s="24">
        <f t="shared" si="16"/>
        <v>0</v>
      </c>
    </row>
    <row r="76" spans="2:16">
      <c r="B76" s="1" t="s">
        <v>83</v>
      </c>
      <c r="C76" s="24">
        <f t="shared" ref="C76:H76" si="17">SUM(C58:C65)-C57</f>
        <v>0</v>
      </c>
      <c r="D76" s="24">
        <f t="shared" si="17"/>
        <v>0</v>
      </c>
      <c r="E76" s="24">
        <f t="shared" si="17"/>
        <v>0</v>
      </c>
      <c r="F76" s="24">
        <f t="shared" si="17"/>
        <v>0</v>
      </c>
      <c r="G76" s="24">
        <f t="shared" si="17"/>
        <v>0</v>
      </c>
      <c r="H76" s="24">
        <f t="shared" si="17"/>
        <v>0</v>
      </c>
      <c r="J76" s="24">
        <f t="shared" ref="J76:O76" si="18">SUM(J58:J65)-J57</f>
        <v>0</v>
      </c>
      <c r="K76" s="24">
        <f t="shared" si="18"/>
        <v>0</v>
      </c>
      <c r="L76" s="24">
        <f t="shared" si="18"/>
        <v>0</v>
      </c>
      <c r="M76" s="24">
        <f t="shared" si="18"/>
        <v>0</v>
      </c>
      <c r="N76" s="24">
        <f t="shared" si="18"/>
        <v>0</v>
      </c>
      <c r="O76" s="24">
        <f t="shared" si="18"/>
        <v>0</v>
      </c>
    </row>
  </sheetData>
  <mergeCells count="10">
    <mergeCell ref="P4:P5"/>
    <mergeCell ref="B4:B5"/>
    <mergeCell ref="C4:C5"/>
    <mergeCell ref="D4:D5"/>
    <mergeCell ref="E4:E5"/>
    <mergeCell ref="D2:G2"/>
    <mergeCell ref="K2:N2"/>
    <mergeCell ref="F4:H4"/>
    <mergeCell ref="J4:N4"/>
    <mergeCell ref="O4:O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2016-02-26T04:18:06Z</cp:lastPrinted>
  <dcterms:created xsi:type="dcterms:W3CDTF">2002-04-11T04:28:35Z</dcterms:created>
  <dcterms:modified xsi:type="dcterms:W3CDTF">2023-03-03T06:24:41Z</dcterms:modified>
</cp:coreProperties>
</file>