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4068200\Desktop\R04_犯罪統計書\R04_犯罪統計書\データ\excel\"/>
    </mc:Choice>
  </mc:AlternateContent>
  <bookViews>
    <workbookView xWindow="10845" yWindow="-15" windowWidth="7725" windowHeight="8340" tabRatio="601"/>
  </bookViews>
  <sheets>
    <sheet name="01" sheetId="1" r:id="rId1"/>
    <sheet name="02" sheetId="2" r:id="rId2"/>
  </sheets>
  <definedNames>
    <definedName name="_xlnm.Print_Area" localSheetId="0">'01'!$B$2:$T$56</definedName>
    <definedName name="_xlnm.Print_Area" localSheetId="1">'02'!$B$2:$J$56,'02'!$L$2:$T$56</definedName>
  </definedNames>
  <calcPr calcId="162913"/>
</workbook>
</file>

<file path=xl/calcChain.xml><?xml version="1.0" encoding="utf-8"?>
<calcChain xmlns="http://schemas.openxmlformats.org/spreadsheetml/2006/main">
  <c r="M28" i="1" l="1"/>
  <c r="N28" i="1" l="1"/>
  <c r="Q28" i="2" l="1"/>
  <c r="Q61" i="2" s="1"/>
  <c r="Q24" i="2"/>
  <c r="Q60" i="2" s="1"/>
  <c r="Q7" i="2"/>
  <c r="Q59" i="2" s="1"/>
  <c r="P28" i="2"/>
  <c r="P61" i="2" s="1"/>
  <c r="P24" i="2"/>
  <c r="P60" i="2" s="1"/>
  <c r="P7" i="2"/>
  <c r="O28" i="2"/>
  <c r="O61" i="2" s="1"/>
  <c r="O24" i="2"/>
  <c r="O60" i="2" s="1"/>
  <c r="O7" i="2"/>
  <c r="O59" i="2" s="1"/>
  <c r="N28" i="2"/>
  <c r="N61" i="2" s="1"/>
  <c r="N24" i="2"/>
  <c r="N60" i="2" s="1"/>
  <c r="N7" i="2"/>
  <c r="N59" i="2" s="1"/>
  <c r="M28" i="2"/>
  <c r="M61" i="2" s="1"/>
  <c r="M24" i="2"/>
  <c r="M7" i="2"/>
  <c r="L28" i="2"/>
  <c r="L61" i="2" s="1"/>
  <c r="L24" i="2"/>
  <c r="L60" i="2" s="1"/>
  <c r="L7" i="2"/>
  <c r="L59" i="2" s="1"/>
  <c r="J28" i="2"/>
  <c r="J61" i="2" s="1"/>
  <c r="J24" i="2"/>
  <c r="J60" i="2" s="1"/>
  <c r="J7" i="2"/>
  <c r="I28" i="2"/>
  <c r="I24" i="2"/>
  <c r="I60" i="2" s="1"/>
  <c r="I7" i="2"/>
  <c r="I59" i="2" s="1"/>
  <c r="G28" i="2"/>
  <c r="G61" i="2" s="1"/>
  <c r="G24" i="2"/>
  <c r="G60" i="2" s="1"/>
  <c r="G7" i="2"/>
  <c r="G59" i="2" s="1"/>
  <c r="F28" i="2"/>
  <c r="F61" i="2" s="1"/>
  <c r="F24" i="2"/>
  <c r="F7" i="2"/>
  <c r="F59" i="2" s="1"/>
  <c r="E28" i="2"/>
  <c r="E61" i="2" s="1"/>
  <c r="E24" i="2"/>
  <c r="E60" i="2" s="1"/>
  <c r="E7" i="2"/>
  <c r="E59" i="2" s="1"/>
  <c r="Q28" i="1"/>
  <c r="Q24" i="1"/>
  <c r="Q7" i="1"/>
  <c r="Q59" i="1" s="1"/>
  <c r="P28" i="1"/>
  <c r="P61" i="1" s="1"/>
  <c r="P24" i="1"/>
  <c r="P60" i="1" s="1"/>
  <c r="P7" i="1"/>
  <c r="P59" i="1" s="1"/>
  <c r="N24" i="1"/>
  <c r="N60" i="1" s="1"/>
  <c r="N7" i="1"/>
  <c r="M61" i="1"/>
  <c r="M24" i="1"/>
  <c r="M7" i="1"/>
  <c r="J28" i="1"/>
  <c r="J24" i="1"/>
  <c r="J60" i="1" s="1"/>
  <c r="J7" i="1"/>
  <c r="I28" i="1"/>
  <c r="I61" i="1" s="1"/>
  <c r="I24" i="1"/>
  <c r="I60" i="1" s="1"/>
  <c r="I7" i="1"/>
  <c r="G28" i="1"/>
  <c r="G61" i="1" s="1"/>
  <c r="G24" i="1"/>
  <c r="G60" i="1" s="1"/>
  <c r="G7" i="1"/>
  <c r="G59" i="1" s="1"/>
  <c r="F28" i="1"/>
  <c r="F61" i="1" s="1"/>
  <c r="F24" i="1"/>
  <c r="F60" i="1" s="1"/>
  <c r="F7" i="1"/>
  <c r="F59" i="1" s="1"/>
  <c r="O55" i="1"/>
  <c r="Z55" i="1" s="1"/>
  <c r="O54" i="1"/>
  <c r="O53" i="1"/>
  <c r="O52" i="1"/>
  <c r="Z52" i="1" s="1"/>
  <c r="O51" i="1"/>
  <c r="Z51" i="1" s="1"/>
  <c r="O50" i="1"/>
  <c r="Z50" i="1" s="1"/>
  <c r="O49" i="1"/>
  <c r="Z49" i="1" s="1"/>
  <c r="O48" i="1"/>
  <c r="Z48" i="1" s="1"/>
  <c r="O47" i="1"/>
  <c r="Z47" i="1" s="1"/>
  <c r="O46" i="1"/>
  <c r="Z46" i="1" s="1"/>
  <c r="O45" i="1"/>
  <c r="O44" i="1"/>
  <c r="Z44" i="1" s="1"/>
  <c r="O43" i="1"/>
  <c r="Z43" i="1" s="1"/>
  <c r="O42" i="1"/>
  <c r="Z42" i="1" s="1"/>
  <c r="O41" i="1"/>
  <c r="Z41" i="1" s="1"/>
  <c r="O40" i="1"/>
  <c r="Z40" i="1" s="1"/>
  <c r="O39" i="1"/>
  <c r="Z39" i="1" s="1"/>
  <c r="O38" i="1"/>
  <c r="Z38" i="1" s="1"/>
  <c r="O37" i="1"/>
  <c r="O36" i="1"/>
  <c r="Z36" i="1" s="1"/>
  <c r="O35" i="1"/>
  <c r="Z35" i="1" s="1"/>
  <c r="O34" i="1"/>
  <c r="Z34" i="1" s="1"/>
  <c r="O33" i="1"/>
  <c r="Z33" i="1" s="1"/>
  <c r="O32" i="1"/>
  <c r="Z32" i="1" s="1"/>
  <c r="O31" i="1"/>
  <c r="Z31" i="1" s="1"/>
  <c r="O30" i="1"/>
  <c r="O29" i="1"/>
  <c r="Z29" i="1" s="1"/>
  <c r="O27" i="1"/>
  <c r="Z27" i="1" s="1"/>
  <c r="O26" i="1"/>
  <c r="O25" i="1"/>
  <c r="Z25" i="1" s="1"/>
  <c r="O23" i="1"/>
  <c r="O22" i="1"/>
  <c r="Z22" i="1" s="1"/>
  <c r="O21" i="1"/>
  <c r="Z21" i="1" s="1"/>
  <c r="O20" i="1"/>
  <c r="Z20" i="1" s="1"/>
  <c r="O19" i="1"/>
  <c r="Z19" i="1" s="1"/>
  <c r="O18" i="1"/>
  <c r="Z18" i="1" s="1"/>
  <c r="O17" i="1"/>
  <c r="Z17" i="1" s="1"/>
  <c r="O16" i="1"/>
  <c r="Z16" i="1" s="1"/>
  <c r="O15" i="1"/>
  <c r="Z15" i="1" s="1"/>
  <c r="O14" i="1"/>
  <c r="Z14" i="1" s="1"/>
  <c r="O13" i="1"/>
  <c r="Z13" i="1" s="1"/>
  <c r="O12" i="1"/>
  <c r="Z12" i="1" s="1"/>
  <c r="O11" i="1"/>
  <c r="Z11" i="1" s="1"/>
  <c r="O10" i="1"/>
  <c r="Z10" i="1" s="1"/>
  <c r="O9" i="1"/>
  <c r="Z9" i="1" s="1"/>
  <c r="O8" i="1"/>
  <c r="Z8" i="1" s="1"/>
  <c r="L55" i="1"/>
  <c r="Y55" i="1" s="1"/>
  <c r="L54" i="1"/>
  <c r="Y54" i="1" s="1"/>
  <c r="L53" i="1"/>
  <c r="Y53" i="1" s="1"/>
  <c r="L52" i="1"/>
  <c r="L51" i="1"/>
  <c r="L50" i="1"/>
  <c r="Y50" i="1" s="1"/>
  <c r="L49" i="1"/>
  <c r="Y49" i="1" s="1"/>
  <c r="L48" i="1"/>
  <c r="Y48" i="1" s="1"/>
  <c r="L47" i="1"/>
  <c r="Y47" i="1" s="1"/>
  <c r="L46" i="1"/>
  <c r="Y46" i="1" s="1"/>
  <c r="L45" i="1"/>
  <c r="Y45" i="1" s="1"/>
  <c r="L44" i="1"/>
  <c r="Y44" i="1" s="1"/>
  <c r="L43" i="1"/>
  <c r="Y43" i="1" s="1"/>
  <c r="L42" i="1"/>
  <c r="Y42" i="1" s="1"/>
  <c r="L41" i="1"/>
  <c r="Y41" i="1" s="1"/>
  <c r="L40" i="1"/>
  <c r="Y40" i="1" s="1"/>
  <c r="L39" i="1"/>
  <c r="Y39" i="1" s="1"/>
  <c r="L38" i="1"/>
  <c r="Y38" i="1" s="1"/>
  <c r="L37" i="1"/>
  <c r="Y37" i="1" s="1"/>
  <c r="L36" i="1"/>
  <c r="Y36" i="1" s="1"/>
  <c r="L35" i="1"/>
  <c r="Y35" i="1" s="1"/>
  <c r="L34" i="1"/>
  <c r="Y34" i="1" s="1"/>
  <c r="L33" i="1"/>
  <c r="Y33" i="1" s="1"/>
  <c r="L32" i="1"/>
  <c r="Y32" i="1" s="1"/>
  <c r="L31" i="1"/>
  <c r="Y31" i="1" s="1"/>
  <c r="L30" i="1"/>
  <c r="Y30" i="1" s="1"/>
  <c r="L29" i="1"/>
  <c r="Y29" i="1" s="1"/>
  <c r="L27" i="1"/>
  <c r="Y27" i="1" s="1"/>
  <c r="L26" i="1"/>
  <c r="L25" i="1"/>
  <c r="Y25" i="1" s="1"/>
  <c r="L23" i="1"/>
  <c r="Y23" i="1" s="1"/>
  <c r="L22" i="1"/>
  <c r="Y22" i="1" s="1"/>
  <c r="L21" i="1"/>
  <c r="Y21" i="1" s="1"/>
  <c r="L20" i="1"/>
  <c r="L19" i="1"/>
  <c r="Y19" i="1" s="1"/>
  <c r="L18" i="1"/>
  <c r="Y18" i="1" s="1"/>
  <c r="L17" i="1"/>
  <c r="Y17" i="1" s="1"/>
  <c r="L16" i="1"/>
  <c r="Y16" i="1" s="1"/>
  <c r="L15" i="1"/>
  <c r="Y15" i="1" s="1"/>
  <c r="L14" i="1"/>
  <c r="Y14" i="1" s="1"/>
  <c r="L13" i="1"/>
  <c r="Y13" i="1" s="1"/>
  <c r="L12" i="1"/>
  <c r="Y12" i="1" s="1"/>
  <c r="L11" i="1"/>
  <c r="Y11" i="1" s="1"/>
  <c r="L10" i="1"/>
  <c r="Y10" i="1" s="1"/>
  <c r="L9" i="1"/>
  <c r="Y9" i="1" s="1"/>
  <c r="L8" i="1"/>
  <c r="Y8" i="1" s="1"/>
  <c r="H55" i="1"/>
  <c r="X55" i="1" s="1"/>
  <c r="H54" i="1"/>
  <c r="X54" i="1" s="1"/>
  <c r="H53" i="1"/>
  <c r="X53" i="1" s="1"/>
  <c r="H52" i="1"/>
  <c r="X52" i="1" s="1"/>
  <c r="H51" i="1"/>
  <c r="X51" i="1" s="1"/>
  <c r="H50" i="1"/>
  <c r="X50" i="1" s="1"/>
  <c r="H49" i="1"/>
  <c r="H48" i="1"/>
  <c r="X48" i="1" s="1"/>
  <c r="H47" i="1"/>
  <c r="X47" i="1" s="1"/>
  <c r="H46" i="1"/>
  <c r="X46" i="1" s="1"/>
  <c r="H45" i="1"/>
  <c r="H44" i="1"/>
  <c r="X44" i="1" s="1"/>
  <c r="H43" i="1"/>
  <c r="X43" i="1" s="1"/>
  <c r="H42" i="1"/>
  <c r="X42" i="1" s="1"/>
  <c r="H41" i="1"/>
  <c r="H40" i="1"/>
  <c r="X40" i="1" s="1"/>
  <c r="H39" i="1"/>
  <c r="H38" i="1"/>
  <c r="H37" i="1"/>
  <c r="H36" i="1"/>
  <c r="X36" i="1" s="1"/>
  <c r="H35" i="1"/>
  <c r="X35" i="1" s="1"/>
  <c r="H34" i="1"/>
  <c r="X34" i="1" s="1"/>
  <c r="H33" i="1"/>
  <c r="X33" i="1" s="1"/>
  <c r="H32" i="1"/>
  <c r="X32" i="1" s="1"/>
  <c r="H31" i="1"/>
  <c r="X31" i="1" s="1"/>
  <c r="H30" i="1"/>
  <c r="X30" i="1" s="1"/>
  <c r="H29" i="1"/>
  <c r="H27" i="1"/>
  <c r="H26" i="1"/>
  <c r="X26" i="1" s="1"/>
  <c r="H25" i="1"/>
  <c r="X25" i="1" s="1"/>
  <c r="H23" i="1"/>
  <c r="H22" i="1"/>
  <c r="X22" i="1" s="1"/>
  <c r="H21" i="1"/>
  <c r="X21" i="1" s="1"/>
  <c r="H20" i="1"/>
  <c r="X20" i="1" s="1"/>
  <c r="H19" i="1"/>
  <c r="X19" i="1" s="1"/>
  <c r="H18" i="1"/>
  <c r="X18" i="1" s="1"/>
  <c r="H17" i="1"/>
  <c r="H16" i="1"/>
  <c r="H15" i="1"/>
  <c r="H14" i="1"/>
  <c r="X14" i="1" s="1"/>
  <c r="H13" i="1"/>
  <c r="H12" i="1"/>
  <c r="X12" i="1" s="1"/>
  <c r="H11" i="1"/>
  <c r="X11" i="1" s="1"/>
  <c r="H10" i="1"/>
  <c r="X10" i="1" s="1"/>
  <c r="H9" i="1"/>
  <c r="H8" i="1"/>
  <c r="X8" i="1" s="1"/>
  <c r="H55" i="2"/>
  <c r="AA55" i="1" s="1"/>
  <c r="H54" i="2"/>
  <c r="AA54" i="1" s="1"/>
  <c r="H53" i="2"/>
  <c r="AA53" i="1" s="1"/>
  <c r="H52" i="2"/>
  <c r="AA52" i="1" s="1"/>
  <c r="H51" i="2"/>
  <c r="AA51" i="1" s="1"/>
  <c r="H50" i="2"/>
  <c r="AA50" i="1" s="1"/>
  <c r="H49" i="2"/>
  <c r="AA49" i="1" s="1"/>
  <c r="H48" i="2"/>
  <c r="AA48" i="1" s="1"/>
  <c r="H47" i="2"/>
  <c r="H46" i="2"/>
  <c r="AA46" i="1" s="1"/>
  <c r="H45" i="2"/>
  <c r="AA45" i="1" s="1"/>
  <c r="H44" i="2"/>
  <c r="AA44" i="1" s="1"/>
  <c r="H43" i="2"/>
  <c r="AA43" i="1" s="1"/>
  <c r="H42" i="2"/>
  <c r="AA42" i="1" s="1"/>
  <c r="H41" i="2"/>
  <c r="AA41" i="1" s="1"/>
  <c r="H40" i="2"/>
  <c r="AA40" i="1" s="1"/>
  <c r="H39" i="2"/>
  <c r="AA39" i="1" s="1"/>
  <c r="H38" i="2"/>
  <c r="AA38" i="1" s="1"/>
  <c r="H37" i="2"/>
  <c r="AA37" i="1" s="1"/>
  <c r="H36" i="2"/>
  <c r="AA36" i="1" s="1"/>
  <c r="H35" i="2"/>
  <c r="AA35" i="1" s="1"/>
  <c r="H34" i="2"/>
  <c r="AA34" i="1" s="1"/>
  <c r="H33" i="2"/>
  <c r="AA33" i="1" s="1"/>
  <c r="H32" i="2"/>
  <c r="AA32" i="1" s="1"/>
  <c r="H31" i="2"/>
  <c r="H30" i="2"/>
  <c r="AA30" i="1" s="1"/>
  <c r="H29" i="2"/>
  <c r="AA29" i="1" s="1"/>
  <c r="H27" i="2"/>
  <c r="AA27" i="1" s="1"/>
  <c r="H26" i="2"/>
  <c r="AA26" i="1" s="1"/>
  <c r="H25" i="2"/>
  <c r="H23" i="2"/>
  <c r="AA23" i="1" s="1"/>
  <c r="H22" i="2"/>
  <c r="AA22" i="1" s="1"/>
  <c r="H21" i="2"/>
  <c r="AA21" i="1" s="1"/>
  <c r="H20" i="2"/>
  <c r="AA20" i="1" s="1"/>
  <c r="H19" i="2"/>
  <c r="AA19" i="1" s="1"/>
  <c r="H18" i="2"/>
  <c r="AA18" i="1" s="1"/>
  <c r="H17" i="2"/>
  <c r="AA17" i="1" s="1"/>
  <c r="H16" i="2"/>
  <c r="AA16" i="1" s="1"/>
  <c r="H15" i="2"/>
  <c r="AA15" i="1" s="1"/>
  <c r="H14" i="2"/>
  <c r="AA14" i="1" s="1"/>
  <c r="H13" i="2"/>
  <c r="AA13" i="1" s="1"/>
  <c r="H12" i="2"/>
  <c r="AA12" i="1" s="1"/>
  <c r="H11" i="2"/>
  <c r="H10" i="2"/>
  <c r="AA10" i="1" s="1"/>
  <c r="H9" i="2"/>
  <c r="AA9" i="1" s="1"/>
  <c r="H8" i="2"/>
  <c r="AA8" i="1" s="1"/>
  <c r="X16" i="1"/>
  <c r="X23" i="1"/>
  <c r="Z23" i="1"/>
  <c r="Y26" i="1"/>
  <c r="Z30" i="1"/>
  <c r="Z37" i="1"/>
  <c r="X41" i="1"/>
  <c r="Z45" i="1"/>
  <c r="Y51" i="1"/>
  <c r="Z53" i="1"/>
  <c r="Q60" i="1"/>
  <c r="M60" i="1"/>
  <c r="I59" i="1"/>
  <c r="O28" i="1" l="1"/>
  <c r="Z28" i="1" s="1"/>
  <c r="H7" i="1"/>
  <c r="O24" i="1"/>
  <c r="Z24" i="1" s="1"/>
  <c r="E38" i="1"/>
  <c r="W38" i="1" s="1"/>
  <c r="P6" i="2"/>
  <c r="P58" i="2" s="1"/>
  <c r="L28" i="1"/>
  <c r="Y28" i="1" s="1"/>
  <c r="H28" i="1"/>
  <c r="X28" i="1" s="1"/>
  <c r="P59" i="2"/>
  <c r="G6" i="2"/>
  <c r="G58" i="2" s="1"/>
  <c r="E31" i="1"/>
  <c r="W31" i="1" s="1"/>
  <c r="E47" i="1"/>
  <c r="W47" i="1" s="1"/>
  <c r="X38" i="1"/>
  <c r="I6" i="1"/>
  <c r="I58" i="1" s="1"/>
  <c r="AA31" i="1"/>
  <c r="Q6" i="2"/>
  <c r="Q58" i="2" s="1"/>
  <c r="L7" i="1"/>
  <c r="Y7" i="1" s="1"/>
  <c r="O7" i="1"/>
  <c r="O59" i="1" s="1"/>
  <c r="G6" i="1"/>
  <c r="G58" i="1" s="1"/>
  <c r="E48" i="1"/>
  <c r="W48" i="1" s="1"/>
  <c r="AA47" i="1"/>
  <c r="E49" i="1"/>
  <c r="W49" i="1" s="1"/>
  <c r="J6" i="2"/>
  <c r="J58" i="2" s="1"/>
  <c r="F6" i="2"/>
  <c r="F58" i="2" s="1"/>
  <c r="Q61" i="1"/>
  <c r="E55" i="1"/>
  <c r="W55" i="1" s="1"/>
  <c r="E51" i="1"/>
  <c r="W51" i="1" s="1"/>
  <c r="E46" i="1"/>
  <c r="W46" i="1" s="1"/>
  <c r="E43" i="1"/>
  <c r="W43" i="1" s="1"/>
  <c r="N61" i="1"/>
  <c r="N6" i="1"/>
  <c r="N58" i="1" s="1"/>
  <c r="E39" i="1"/>
  <c r="W39" i="1" s="1"/>
  <c r="E32" i="1"/>
  <c r="W32" i="1" s="1"/>
  <c r="E37" i="1"/>
  <c r="W37" i="1" s="1"/>
  <c r="E41" i="1"/>
  <c r="W41" i="1" s="1"/>
  <c r="E45" i="1"/>
  <c r="W45" i="1" s="1"/>
  <c r="E30" i="1"/>
  <c r="W30" i="1" s="1"/>
  <c r="E34" i="1"/>
  <c r="W34" i="1" s="1"/>
  <c r="J61" i="1"/>
  <c r="E54" i="1"/>
  <c r="W54" i="1" s="1"/>
  <c r="X37" i="1"/>
  <c r="E35" i="1"/>
  <c r="W35" i="1" s="1"/>
  <c r="H61" i="1"/>
  <c r="X39" i="1"/>
  <c r="F6" i="1"/>
  <c r="F58" i="1" s="1"/>
  <c r="M6" i="2"/>
  <c r="M58" i="2" s="1"/>
  <c r="F60" i="2"/>
  <c r="L24" i="1"/>
  <c r="L60" i="1" s="1"/>
  <c r="H24" i="1"/>
  <c r="X24" i="1" s="1"/>
  <c r="M59" i="2"/>
  <c r="O6" i="2"/>
  <c r="O58" i="2" s="1"/>
  <c r="H7" i="2"/>
  <c r="AA7" i="1" s="1"/>
  <c r="I6" i="2"/>
  <c r="I58" i="2" s="1"/>
  <c r="J59" i="2"/>
  <c r="P6" i="1"/>
  <c r="P58" i="1" s="1"/>
  <c r="Q6" i="1"/>
  <c r="Q58" i="1" s="1"/>
  <c r="E11" i="1"/>
  <c r="W11" i="1" s="1"/>
  <c r="M59" i="1"/>
  <c r="N59" i="1"/>
  <c r="H24" i="2"/>
  <c r="AA24" i="1" s="1"/>
  <c r="N6" i="2"/>
  <c r="N58" i="2" s="1"/>
  <c r="M60" i="2"/>
  <c r="L6" i="2"/>
  <c r="L58" i="2" s="1"/>
  <c r="E23" i="1"/>
  <c r="W23" i="1" s="1"/>
  <c r="I61" i="2"/>
  <c r="AA11" i="1"/>
  <c r="H28" i="2"/>
  <c r="AA28" i="1" s="1"/>
  <c r="E15" i="1"/>
  <c r="W15" i="1" s="1"/>
  <c r="E19" i="1"/>
  <c r="W19" i="1" s="1"/>
  <c r="E16" i="1"/>
  <c r="W16" i="1" s="1"/>
  <c r="E6" i="2"/>
  <c r="E58" i="2" s="1"/>
  <c r="E13" i="1"/>
  <c r="W13" i="1" s="1"/>
  <c r="E10" i="1"/>
  <c r="W10" i="1" s="1"/>
  <c r="E17" i="1"/>
  <c r="W17" i="1" s="1"/>
  <c r="M6" i="1"/>
  <c r="E27" i="1"/>
  <c r="W27" i="1" s="1"/>
  <c r="J59" i="1"/>
  <c r="J6" i="1"/>
  <c r="H59" i="1"/>
  <c r="X7" i="1"/>
  <c r="E18" i="1"/>
  <c r="W18" i="1" s="1"/>
  <c r="E26" i="1"/>
  <c r="W26" i="1" s="1"/>
  <c r="X27" i="1"/>
  <c r="X9" i="1"/>
  <c r="X15" i="1"/>
  <c r="E14" i="1"/>
  <c r="W14" i="1" s="1"/>
  <c r="E42" i="1"/>
  <c r="W42" i="1" s="1"/>
  <c r="Z26" i="1"/>
  <c r="E22" i="1"/>
  <c r="W22" i="1" s="1"/>
  <c r="E50" i="1"/>
  <c r="W50" i="1" s="1"/>
  <c r="Z54" i="1"/>
  <c r="E20" i="1"/>
  <c r="W20" i="1" s="1"/>
  <c r="E36" i="1"/>
  <c r="W36" i="1" s="1"/>
  <c r="E40" i="1"/>
  <c r="W40" i="1" s="1"/>
  <c r="E44" i="1"/>
  <c r="W44" i="1" s="1"/>
  <c r="E52" i="1"/>
  <c r="W52" i="1" s="1"/>
  <c r="Y52" i="1"/>
  <c r="E12" i="1"/>
  <c r="W12" i="1" s="1"/>
  <c r="Y20" i="1"/>
  <c r="E8" i="1"/>
  <c r="W8" i="1" s="1"/>
  <c r="X49" i="1"/>
  <c r="X45" i="1"/>
  <c r="X17" i="1"/>
  <c r="X13" i="1"/>
  <c r="E9" i="1"/>
  <c r="E21" i="1"/>
  <c r="W21" i="1" s="1"/>
  <c r="E25" i="1"/>
  <c r="W25" i="1" s="1"/>
  <c r="E29" i="1"/>
  <c r="W29" i="1" s="1"/>
  <c r="E33" i="1"/>
  <c r="W33" i="1" s="1"/>
  <c r="E53" i="1"/>
  <c r="W53" i="1" s="1"/>
  <c r="X29" i="1"/>
  <c r="AA25" i="1"/>
  <c r="O61" i="1" l="1"/>
  <c r="L61" i="1"/>
  <c r="O60" i="1"/>
  <c r="Y24" i="1"/>
  <c r="H6" i="1"/>
  <c r="X6" i="1" s="1"/>
  <c r="H60" i="2"/>
  <c r="Z7" i="1"/>
  <c r="H60" i="1"/>
  <c r="L59" i="1"/>
  <c r="H59" i="2"/>
  <c r="E7" i="1"/>
  <c r="W7" i="1" s="1"/>
  <c r="O6" i="1"/>
  <c r="J58" i="1"/>
  <c r="E24" i="1"/>
  <c r="W24" i="1" s="1"/>
  <c r="H6" i="2"/>
  <c r="AA6" i="1" s="1"/>
  <c r="H61" i="2"/>
  <c r="E28" i="1"/>
  <c r="W28" i="1" s="1"/>
  <c r="L6" i="1"/>
  <c r="Y6" i="1" s="1"/>
  <c r="M58" i="1"/>
  <c r="W9" i="1"/>
  <c r="H58" i="1" l="1"/>
  <c r="E59" i="1"/>
  <c r="Z6" i="1"/>
  <c r="O58" i="1"/>
  <c r="E60" i="1"/>
  <c r="H58" i="2"/>
  <c r="E61" i="1"/>
  <c r="E6" i="1"/>
  <c r="L58" i="1"/>
  <c r="W6" i="1" l="1"/>
  <c r="E58" i="1"/>
</calcChain>
</file>

<file path=xl/sharedStrings.xml><?xml version="1.0" encoding="utf-8"?>
<sst xmlns="http://schemas.openxmlformats.org/spreadsheetml/2006/main" count="260" uniqueCount="92">
  <si>
    <t>110番通報</t>
  </si>
  <si>
    <t>被害者・被害関係者の届出</t>
  </si>
  <si>
    <t>第三者からの届出</t>
  </si>
  <si>
    <t>総数</t>
  </si>
  <si>
    <t>告訴</t>
  </si>
  <si>
    <t>告発</t>
  </si>
  <si>
    <t>計</t>
  </si>
  <si>
    <t>その他</t>
  </si>
  <si>
    <t>自首</t>
  </si>
  <si>
    <t>現認</t>
  </si>
  <si>
    <t>職務質問</t>
  </si>
  <si>
    <t>聞込み</t>
  </si>
  <si>
    <t>取調べ</t>
  </si>
  <si>
    <t>その他</t>
    <rPh sb="2" eb="3">
      <t>タ</t>
    </rPh>
    <phoneticPr fontId="2"/>
  </si>
  <si>
    <t>窃盗総数</t>
    <rPh sb="0" eb="2">
      <t>セットウ</t>
    </rPh>
    <rPh sb="2" eb="4">
      <t>ソウスウ</t>
    </rPh>
    <phoneticPr fontId="2"/>
  </si>
  <si>
    <t>侵入盗</t>
    <rPh sb="0" eb="2">
      <t>シンニュウ</t>
    </rPh>
    <rPh sb="2" eb="3">
      <t>ヌス</t>
    </rPh>
    <phoneticPr fontId="2"/>
  </si>
  <si>
    <t>居空き</t>
  </si>
  <si>
    <t>金庫破り</t>
  </si>
  <si>
    <t>官公署荒し</t>
  </si>
  <si>
    <t>学校荒し</t>
  </si>
  <si>
    <t>病院荒し</t>
  </si>
  <si>
    <t>給油所荒し</t>
  </si>
  <si>
    <t>事務所荒し</t>
  </si>
  <si>
    <t>出店荒し</t>
  </si>
  <si>
    <t>工場荒し</t>
  </si>
  <si>
    <t>更衣室荒し</t>
  </si>
  <si>
    <t>倉庫荒し</t>
  </si>
  <si>
    <t>自動車盗</t>
  </si>
  <si>
    <t>オートバイ盗</t>
  </si>
  <si>
    <t>自転車盗</t>
  </si>
  <si>
    <t>職権盗</t>
  </si>
  <si>
    <t>慶弔盗</t>
  </si>
  <si>
    <t>追出し盗</t>
  </si>
  <si>
    <t>買物盗</t>
  </si>
  <si>
    <t>訪問盗</t>
  </si>
  <si>
    <t>車上ねらい</t>
  </si>
  <si>
    <t>窓口ねらい</t>
  </si>
  <si>
    <t>途中ねらい</t>
  </si>
  <si>
    <t>客室ねらい</t>
  </si>
  <si>
    <t>ひったくり</t>
  </si>
  <si>
    <t>すり</t>
  </si>
  <si>
    <t>万引き</t>
  </si>
  <si>
    <t>置引き</t>
  </si>
  <si>
    <t>非侵入盗</t>
  </si>
  <si>
    <t>乗り物盗</t>
  </si>
  <si>
    <t>　　　　　　認知の端緒
手口</t>
    <phoneticPr fontId="2"/>
  </si>
  <si>
    <t>認知の端緒
　　　　　　　　手口</t>
    <phoneticPr fontId="2"/>
  </si>
  <si>
    <t>忍込み</t>
    <phoneticPr fontId="2"/>
  </si>
  <si>
    <t>警察活動</t>
    <rPh sb="0" eb="2">
      <t>ケイサツ</t>
    </rPh>
    <rPh sb="2" eb="4">
      <t>カツドウ</t>
    </rPh>
    <phoneticPr fontId="2"/>
  </si>
  <si>
    <t>警察活動</t>
    <rPh sb="0" eb="1">
      <t>ケイ</t>
    </rPh>
    <phoneticPr fontId="2"/>
  </si>
  <si>
    <t>犯跡発見 注3)</t>
    <phoneticPr fontId="2"/>
  </si>
  <si>
    <t>８　窃盗　手口別　認知の</t>
    <phoneticPr fontId="2"/>
  </si>
  <si>
    <t>端緒別 認知件数（つづき）</t>
    <phoneticPr fontId="2"/>
  </si>
  <si>
    <t>常人逮捕
同行</t>
    <phoneticPr fontId="2"/>
  </si>
  <si>
    <r>
      <t>119番転送
注</t>
    </r>
    <r>
      <rPr>
        <sz val="10"/>
        <rFont val="ＭＳ 明朝"/>
        <family val="1"/>
        <charset val="128"/>
      </rPr>
      <t>2</t>
    </r>
    <r>
      <rPr>
        <sz val="10"/>
        <rFont val="ＭＳ 明朝"/>
        <family val="1"/>
        <charset val="128"/>
      </rPr>
      <t>）</t>
    </r>
    <phoneticPr fontId="2"/>
  </si>
  <si>
    <t>空き巣</t>
    <phoneticPr fontId="2"/>
  </si>
  <si>
    <t>旅館荒し</t>
    <rPh sb="0" eb="2">
      <t>リョカン</t>
    </rPh>
    <rPh sb="2" eb="3">
      <t>アラ</t>
    </rPh>
    <phoneticPr fontId="2"/>
  </si>
  <si>
    <t>ＡＴＭねらい</t>
    <phoneticPr fontId="2"/>
  </si>
  <si>
    <t>ＡＴＭ破り</t>
    <rPh sb="3" eb="4">
      <t>ヤブ</t>
    </rPh>
    <phoneticPr fontId="2"/>
  </si>
  <si>
    <t>払出盗</t>
    <rPh sb="0" eb="2">
      <t>ハライダシ</t>
    </rPh>
    <rPh sb="2" eb="3">
      <t>トウ</t>
    </rPh>
    <phoneticPr fontId="2"/>
  </si>
  <si>
    <t>室内ねらい</t>
    <rPh sb="0" eb="2">
      <t>シツナイ</t>
    </rPh>
    <phoneticPr fontId="2"/>
  </si>
  <si>
    <t>病室ねらい</t>
    <rPh sb="0" eb="2">
      <t>ビョウシツ</t>
    </rPh>
    <phoneticPr fontId="2"/>
  </si>
  <si>
    <t>仮睡者ねらい</t>
    <rPh sb="0" eb="3">
      <t>カスイシャ</t>
    </rPh>
    <phoneticPr fontId="2"/>
  </si>
  <si>
    <t>部品ねらい</t>
    <phoneticPr fontId="2"/>
  </si>
  <si>
    <t>脱衣場ねらい</t>
    <phoneticPr fontId="2"/>
  </si>
  <si>
    <t>自動販売機ねらい</t>
    <phoneticPr fontId="2"/>
  </si>
  <si>
    <t>色情ねらい</t>
    <phoneticPr fontId="2"/>
  </si>
  <si>
    <t>工事場ねらい</t>
    <phoneticPr fontId="2"/>
  </si>
  <si>
    <t>職場ねらい</t>
    <phoneticPr fontId="2"/>
  </si>
  <si>
    <t>同居ねらい</t>
    <phoneticPr fontId="2"/>
  </si>
  <si>
    <r>
      <t>　３</t>
    </r>
    <r>
      <rPr>
        <sz val="10"/>
        <rFont val="ＭＳ 明朝"/>
        <family val="1"/>
        <charset val="128"/>
      </rPr>
      <t xml:space="preserve"> </t>
    </r>
    <r>
      <rPr>
        <sz val="10"/>
        <rFont val="ＭＳ 明朝"/>
        <family val="1"/>
        <charset val="128"/>
      </rPr>
      <t>「犯跡発見」とは、警らその他の警察活動中における、殺害死体又は受傷被害者の発見、
　　侵入窃盗又は器物損壊の犯跡の発見等をいう。</t>
    </r>
    <phoneticPr fontId="2"/>
  </si>
  <si>
    <t xml:space="preserve"> ２ 「119番転送」とは、救急車の出動要請を受けた消防機関からの通報をいう。</t>
    <phoneticPr fontId="2"/>
  </si>
  <si>
    <t>確認用</t>
    <rPh sb="0" eb="2">
      <t>カクニン</t>
    </rPh>
    <rPh sb="2" eb="3">
      <t>ヨウ</t>
    </rPh>
    <phoneticPr fontId="2"/>
  </si>
  <si>
    <t>総数</t>
    <rPh sb="0" eb="2">
      <t>ソウスウ</t>
    </rPh>
    <phoneticPr fontId="2"/>
  </si>
  <si>
    <t>侵入盗</t>
    <rPh sb="0" eb="3">
      <t>シンニュウトウ</t>
    </rPh>
    <phoneticPr fontId="2"/>
  </si>
  <si>
    <t>乗物盗</t>
    <rPh sb="0" eb="1">
      <t>ノ</t>
    </rPh>
    <rPh sb="1" eb="2">
      <t>モノ</t>
    </rPh>
    <rPh sb="2" eb="3">
      <t>トウ</t>
    </rPh>
    <phoneticPr fontId="2"/>
  </si>
  <si>
    <t>非侵入盗</t>
    <rPh sb="0" eb="1">
      <t>ヒ</t>
    </rPh>
    <rPh sb="1" eb="3">
      <t>シンニュウ</t>
    </rPh>
    <rPh sb="3" eb="4">
      <t>トウ</t>
    </rPh>
    <phoneticPr fontId="2"/>
  </si>
  <si>
    <t>８　窃盗　手口別　認知</t>
    <phoneticPr fontId="2"/>
  </si>
  <si>
    <t>の端緒別　認知件数</t>
    <phoneticPr fontId="2"/>
  </si>
  <si>
    <t>警備会社からの届出 注1）</t>
    <phoneticPr fontId="2"/>
  </si>
  <si>
    <t>注１ 「警備会社からの届出」とは、警備業法第２条第３項又は第４項に規定する
　 警備業者又は警備員が警備業務に従事中に覚知した事件を届け出た場合をいう。</t>
    <phoneticPr fontId="2"/>
  </si>
  <si>
    <t>サイバーパトロール</t>
    <phoneticPr fontId="2"/>
  </si>
  <si>
    <t>さい銭ねらい</t>
    <rPh sb="2" eb="3">
      <t>セン</t>
    </rPh>
    <phoneticPr fontId="2"/>
  </si>
  <si>
    <t>計</t>
    <rPh sb="0" eb="1">
      <t>ケイ</t>
    </rPh>
    <phoneticPr fontId="2"/>
  </si>
  <si>
    <t>被害者</t>
    <rPh sb="0" eb="3">
      <t>ヒガイシャ</t>
    </rPh>
    <phoneticPr fontId="2"/>
  </si>
  <si>
    <t>警備</t>
    <rPh sb="0" eb="2">
      <t>ケイビ</t>
    </rPh>
    <phoneticPr fontId="2"/>
  </si>
  <si>
    <t>第三者</t>
    <rPh sb="0" eb="3">
      <t>ダイサンシャ</t>
    </rPh>
    <phoneticPr fontId="2"/>
  </si>
  <si>
    <t>認知186</t>
    <rPh sb="0" eb="2">
      <t>ニンチ</t>
    </rPh>
    <phoneticPr fontId="2"/>
  </si>
  <si>
    <t>認知187</t>
    <rPh sb="0" eb="2">
      <t>ニンチ</t>
    </rPh>
    <phoneticPr fontId="2"/>
  </si>
  <si>
    <t>認知188</t>
    <rPh sb="0" eb="2">
      <t>ニンチ</t>
    </rPh>
    <phoneticPr fontId="2"/>
  </si>
  <si>
    <t>認知189</t>
    <rPh sb="0" eb="2">
      <t>ニンチ</t>
    </rPh>
    <phoneticPr fontId="2"/>
  </si>
  <si>
    <t>他機関から
の引継ぎ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</si>
</sst>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32">
    <font>
      <sz val="10"/>
      <name val="ＭＳ 明朝"/>
      <family val="1"/>
      <charset val="128"/>
    </font>
    <font>
      <sz val="11"/>
      <name val="明朝"/>
      <family val="1"/>
      <charset val="128"/>
    </font>
    <font>
      <sz val="7"/>
      <name val="Terminal"/>
      <family val="3"/>
      <charset val="255"/>
    </font>
    <font>
      <sz val="12"/>
      <name val="ＭＳ 明朝"/>
      <family val="1"/>
      <charset val="128"/>
    </font>
    <font>
      <sz val="10"/>
      <name val="ＭＳ 明朝"/>
      <family val="1"/>
      <charset val="128"/>
    </font>
    <font>
      <sz val="9"/>
      <name val="ＭＳ 明朝"/>
      <family val="1"/>
      <charset val="128"/>
    </font>
    <font>
      <sz val="9"/>
      <name val="ＭＳ ゴシック"/>
      <family val="3"/>
      <charset val="128"/>
    </font>
    <font>
      <sz val="10"/>
      <name val="ＭＳ 明朝"/>
      <family val="1"/>
      <charset val="128"/>
    </font>
    <font>
      <sz val="10"/>
      <name val="ＭＳ ゴシック"/>
      <family val="3"/>
      <charset val="128"/>
    </font>
    <font>
      <sz val="12"/>
      <color indexed="10"/>
      <name val="ＭＳ 明朝"/>
      <family val="1"/>
      <charset val="128"/>
    </font>
    <font>
      <sz val="8"/>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
      <sz val="1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35">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s>
  <cellStyleXfs count="59">
    <xf numFmtId="0" fontId="0" fillId="0" borderId="0"/>
    <xf numFmtId="178" fontId="13" fillId="0" borderId="0" applyFont="0" applyFill="0" applyBorder="0" applyAlignment="0" applyProtection="0"/>
    <xf numFmtId="179" fontId="13" fillId="0" borderId="0" applyFont="0" applyFill="0" applyBorder="0" applyAlignment="0" applyProtection="0"/>
    <xf numFmtId="10" fontId="13" fillId="0" borderId="0" applyFont="0" applyFill="0" applyBorder="0" applyAlignment="0" applyProtection="0"/>
    <xf numFmtId="180" fontId="11" fillId="0" borderId="0" applyFill="0" applyBorder="0" applyAlignment="0"/>
    <xf numFmtId="0" fontId="14" fillId="0" borderId="0"/>
    <xf numFmtId="0" fontId="15" fillId="0" borderId="1" applyNumberFormat="0" applyFill="0" applyProtection="0">
      <alignment horizontal="center"/>
    </xf>
    <xf numFmtId="38" fontId="16" fillId="0" borderId="0" applyFont="0" applyFill="0" applyBorder="0" applyAlignment="0" applyProtection="0"/>
    <xf numFmtId="37" fontId="13" fillId="0" borderId="0" applyFont="0" applyFill="0" applyBorder="0" applyAlignment="0" applyProtection="0"/>
    <xf numFmtId="181" fontId="13" fillId="0" borderId="0" applyFont="0" applyFill="0" applyBorder="0" applyAlignment="0" applyProtection="0"/>
    <xf numFmtId="39" fontId="13" fillId="0" borderId="0" applyFont="0" applyFill="0" applyBorder="0" applyAlignment="0" applyProtection="0"/>
    <xf numFmtId="40" fontId="16" fillId="0" borderId="0" applyFont="0" applyFill="0" applyBorder="0" applyAlignment="0" applyProtection="0"/>
    <xf numFmtId="182" fontId="16" fillId="0" borderId="0" applyFont="0" applyFill="0" applyBorder="0" applyAlignment="0" applyProtection="0"/>
    <xf numFmtId="183" fontId="13" fillId="0" borderId="0" applyFont="0" applyFill="0" applyBorder="0" applyAlignment="0" applyProtection="0"/>
    <xf numFmtId="184" fontId="13" fillId="0" borderId="0" applyFont="0" applyFill="0" applyBorder="0" applyAlignment="0" applyProtection="0"/>
    <xf numFmtId="185" fontId="16" fillId="0" borderId="0" applyFont="0" applyFill="0" applyBorder="0" applyAlignment="0" applyProtection="0"/>
    <xf numFmtId="0" fontId="17" fillId="0" borderId="0">
      <alignment horizontal="left"/>
    </xf>
    <xf numFmtId="38" fontId="18" fillId="2" borderId="0" applyNumberFormat="0" applyBorder="0" applyAlignment="0" applyProtection="0"/>
    <xf numFmtId="0" fontId="19" fillId="0" borderId="0">
      <alignment horizontal="left"/>
    </xf>
    <xf numFmtId="0" fontId="20" fillId="0" borderId="2" applyNumberFormat="0" applyAlignment="0" applyProtection="0">
      <alignment horizontal="left" vertical="center"/>
    </xf>
    <xf numFmtId="0" fontId="20" fillId="0" borderId="3">
      <alignment horizontal="left" vertical="center"/>
    </xf>
    <xf numFmtId="10" fontId="18" fillId="3" borderId="4" applyNumberFormat="0" applyBorder="0" applyAlignment="0" applyProtection="0"/>
    <xf numFmtId="1" fontId="8" fillId="0" borderId="0" applyProtection="0">
      <protection locked="0"/>
    </xf>
    <xf numFmtId="0" fontId="21" fillId="0" borderId="5"/>
    <xf numFmtId="0" fontId="11" fillId="0" borderId="0"/>
    <xf numFmtId="186" fontId="22" fillId="0" borderId="0"/>
    <xf numFmtId="0" fontId="23" fillId="0" borderId="0"/>
    <xf numFmtId="10" fontId="23" fillId="0" borderId="0" applyFont="0" applyFill="0" applyBorder="0" applyAlignment="0" applyProtection="0"/>
    <xf numFmtId="4" fontId="17" fillId="0" borderId="0">
      <alignment horizontal="right"/>
    </xf>
    <xf numFmtId="4" fontId="24" fillId="0" borderId="0">
      <alignment horizontal="right"/>
    </xf>
    <xf numFmtId="0" fontId="25" fillId="0" borderId="0">
      <alignment horizontal="left"/>
    </xf>
    <xf numFmtId="0" fontId="18" fillId="0" borderId="0" applyNumberFormat="0" applyFill="0" applyBorder="0" applyProtection="0">
      <alignment vertical="top" wrapText="1"/>
    </xf>
    <xf numFmtId="3" fontId="18" fillId="0" borderId="0" applyFill="0" applyBorder="0" applyProtection="0">
      <alignment horizontal="right" vertical="top" wrapText="1"/>
    </xf>
    <xf numFmtId="3" fontId="26" fillId="0" borderId="0" applyFill="0" applyBorder="0" applyProtection="0">
      <alignment horizontal="right" vertical="top" wrapText="1"/>
    </xf>
    <xf numFmtId="0" fontId="21" fillId="0" borderId="0"/>
    <xf numFmtId="0" fontId="27" fillId="0" borderId="0">
      <alignment horizontal="center"/>
    </xf>
    <xf numFmtId="187" fontId="12" fillId="0" borderId="0" applyBorder="0">
      <alignment horizontal="right"/>
    </xf>
    <xf numFmtId="49" fontId="11" fillId="0" borderId="0" applyFont="0"/>
    <xf numFmtId="38" fontId="1" fillId="0" borderId="0" applyFont="0" applyFill="0" applyBorder="0" applyAlignment="0" applyProtection="0"/>
    <xf numFmtId="38" fontId="11" fillId="0" borderId="0" applyFont="0" applyFill="0" applyBorder="0" applyAlignment="0" applyProtection="0"/>
    <xf numFmtId="188" fontId="12" fillId="0" borderId="0" applyFill="0" applyBorder="0"/>
    <xf numFmtId="187" fontId="12" fillId="0" borderId="0" applyFill="0" applyBorder="0"/>
    <xf numFmtId="189" fontId="12" fillId="0" borderId="0" applyFill="0" applyBorder="0"/>
    <xf numFmtId="49" fontId="12" fillId="4" borderId="6">
      <alignment horizontal="center"/>
    </xf>
    <xf numFmtId="177" fontId="12" fillId="4" borderId="6">
      <alignment horizontal="right"/>
    </xf>
    <xf numFmtId="14" fontId="12" fillId="4" borderId="0" applyBorder="0">
      <alignment horizontal="center"/>
    </xf>
    <xf numFmtId="49" fontId="12" fillId="0" borderId="6"/>
    <xf numFmtId="0" fontId="28" fillId="0" borderId="7">
      <alignment horizontal="left"/>
    </xf>
    <xf numFmtId="14" fontId="12" fillId="0" borderId="8" applyBorder="0">
      <alignment horizontal="left"/>
    </xf>
    <xf numFmtId="14" fontId="12" fillId="0" borderId="0" applyFill="0" applyBorder="0"/>
    <xf numFmtId="0" fontId="11" fillId="0" borderId="0"/>
    <xf numFmtId="0" fontId="11" fillId="0" borderId="0"/>
    <xf numFmtId="0" fontId="11" fillId="0" borderId="0"/>
    <xf numFmtId="0" fontId="11" fillId="0" borderId="0"/>
    <xf numFmtId="190" fontId="29" fillId="0" borderId="0"/>
    <xf numFmtId="49" fontId="12" fillId="0" borderId="0"/>
    <xf numFmtId="0" fontId="30" fillId="0" borderId="0"/>
    <xf numFmtId="0" fontId="4" fillId="0" borderId="0"/>
    <xf numFmtId="0" fontId="11" fillId="0" borderId="0"/>
  </cellStyleXfs>
  <cellXfs count="138">
    <xf numFmtId="0" fontId="0" fillId="0" borderId="0" xfId="0"/>
    <xf numFmtId="0" fontId="7" fillId="0" borderId="0" xfId="0" applyFont="1" applyFill="1"/>
    <xf numFmtId="176" fontId="7" fillId="0" borderId="0" xfId="0" applyNumberFormat="1" applyFont="1" applyFill="1"/>
    <xf numFmtId="0" fontId="7" fillId="0" borderId="0" xfId="0" applyFont="1" applyFill="1" applyBorder="1"/>
    <xf numFmtId="0" fontId="4" fillId="0" borderId="0" xfId="0" applyFont="1" applyFill="1"/>
    <xf numFmtId="0" fontId="3" fillId="0" borderId="0" xfId="0" applyFont="1" applyFill="1" applyAlignment="1" applyProtection="1">
      <alignment vertical="center" justifyLastLine="1"/>
    </xf>
    <xf numFmtId="0" fontId="0" fillId="0" borderId="0" xfId="0" applyFill="1" applyAlignment="1">
      <alignment horizontal="distributed" vertical="center"/>
    </xf>
    <xf numFmtId="0" fontId="0" fillId="0" borderId="0" xfId="0" applyFill="1" applyBorder="1" applyAlignment="1">
      <alignment horizontal="distributed" vertical="center"/>
    </xf>
    <xf numFmtId="0" fontId="3" fillId="0" borderId="0" xfId="0" applyFont="1" applyFill="1" applyAlignment="1">
      <alignment vertical="center"/>
    </xf>
    <xf numFmtId="0" fontId="4" fillId="0" borderId="0" xfId="0" applyFont="1" applyFill="1" applyBorder="1"/>
    <xf numFmtId="176" fontId="4" fillId="0" borderId="5" xfId="0" applyNumberFormat="1" applyFont="1" applyFill="1" applyBorder="1"/>
    <xf numFmtId="0" fontId="4" fillId="0" borderId="5" xfId="0" applyFont="1" applyFill="1" applyBorder="1"/>
    <xf numFmtId="0" fontId="5" fillId="0" borderId="0" xfId="0" applyFont="1" applyFill="1" applyBorder="1" applyAlignment="1" applyProtection="1">
      <alignment horizontal="center" vertical="center"/>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0" xfId="0" applyFont="1" applyFill="1" applyAlignment="1">
      <alignment horizontal="center" vertical="center"/>
    </xf>
    <xf numFmtId="176" fontId="6" fillId="0" borderId="0" xfId="38" applyNumberFormat="1" applyFont="1" applyFill="1" applyBorder="1" applyAlignment="1" applyProtection="1">
      <alignment vertical="center"/>
    </xf>
    <xf numFmtId="0" fontId="6" fillId="0" borderId="0" xfId="0" applyFont="1" applyFill="1" applyAlignment="1">
      <alignment horizontal="center" vertical="center"/>
    </xf>
    <xf numFmtId="176" fontId="6" fillId="0" borderId="0" xfId="0" applyNumberFormat="1" applyFont="1" applyFill="1" applyAlignment="1">
      <alignment horizontal="center" vertical="center"/>
    </xf>
    <xf numFmtId="176" fontId="6"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distributed" vertical="center"/>
    </xf>
    <xf numFmtId="0" fontId="6" fillId="0" borderId="12" xfId="0" applyFont="1" applyFill="1" applyBorder="1" applyAlignment="1">
      <alignment horizontal="distributed" vertical="center"/>
    </xf>
    <xf numFmtId="176" fontId="8" fillId="0" borderId="0" xfId="0" applyNumberFormat="1" applyFont="1" applyFill="1" applyAlignment="1">
      <alignment wrapText="1"/>
    </xf>
    <xf numFmtId="0" fontId="5" fillId="0" borderId="0" xfId="0" applyFont="1" applyFill="1" applyAlignment="1">
      <alignment horizontal="distributed" vertical="center"/>
    </xf>
    <xf numFmtId="0" fontId="5" fillId="0" borderId="0" xfId="0" applyFont="1" applyFill="1" applyAlignment="1" applyProtection="1">
      <alignment horizontal="distributed" vertical="center"/>
    </xf>
    <xf numFmtId="176" fontId="5" fillId="0" borderId="0" xfId="38" applyNumberFormat="1" applyFont="1" applyFill="1" applyBorder="1" applyAlignment="1" applyProtection="1">
      <alignment vertical="center"/>
      <protection locked="0"/>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Border="1" applyAlignment="1" applyProtection="1">
      <alignment horizontal="distributed" vertical="center"/>
    </xf>
    <xf numFmtId="0" fontId="5" fillId="0" borderId="0" xfId="0" quotePrefix="1" applyFont="1" applyFill="1" applyAlignment="1" applyProtection="1">
      <alignment horizontal="distributed" vertical="center"/>
    </xf>
    <xf numFmtId="0" fontId="5" fillId="0" borderId="0" xfId="0" quotePrefix="1" applyFont="1" applyFill="1" applyBorder="1" applyAlignment="1" applyProtection="1">
      <alignment horizontal="distributed" vertical="center"/>
    </xf>
    <xf numFmtId="0" fontId="5" fillId="0" borderId="5" xfId="0" applyFont="1" applyFill="1" applyBorder="1" applyAlignment="1">
      <alignment horizontal="distributed" vertical="center"/>
    </xf>
    <xf numFmtId="0" fontId="5" fillId="0" borderId="13" xfId="0" applyFont="1" applyFill="1" applyBorder="1" applyAlignment="1" applyProtection="1">
      <alignment horizontal="distributed" vertical="center"/>
    </xf>
    <xf numFmtId="0" fontId="5" fillId="0" borderId="14" xfId="0" applyFont="1" applyFill="1" applyBorder="1" applyAlignment="1">
      <alignment horizontal="distributed" vertical="center"/>
    </xf>
    <xf numFmtId="0" fontId="5" fillId="0" borderId="5" xfId="0" applyFont="1" applyFill="1" applyBorder="1" applyAlignment="1" applyProtection="1">
      <alignment horizontal="distributed" vertical="center"/>
    </xf>
    <xf numFmtId="0" fontId="5" fillId="0" borderId="0" xfId="0" applyFont="1" applyFill="1" applyBorder="1" applyAlignment="1">
      <alignment horizontal="center" vertical="center"/>
    </xf>
    <xf numFmtId="0" fontId="5" fillId="0" borderId="15" xfId="0" applyFont="1" applyFill="1" applyBorder="1" applyAlignment="1" applyProtection="1">
      <alignment horizontal="left" wrapText="1"/>
    </xf>
    <xf numFmtId="0" fontId="5" fillId="0" borderId="15" xfId="0" applyFont="1" applyFill="1" applyBorder="1" applyAlignment="1" applyProtection="1">
      <alignment horizontal="left"/>
    </xf>
    <xf numFmtId="0" fontId="4" fillId="0" borderId="0" xfId="0" applyFont="1" applyFill="1" applyBorder="1" applyAlignment="1">
      <alignment horizontal="left" wrapText="1"/>
    </xf>
    <xf numFmtId="0" fontId="5" fillId="0" borderId="0" xfId="0" applyFont="1" applyFill="1" applyAlignment="1"/>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Border="1" applyAlignment="1">
      <alignment vertical="center"/>
    </xf>
    <xf numFmtId="176" fontId="7" fillId="0" borderId="0" xfId="0" applyNumberFormat="1" applyFont="1" applyFill="1" applyAlignment="1">
      <alignment vertical="center"/>
    </xf>
    <xf numFmtId="176" fontId="7" fillId="0" borderId="0" xfId="0" applyNumberFormat="1" applyFont="1" applyFill="1" applyBorder="1" applyAlignment="1">
      <alignment vertical="center"/>
    </xf>
    <xf numFmtId="0" fontId="7" fillId="0" borderId="0" xfId="0" applyFont="1" applyFill="1" applyAlignment="1">
      <alignment horizontal="right"/>
    </xf>
    <xf numFmtId="176" fontId="7" fillId="0" borderId="0" xfId="0" applyNumberFormat="1" applyFont="1" applyFill="1" applyBorder="1"/>
    <xf numFmtId="0" fontId="7" fillId="0" borderId="0" xfId="0" applyFont="1" applyFill="1" applyAlignment="1">
      <alignment horizontal="center"/>
    </xf>
    <xf numFmtId="0" fontId="7" fillId="0" borderId="0" xfId="0" applyFont="1" applyFill="1" applyBorder="1" applyAlignment="1">
      <alignment horizontal="center"/>
    </xf>
    <xf numFmtId="0" fontId="9" fillId="0" borderId="0" xfId="0" applyFont="1" applyFill="1" applyAlignment="1">
      <alignment vertical="center"/>
    </xf>
    <xf numFmtId="0" fontId="3" fillId="0" borderId="0" xfId="0" applyFont="1" applyFill="1" applyAlignment="1" applyProtection="1">
      <alignment vertical="center"/>
    </xf>
    <xf numFmtId="0" fontId="7"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10" fillId="0" borderId="4" xfId="0" applyFont="1" applyFill="1" applyBorder="1" applyAlignment="1">
      <alignment horizontal="center" vertical="center" wrapText="1"/>
    </xf>
    <xf numFmtId="176" fontId="8" fillId="0" borderId="0" xfId="0" applyNumberFormat="1" applyFont="1" applyFill="1" applyBorder="1" applyAlignment="1">
      <alignment vertical="center"/>
    </xf>
    <xf numFmtId="0" fontId="8" fillId="0" borderId="0" xfId="0" applyFont="1" applyFill="1" applyAlignment="1">
      <alignment vertical="center"/>
    </xf>
    <xf numFmtId="0" fontId="7" fillId="0" borderId="0" xfId="0" applyFont="1" applyFill="1" applyAlignment="1"/>
    <xf numFmtId="0" fontId="0" fillId="0" borderId="0" xfId="0" applyFill="1"/>
    <xf numFmtId="0" fontId="0" fillId="0" borderId="0" xfId="0" applyFill="1" applyAlignment="1">
      <alignment vertical="center"/>
    </xf>
    <xf numFmtId="0" fontId="5" fillId="0" borderId="0" xfId="0" applyFont="1" applyFill="1" applyBorder="1" applyAlignment="1" applyProtection="1">
      <alignment horizontal="left"/>
    </xf>
    <xf numFmtId="38" fontId="31" fillId="0" borderId="17" xfId="50" applyNumberFormat="1" applyFont="1" applyFill="1" applyBorder="1" applyAlignment="1">
      <alignment horizontal="right" vertical="center"/>
    </xf>
    <xf numFmtId="38" fontId="31" fillId="0" borderId="18" xfId="50" applyNumberFormat="1" applyFont="1" applyFill="1" applyBorder="1" applyAlignment="1">
      <alignment horizontal="right" vertical="center"/>
    </xf>
    <xf numFmtId="38" fontId="31" fillId="0" borderId="16" xfId="50" applyNumberFormat="1" applyFont="1" applyFill="1" applyBorder="1" applyAlignment="1">
      <alignment horizontal="right" vertical="center"/>
    </xf>
    <xf numFmtId="38" fontId="31" fillId="0" borderId="12" xfId="50" applyNumberFormat="1" applyFont="1" applyFill="1" applyBorder="1" applyAlignment="1">
      <alignment horizontal="right" vertical="center"/>
    </xf>
    <xf numFmtId="38" fontId="29" fillId="0" borderId="16" xfId="50" applyNumberFormat="1" applyFont="1" applyFill="1" applyBorder="1" applyAlignment="1">
      <alignment horizontal="right" vertical="center"/>
    </xf>
    <xf numFmtId="38" fontId="29" fillId="0" borderId="12" xfId="50" applyNumberFormat="1" applyFont="1" applyFill="1" applyBorder="1" applyAlignment="1">
      <alignment horizontal="right" vertical="center"/>
    </xf>
    <xf numFmtId="38" fontId="31" fillId="0" borderId="11" xfId="50" applyNumberFormat="1" applyFont="1" applyFill="1" applyBorder="1" applyAlignment="1">
      <alignment horizontal="right" vertical="center"/>
    </xf>
    <xf numFmtId="38" fontId="29" fillId="0" borderId="11" xfId="50" applyNumberFormat="1" applyFont="1" applyFill="1" applyBorder="1" applyAlignment="1">
      <alignment horizontal="right" vertical="center"/>
    </xf>
    <xf numFmtId="38" fontId="29" fillId="0" borderId="9" xfId="50" applyNumberFormat="1" applyFont="1" applyFill="1" applyBorder="1" applyAlignment="1">
      <alignment horizontal="right" vertical="center"/>
    </xf>
    <xf numFmtId="38" fontId="31" fillId="0" borderId="8" xfId="51" applyNumberFormat="1" applyFont="1" applyFill="1" applyBorder="1" applyAlignment="1">
      <alignment horizontal="right" vertical="center"/>
    </xf>
    <xf numFmtId="38" fontId="31" fillId="0" borderId="17" xfId="51" applyNumberFormat="1" applyFont="1" applyFill="1" applyBorder="1" applyAlignment="1">
      <alignment horizontal="right" vertical="center"/>
    </xf>
    <xf numFmtId="38" fontId="31" fillId="0" borderId="19" xfId="51" applyNumberFormat="1" applyFont="1" applyFill="1" applyBorder="1" applyAlignment="1">
      <alignment horizontal="right" vertical="center"/>
    </xf>
    <xf numFmtId="38" fontId="31" fillId="0" borderId="16" xfId="51" applyNumberFormat="1" applyFont="1" applyFill="1" applyBorder="1" applyAlignment="1">
      <alignment horizontal="right" vertical="center"/>
    </xf>
    <xf numFmtId="38" fontId="29" fillId="0" borderId="19" xfId="51" applyNumberFormat="1" applyFont="1" applyFill="1" applyBorder="1" applyAlignment="1">
      <alignment horizontal="right" vertical="center"/>
    </xf>
    <xf numFmtId="38" fontId="29" fillId="0" borderId="16" xfId="51" applyNumberFormat="1" applyFont="1" applyFill="1" applyBorder="1" applyAlignment="1">
      <alignment horizontal="right" vertical="center"/>
    </xf>
    <xf numFmtId="38" fontId="29" fillId="0" borderId="13" xfId="51" applyNumberFormat="1" applyFont="1" applyFill="1" applyBorder="1" applyAlignment="1">
      <alignment horizontal="right" vertical="center"/>
    </xf>
    <xf numFmtId="38" fontId="29" fillId="0" borderId="11" xfId="51" applyNumberFormat="1" applyFont="1" applyFill="1" applyBorder="1" applyAlignment="1">
      <alignment horizontal="right" vertical="center"/>
    </xf>
    <xf numFmtId="38" fontId="31" fillId="0" borderId="17" xfId="52" applyNumberFormat="1" applyFont="1" applyFill="1" applyBorder="1" applyAlignment="1">
      <alignment horizontal="right" vertical="center"/>
    </xf>
    <xf numFmtId="38" fontId="31" fillId="0" borderId="18" xfId="52" applyNumberFormat="1" applyFont="1" applyFill="1" applyBorder="1" applyAlignment="1">
      <alignment horizontal="right" vertical="center"/>
    </xf>
    <xf numFmtId="38" fontId="31" fillId="0" borderId="16" xfId="52" applyNumberFormat="1" applyFont="1" applyFill="1" applyBorder="1" applyAlignment="1">
      <alignment horizontal="right" vertical="center"/>
    </xf>
    <xf numFmtId="38" fontId="31" fillId="0" borderId="12" xfId="52" applyNumberFormat="1" applyFont="1" applyFill="1" applyBorder="1" applyAlignment="1">
      <alignment horizontal="right" vertical="center"/>
    </xf>
    <xf numFmtId="38" fontId="29" fillId="0" borderId="16" xfId="52" applyNumberFormat="1" applyFont="1" applyFill="1" applyBorder="1" applyAlignment="1">
      <alignment horizontal="right" vertical="center"/>
    </xf>
    <xf numFmtId="38" fontId="29" fillId="0" borderId="12" xfId="52" applyNumberFormat="1" applyFont="1" applyFill="1" applyBorder="1" applyAlignment="1">
      <alignment horizontal="right" vertical="center"/>
    </xf>
    <xf numFmtId="38" fontId="29" fillId="0" borderId="11" xfId="52" applyNumberFormat="1" applyFont="1" applyFill="1" applyBorder="1" applyAlignment="1">
      <alignment horizontal="right" vertical="center"/>
    </xf>
    <xf numFmtId="38" fontId="29" fillId="0" borderId="14" xfId="52" applyNumberFormat="1" applyFont="1" applyFill="1" applyBorder="1" applyAlignment="1">
      <alignment horizontal="right" vertical="center"/>
    </xf>
    <xf numFmtId="38" fontId="31" fillId="0" borderId="8" xfId="53" applyNumberFormat="1" applyFont="1" applyFill="1" applyBorder="1" applyAlignment="1">
      <alignment horizontal="right" vertical="center"/>
    </xf>
    <xf numFmtId="38" fontId="31" fillId="0" borderId="17" xfId="53" applyNumberFormat="1" applyFont="1" applyFill="1" applyBorder="1" applyAlignment="1">
      <alignment horizontal="right" vertical="center"/>
    </xf>
    <xf numFmtId="38" fontId="31" fillId="0" borderId="19" xfId="53" applyNumberFormat="1" applyFont="1" applyFill="1" applyBorder="1" applyAlignment="1">
      <alignment horizontal="right" vertical="center"/>
    </xf>
    <xf numFmtId="38" fontId="31" fillId="0" borderId="16" xfId="53" applyNumberFormat="1" applyFont="1" applyFill="1" applyBorder="1" applyAlignment="1">
      <alignment horizontal="right" vertical="center"/>
    </xf>
    <xf numFmtId="38" fontId="29" fillId="0" borderId="19" xfId="53" applyNumberFormat="1" applyFont="1" applyFill="1" applyBorder="1" applyAlignment="1">
      <alignment horizontal="right" vertical="center"/>
    </xf>
    <xf numFmtId="38" fontId="29" fillId="0" borderId="16" xfId="53" applyNumberFormat="1" applyFont="1" applyFill="1" applyBorder="1" applyAlignment="1">
      <alignment horizontal="right" vertical="center"/>
    </xf>
    <xf numFmtId="38" fontId="29" fillId="0" borderId="13" xfId="53" applyNumberFormat="1" applyFont="1" applyFill="1" applyBorder="1" applyAlignment="1">
      <alignment horizontal="right" vertical="center"/>
    </xf>
    <xf numFmtId="38" fontId="29" fillId="0" borderId="11" xfId="53" applyNumberFormat="1" applyFont="1" applyFill="1" applyBorder="1" applyAlignment="1">
      <alignment horizontal="right" vertical="center"/>
    </xf>
    <xf numFmtId="0" fontId="3" fillId="0" borderId="0" xfId="0" applyFont="1" applyFill="1" applyAlignment="1" applyProtection="1">
      <alignment horizontal="distributed" vertical="center"/>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15" xfId="0" applyFont="1" applyFill="1" applyBorder="1" applyAlignment="1" applyProtection="1">
      <alignment horizontal="left" wrapText="1"/>
    </xf>
    <xf numFmtId="0" fontId="6" fillId="0" borderId="0" xfId="0" applyFont="1" applyFill="1" applyBorder="1" applyAlignment="1" applyProtection="1">
      <alignment horizontal="distributed" vertical="center"/>
    </xf>
    <xf numFmtId="0" fontId="6" fillId="0" borderId="18" xfId="0" applyFont="1" applyFill="1" applyBorder="1" applyAlignment="1" applyProtection="1">
      <alignment horizontal="distributed" vertical="center"/>
    </xf>
    <xf numFmtId="0" fontId="6" fillId="0" borderId="27" xfId="0" applyFont="1" applyFill="1" applyBorder="1" applyAlignment="1" applyProtection="1">
      <alignment horizontal="distributed" vertical="center"/>
    </xf>
    <xf numFmtId="0" fontId="5" fillId="0" borderId="28" xfId="0" applyFont="1" applyFill="1" applyBorder="1" applyAlignment="1" applyProtection="1">
      <alignment horizontal="center" vertical="center"/>
    </xf>
    <xf numFmtId="0" fontId="5" fillId="0" borderId="29" xfId="0" applyFont="1" applyFill="1" applyBorder="1" applyAlignment="1" applyProtection="1">
      <alignment vertical="center" wrapText="1"/>
    </xf>
    <xf numFmtId="0" fontId="5" fillId="0" borderId="30" xfId="0" applyFont="1" applyFill="1" applyBorder="1" applyAlignment="1" applyProtection="1">
      <alignment vertical="center" wrapText="1"/>
    </xf>
    <xf numFmtId="0" fontId="5" fillId="0" borderId="31" xfId="0" applyFont="1" applyFill="1" applyBorder="1" applyAlignment="1" applyProtection="1">
      <alignment vertical="center" wrapText="1"/>
    </xf>
    <xf numFmtId="0" fontId="5" fillId="0" borderId="32" xfId="0" applyFont="1" applyFill="1" applyBorder="1" applyAlignment="1" applyProtection="1">
      <alignment vertical="center" wrapText="1"/>
    </xf>
    <xf numFmtId="0" fontId="5" fillId="0" borderId="20" xfId="0" applyFont="1" applyFill="1" applyBorder="1" applyAlignment="1" applyProtection="1">
      <alignment horizontal="distributed" vertical="center" justifyLastLine="1"/>
    </xf>
    <xf numFmtId="0" fontId="5" fillId="0" borderId="11" xfId="0" applyFont="1" applyFill="1" applyBorder="1" applyAlignment="1" applyProtection="1">
      <alignment horizontal="distributed" vertical="center" justifyLastLine="1"/>
    </xf>
    <xf numFmtId="0" fontId="6" fillId="0" borderId="0" xfId="0" applyFont="1" applyFill="1" applyAlignment="1" applyProtection="1">
      <alignment horizontal="distributed" vertical="center"/>
    </xf>
    <xf numFmtId="0" fontId="6" fillId="0" borderId="19" xfId="0" applyFont="1" applyFill="1" applyBorder="1" applyAlignment="1" applyProtection="1">
      <alignment horizontal="distributed" vertical="center"/>
    </xf>
    <xf numFmtId="0" fontId="5" fillId="0" borderId="21" xfId="0" applyFont="1" applyFill="1" applyBorder="1" applyAlignment="1" applyProtection="1">
      <alignment vertical="center" wrapText="1"/>
    </xf>
    <xf numFmtId="0" fontId="5" fillId="0" borderId="22"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0" fillId="0" borderId="0" xfId="0" applyFill="1" applyAlignment="1">
      <alignment horizontal="distributed" vertical="center"/>
    </xf>
    <xf numFmtId="0" fontId="7" fillId="0" borderId="15" xfId="0" applyFont="1" applyFill="1" applyBorder="1" applyAlignment="1">
      <alignment vertical="top"/>
    </xf>
    <xf numFmtId="0" fontId="0" fillId="0" borderId="15" xfId="0" applyFill="1" applyBorder="1" applyAlignment="1">
      <alignment vertical="top"/>
    </xf>
    <xf numFmtId="0" fontId="4" fillId="0" borderId="15" xfId="0" applyFont="1" applyFill="1" applyBorder="1" applyAlignment="1">
      <alignment wrapText="1"/>
    </xf>
    <xf numFmtId="0" fontId="4" fillId="0" borderId="15" xfId="0" applyFont="1" applyFill="1" applyBorder="1" applyAlignment="1"/>
    <xf numFmtId="0" fontId="4" fillId="0" borderId="0" xfId="0" applyFont="1" applyFill="1" applyBorder="1" applyAlignment="1"/>
    <xf numFmtId="0" fontId="7" fillId="0" borderId="20" xfId="0" applyFont="1" applyFill="1" applyBorder="1" applyAlignment="1" applyProtection="1">
      <alignment horizontal="distributed" vertical="center" justifyLastLine="1"/>
    </xf>
    <xf numFmtId="0" fontId="7" fillId="0" borderId="11" xfId="0" applyFont="1" applyFill="1" applyBorder="1" applyAlignment="1" applyProtection="1">
      <alignment horizontal="distributed" vertical="center" justifyLastLine="1"/>
    </xf>
    <xf numFmtId="0" fontId="5" fillId="0" borderId="33" xfId="0" applyFont="1" applyFill="1" applyBorder="1" applyAlignment="1" applyProtection="1">
      <alignment vertical="center" wrapText="1"/>
    </xf>
    <xf numFmtId="0" fontId="5" fillId="0" borderId="34" xfId="0" applyFont="1" applyFill="1" applyBorder="1" applyAlignment="1" applyProtection="1">
      <alignment vertical="center" wrapText="1"/>
    </xf>
    <xf numFmtId="0" fontId="7" fillId="0" borderId="25" xfId="0" applyNumberFormat="1" applyFont="1" applyFill="1" applyBorder="1" applyAlignment="1" applyProtection="1">
      <alignment horizontal="distributed" vertical="center" justifyLastLine="1"/>
    </xf>
    <xf numFmtId="0" fontId="7" fillId="0" borderId="26" xfId="0" applyNumberFormat="1" applyFont="1" applyFill="1" applyBorder="1" applyAlignment="1" applyProtection="1">
      <alignment horizontal="distributed" vertical="center" justifyLastLine="1"/>
    </xf>
    <xf numFmtId="0" fontId="7" fillId="0" borderId="28" xfId="0" applyFont="1" applyFill="1" applyBorder="1" applyAlignment="1" applyProtection="1">
      <alignment horizontal="distributed" vertical="center" justifyLastLine="1"/>
    </xf>
    <xf numFmtId="0" fontId="7" fillId="0" borderId="25" xfId="0" applyFont="1" applyFill="1" applyBorder="1" applyAlignment="1" applyProtection="1">
      <alignment horizontal="distributed" vertical="center" justifyLastLine="1"/>
    </xf>
    <xf numFmtId="0" fontId="0" fillId="0" borderId="20" xfId="0" applyFill="1" applyBorder="1" applyAlignment="1" applyProtection="1">
      <alignment horizontal="center" vertical="center" wrapText="1"/>
    </xf>
    <xf numFmtId="0" fontId="0" fillId="0" borderId="11" xfId="0" applyFill="1" applyBorder="1" applyAlignment="1">
      <alignment horizontal="center" vertical="center"/>
    </xf>
    <xf numFmtId="0" fontId="7" fillId="0" borderId="20"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cellXfs>
  <cellStyles count="59">
    <cellStyle name="0%" xfId="1"/>
    <cellStyle name="0.0%" xfId="2"/>
    <cellStyle name="0.00%" xfId="3"/>
    <cellStyle name="Calc Currency (0)" xfId="4"/>
    <cellStyle name="category" xfId="5"/>
    <cellStyle name="Col Heads" xfId="6"/>
    <cellStyle name="Comma [0]_laroux" xfId="7"/>
    <cellStyle name="Comma,0" xfId="8"/>
    <cellStyle name="Comma,1" xfId="9"/>
    <cellStyle name="Comma,2" xfId="10"/>
    <cellStyle name="Comma_laroux" xfId="11"/>
    <cellStyle name="Currency [0]_laroux" xfId="12"/>
    <cellStyle name="Currency,0" xfId="13"/>
    <cellStyle name="Currency,2" xfId="14"/>
    <cellStyle name="Currency_laroux" xfId="15"/>
    <cellStyle name="entry" xfId="16"/>
    <cellStyle name="Grey" xfId="17"/>
    <cellStyle name="HEADER" xfId="18"/>
    <cellStyle name="Header1" xfId="19"/>
    <cellStyle name="Header2" xfId="20"/>
    <cellStyle name="Input [yellow]" xfId="21"/>
    <cellStyle name="KWE標準" xfId="22"/>
    <cellStyle name="Model" xfId="23"/>
    <cellStyle name="n" xfId="24"/>
    <cellStyle name="Normal - Style1" xfId="25"/>
    <cellStyle name="Normal_#18-Internet" xfId="26"/>
    <cellStyle name="Percent [2]" xfId="27"/>
    <cellStyle name="price" xfId="28"/>
    <cellStyle name="revised" xfId="29"/>
    <cellStyle name="section" xfId="30"/>
    <cellStyle name="Style 27" xfId="31"/>
    <cellStyle name="Style 34" xfId="32"/>
    <cellStyle name="Style 35" xfId="33"/>
    <cellStyle name="subhead" xfId="34"/>
    <cellStyle name="title" xfId="35"/>
    <cellStyle name="価格桁区切り" xfId="36"/>
    <cellStyle name="型番" xfId="37"/>
    <cellStyle name="桁区切り" xfId="38" builtinId="6"/>
    <cellStyle name="桁区切り 2" xfId="39"/>
    <cellStyle name="数値" xfId="40"/>
    <cellStyle name="数値（桁区切り）" xfId="41"/>
    <cellStyle name="数値_(140784-1)次期R3" xfId="42"/>
    <cellStyle name="製品通知&quot;-&quot;" xfId="43"/>
    <cellStyle name="製品通知価格" xfId="44"/>
    <cellStyle name="製品通知日付" xfId="45"/>
    <cellStyle name="製品通知文字列" xfId="46"/>
    <cellStyle name="大見出し" xfId="47"/>
    <cellStyle name="日付" xfId="48"/>
    <cellStyle name="年月日" xfId="49"/>
    <cellStyle name="標準" xfId="0" builtinId="0"/>
    <cellStyle name="標準 2 2" xfId="50"/>
    <cellStyle name="標準 2 3" xfId="51"/>
    <cellStyle name="標準 2 4" xfId="52"/>
    <cellStyle name="標準 2 5" xfId="53"/>
    <cellStyle name="標準Ａ" xfId="54"/>
    <cellStyle name="文字列" xfId="55"/>
    <cellStyle name="未定義" xfId="56"/>
    <cellStyle name="樘準_購－表紙 (2)_1_型－PRINT_ＳＩ型番 (2)_構成明細  (原調込み） (2)" xfId="57"/>
    <cellStyle name="湪" xfId="5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F68"/>
  <sheetViews>
    <sheetView tabSelected="1" view="pageBreakPreview" zoomScaleNormal="100" workbookViewId="0">
      <pane xSplit="4" ySplit="5" topLeftCell="E6" activePane="bottomRight" state="frozen"/>
      <selection pane="topRight" activeCell="E1" sqref="E1"/>
      <selection pane="bottomLeft" activeCell="A6" sqref="A6"/>
      <selection pane="bottomRight" activeCell="D2" sqref="D2"/>
    </sheetView>
  </sheetViews>
  <sheetFormatPr defaultColWidth="9.140625" defaultRowHeight="12"/>
  <cols>
    <col min="1" max="3" width="2.7109375" style="1" customWidth="1"/>
    <col min="4" max="4" width="15.28515625" style="1" customWidth="1"/>
    <col min="5" max="5" width="12.7109375" style="1" customWidth="1"/>
    <col min="6" max="7" width="8.140625" style="1" customWidth="1"/>
    <col min="8" max="10" width="11.28515625" style="1" customWidth="1"/>
    <col min="11" max="11" width="3.28515625" style="3" customWidth="1"/>
    <col min="12" max="17" width="11.28515625" style="1" customWidth="1"/>
    <col min="18" max="19" width="2.7109375" style="1" customWidth="1"/>
    <col min="20" max="20" width="15.28515625" style="1" customWidth="1"/>
    <col min="21" max="21" width="9.140625" style="1"/>
    <col min="22" max="22" width="10.7109375" style="4" bestFit="1" customWidth="1"/>
    <col min="23" max="23" width="9.140625" style="1"/>
    <col min="24" max="24" width="9.28515625" style="1" customWidth="1"/>
    <col min="25" max="29" width="9.140625" style="1"/>
    <col min="30" max="30" width="9.28515625" style="1" customWidth="1"/>
    <col min="31" max="16384" width="9.140625" style="1"/>
  </cols>
  <sheetData>
    <row r="1" spans="2:32">
      <c r="B1" s="64" t="s">
        <v>87</v>
      </c>
      <c r="E1" s="2"/>
      <c r="M1" s="64" t="s">
        <v>88</v>
      </c>
    </row>
    <row r="2" spans="2:32" s="8" customFormat="1" ht="14.25" customHeight="1">
      <c r="B2" s="5"/>
      <c r="C2" s="5"/>
      <c r="D2" s="5"/>
      <c r="E2" s="100" t="s">
        <v>77</v>
      </c>
      <c r="F2" s="100"/>
      <c r="G2" s="100"/>
      <c r="H2" s="100"/>
      <c r="I2" s="100"/>
      <c r="J2" s="6"/>
      <c r="K2" s="7"/>
      <c r="L2" s="5"/>
      <c r="M2" s="100" t="s">
        <v>78</v>
      </c>
      <c r="N2" s="100"/>
      <c r="O2" s="100"/>
      <c r="P2" s="100"/>
      <c r="Q2" s="5"/>
      <c r="R2" s="5"/>
      <c r="S2" s="5"/>
      <c r="T2" s="5"/>
    </row>
    <row r="3" spans="2:32" s="4" customFormat="1" ht="12.75" thickBot="1">
      <c r="D3" s="9"/>
      <c r="E3" s="10"/>
      <c r="F3" s="11"/>
      <c r="G3" s="11"/>
      <c r="H3" s="11"/>
      <c r="I3" s="11"/>
      <c r="J3" s="11"/>
      <c r="K3" s="9"/>
      <c r="L3" s="11"/>
      <c r="M3" s="11"/>
      <c r="N3" s="11"/>
      <c r="O3" s="11"/>
      <c r="P3" s="11"/>
      <c r="Q3" s="11"/>
      <c r="T3" s="9"/>
    </row>
    <row r="4" spans="2:32" s="13" customFormat="1" ht="20.100000000000001" customHeight="1">
      <c r="B4" s="116" t="s">
        <v>45</v>
      </c>
      <c r="C4" s="116"/>
      <c r="D4" s="117"/>
      <c r="E4" s="112" t="s">
        <v>3</v>
      </c>
      <c r="F4" s="112" t="s">
        <v>4</v>
      </c>
      <c r="G4" s="112" t="s">
        <v>5</v>
      </c>
      <c r="H4" s="107" t="s">
        <v>1</v>
      </c>
      <c r="I4" s="101"/>
      <c r="J4" s="101"/>
      <c r="K4" s="12"/>
      <c r="L4" s="101" t="s">
        <v>79</v>
      </c>
      <c r="M4" s="101"/>
      <c r="N4" s="102"/>
      <c r="O4" s="107" t="s">
        <v>2</v>
      </c>
      <c r="P4" s="101"/>
      <c r="Q4" s="101"/>
      <c r="R4" s="108" t="s">
        <v>46</v>
      </c>
      <c r="S4" s="109"/>
      <c r="T4" s="109"/>
      <c r="V4" s="14"/>
      <c r="W4" s="15" t="s">
        <v>72</v>
      </c>
      <c r="X4" s="14"/>
      <c r="Y4" s="14"/>
      <c r="Z4" s="14"/>
      <c r="AA4" s="14"/>
    </row>
    <row r="5" spans="2:32" s="13" customFormat="1" ht="20.100000000000001" customHeight="1">
      <c r="B5" s="118"/>
      <c r="C5" s="118"/>
      <c r="D5" s="119"/>
      <c r="E5" s="113"/>
      <c r="F5" s="113"/>
      <c r="G5" s="113"/>
      <c r="H5" s="16" t="s">
        <v>6</v>
      </c>
      <c r="I5" s="16" t="s">
        <v>0</v>
      </c>
      <c r="J5" s="16" t="s">
        <v>7</v>
      </c>
      <c r="K5" s="12"/>
      <c r="L5" s="17" t="s">
        <v>6</v>
      </c>
      <c r="M5" s="18" t="s">
        <v>0</v>
      </c>
      <c r="N5" s="19" t="s">
        <v>7</v>
      </c>
      <c r="O5" s="16" t="s">
        <v>6</v>
      </c>
      <c r="P5" s="16" t="s">
        <v>0</v>
      </c>
      <c r="Q5" s="16" t="s">
        <v>7</v>
      </c>
      <c r="R5" s="110"/>
      <c r="S5" s="111"/>
      <c r="T5" s="111"/>
      <c r="U5" s="20"/>
      <c r="V5" s="14"/>
      <c r="W5" s="15" t="s">
        <v>83</v>
      </c>
      <c r="X5" s="14" t="s">
        <v>84</v>
      </c>
      <c r="Y5" s="14" t="s">
        <v>85</v>
      </c>
      <c r="Z5" s="14" t="s">
        <v>86</v>
      </c>
      <c r="AA5" s="14" t="s">
        <v>48</v>
      </c>
    </row>
    <row r="6" spans="2:32" s="25" customFormat="1" ht="12.95" customHeight="1">
      <c r="B6" s="114" t="s">
        <v>14</v>
      </c>
      <c r="C6" s="114"/>
      <c r="D6" s="115"/>
      <c r="E6" s="67">
        <f>SUM(F6,G6,H6,L6,O6,'02'!E6,'02'!F6,'02'!G6,'02'!H6,'02'!Q6)</f>
        <v>407911</v>
      </c>
      <c r="F6" s="67">
        <f>SUM(F7,F24,F28)</f>
        <v>78</v>
      </c>
      <c r="G6" s="67">
        <f>SUM(G7,G24,G28)</f>
        <v>21</v>
      </c>
      <c r="H6" s="67">
        <f>SUM(I6:J6)</f>
        <v>371526</v>
      </c>
      <c r="I6" s="67">
        <f>SUM(I7,I24,I28)</f>
        <v>89775</v>
      </c>
      <c r="J6" s="68">
        <f>SUM(J7,J24,J28)</f>
        <v>281751</v>
      </c>
      <c r="K6" s="21"/>
      <c r="L6" s="76">
        <f>SUM(M6:N6)</f>
        <v>2432</v>
      </c>
      <c r="M6" s="77">
        <f>SUM(M7,M24,M28)</f>
        <v>1654</v>
      </c>
      <c r="N6" s="77">
        <f>SUM(N7,N24,N28)</f>
        <v>778</v>
      </c>
      <c r="O6" s="77">
        <f>SUM(P6:Q6)</f>
        <v>4221</v>
      </c>
      <c r="P6" s="77">
        <f>SUM(P7,P24,P28)</f>
        <v>1895</v>
      </c>
      <c r="Q6" s="77">
        <f>SUM(Q7,Q24,Q28)</f>
        <v>2326</v>
      </c>
      <c r="R6" s="105" t="s">
        <v>14</v>
      </c>
      <c r="S6" s="106"/>
      <c r="T6" s="106"/>
      <c r="U6" s="22"/>
      <c r="V6" s="15"/>
      <c r="W6" s="23">
        <f>SUM(F6:G6,I6:J6,M6:N6,P6:Q6,'02'!E6:G6,'02'!I6:J6,'02'!L6:Q6)-'01'!E6</f>
        <v>0</v>
      </c>
      <c r="X6" s="23">
        <f t="shared" ref="X6:X37" si="0">SUM(I6:J6)-H6</f>
        <v>0</v>
      </c>
      <c r="Y6" s="23">
        <f t="shared" ref="Y6:Y37" si="1">SUM(M6:N6)-L6</f>
        <v>0</v>
      </c>
      <c r="Z6" s="23">
        <f t="shared" ref="Z6:Z37" si="2">SUM(P6:Q6)-O6</f>
        <v>0</v>
      </c>
      <c r="AA6" s="24">
        <f>SUM('02'!I6:J6,'02'!L6:P6)-'02'!H6</f>
        <v>0</v>
      </c>
    </row>
    <row r="7" spans="2:32" s="25" customFormat="1" ht="12.6" customHeight="1">
      <c r="B7" s="26"/>
      <c r="C7" s="114" t="s">
        <v>15</v>
      </c>
      <c r="D7" s="115"/>
      <c r="E7" s="69">
        <f>SUM(F7,G7,H7,L7,O7,'02'!E7,'02'!F7,'02'!G7,'02'!H7,'02'!Q7)</f>
        <v>36588</v>
      </c>
      <c r="F7" s="69">
        <f>SUM(F8:F23)</f>
        <v>20</v>
      </c>
      <c r="G7" s="69">
        <f>SUM(G8:G23)</f>
        <v>0</v>
      </c>
      <c r="H7" s="69">
        <f t="shared" ref="H7:H55" si="3">SUM(I7:J7)</f>
        <v>28243</v>
      </c>
      <c r="I7" s="69">
        <f>SUM(I8:I23)</f>
        <v>13817</v>
      </c>
      <c r="J7" s="70">
        <f>SUM(J8:J23)</f>
        <v>14426</v>
      </c>
      <c r="K7" s="21"/>
      <c r="L7" s="78">
        <f t="shared" ref="L7:L55" si="4">SUM(M7:N7)</f>
        <v>881</v>
      </c>
      <c r="M7" s="79">
        <f>SUM(M8:M23)</f>
        <v>830</v>
      </c>
      <c r="N7" s="79">
        <f>SUM(N8:N23)</f>
        <v>51</v>
      </c>
      <c r="O7" s="79">
        <f t="shared" ref="O7:O55" si="5">SUM(P7:Q7)</f>
        <v>481</v>
      </c>
      <c r="P7" s="79">
        <f>SUM(P8:P23)</f>
        <v>264</v>
      </c>
      <c r="Q7" s="79">
        <f>SUM(Q8:Q23)</f>
        <v>217</v>
      </c>
      <c r="R7" s="27"/>
      <c r="S7" s="104" t="s">
        <v>15</v>
      </c>
      <c r="T7" s="104"/>
      <c r="U7" s="22"/>
      <c r="V7" s="28"/>
      <c r="W7" s="23">
        <f>SUM(F7:G7,I7:J7,M7:N7,P7:Q7,'02'!E7:G7,'02'!I7:J7,'02'!L7:Q7)-'01'!E7</f>
        <v>0</v>
      </c>
      <c r="X7" s="23">
        <f t="shared" si="0"/>
        <v>0</v>
      </c>
      <c r="Y7" s="23">
        <f t="shared" si="1"/>
        <v>0</v>
      </c>
      <c r="Z7" s="23">
        <f t="shared" si="2"/>
        <v>0</v>
      </c>
      <c r="AA7" s="24">
        <f>SUM('02'!I7:J7,'02'!L7:P7)-'02'!H7</f>
        <v>0</v>
      </c>
      <c r="AB7" s="28"/>
      <c r="AC7" s="28"/>
      <c r="AD7" s="28"/>
      <c r="AE7" s="28"/>
      <c r="AF7" s="28"/>
    </row>
    <row r="8" spans="2:32" s="13" customFormat="1" ht="12.6" customHeight="1">
      <c r="B8" s="29"/>
      <c r="C8" s="29"/>
      <c r="D8" s="30" t="s">
        <v>55</v>
      </c>
      <c r="E8" s="69">
        <f>SUM(F8,G8,H8,L8,O8,'02'!E8,'02'!F8,'02'!G8,'02'!H8,'02'!Q8)</f>
        <v>10593</v>
      </c>
      <c r="F8" s="71">
        <v>9</v>
      </c>
      <c r="G8" s="71">
        <v>0</v>
      </c>
      <c r="H8" s="71">
        <f t="shared" si="3"/>
        <v>8956</v>
      </c>
      <c r="I8" s="71">
        <v>4826</v>
      </c>
      <c r="J8" s="72">
        <v>4130</v>
      </c>
      <c r="K8" s="31"/>
      <c r="L8" s="80">
        <f t="shared" si="4"/>
        <v>66</v>
      </c>
      <c r="M8" s="81">
        <v>59</v>
      </c>
      <c r="N8" s="81">
        <v>7</v>
      </c>
      <c r="O8" s="81">
        <f t="shared" si="5"/>
        <v>97</v>
      </c>
      <c r="P8" s="81">
        <v>53</v>
      </c>
      <c r="Q8" s="81">
        <v>44</v>
      </c>
      <c r="R8" s="32"/>
      <c r="S8" s="33"/>
      <c r="T8" s="34" t="s">
        <v>55</v>
      </c>
      <c r="U8" s="20"/>
      <c r="V8" s="28"/>
      <c r="W8" s="23">
        <f>SUM(F8:G8,I8:J8,M8:N8,P8:Q8,'02'!E8:G8,'02'!I8:J8,'02'!L8:Q8)-'01'!E8</f>
        <v>0</v>
      </c>
      <c r="X8" s="23">
        <f t="shared" si="0"/>
        <v>0</v>
      </c>
      <c r="Y8" s="23">
        <f t="shared" si="1"/>
        <v>0</v>
      </c>
      <c r="Z8" s="23">
        <f t="shared" si="2"/>
        <v>0</v>
      </c>
      <c r="AA8" s="24">
        <f>SUM('02'!I8:J8,'02'!L8:P8)-'02'!H8</f>
        <v>0</v>
      </c>
      <c r="AB8" s="28"/>
      <c r="AC8" s="28"/>
      <c r="AD8" s="28"/>
      <c r="AE8" s="28"/>
      <c r="AF8" s="28"/>
    </row>
    <row r="9" spans="2:32" s="13" customFormat="1" ht="12.6" customHeight="1">
      <c r="B9" s="29"/>
      <c r="C9" s="29"/>
      <c r="D9" s="30" t="s">
        <v>47</v>
      </c>
      <c r="E9" s="69">
        <f>SUM(F9,G9,H9,L9,O9,'02'!E9,'02'!F9,'02'!G9,'02'!H9,'02'!Q9)</f>
        <v>4215</v>
      </c>
      <c r="F9" s="71">
        <v>0</v>
      </c>
      <c r="G9" s="71">
        <v>0</v>
      </c>
      <c r="H9" s="71">
        <f t="shared" si="3"/>
        <v>3465</v>
      </c>
      <c r="I9" s="71">
        <v>1912</v>
      </c>
      <c r="J9" s="72">
        <v>1553</v>
      </c>
      <c r="K9" s="31"/>
      <c r="L9" s="80">
        <f t="shared" si="4"/>
        <v>21</v>
      </c>
      <c r="M9" s="81">
        <v>19</v>
      </c>
      <c r="N9" s="81">
        <v>2</v>
      </c>
      <c r="O9" s="81">
        <f t="shared" si="5"/>
        <v>24</v>
      </c>
      <c r="P9" s="81">
        <v>14</v>
      </c>
      <c r="Q9" s="81">
        <v>10</v>
      </c>
      <c r="R9" s="32"/>
      <c r="S9" s="33"/>
      <c r="T9" s="34" t="s">
        <v>47</v>
      </c>
      <c r="U9" s="20"/>
      <c r="V9" s="28"/>
      <c r="W9" s="23">
        <f>SUM(F9:G9,I9:J9,M9:N9,P9:Q9,'02'!E9:G9,'02'!I9:J9,'02'!L9:Q9)-'01'!E9</f>
        <v>0</v>
      </c>
      <c r="X9" s="23">
        <f t="shared" si="0"/>
        <v>0</v>
      </c>
      <c r="Y9" s="23">
        <f t="shared" si="1"/>
        <v>0</v>
      </c>
      <c r="Z9" s="23">
        <f t="shared" si="2"/>
        <v>0</v>
      </c>
      <c r="AA9" s="24">
        <f>SUM('02'!I9:J9,'02'!L9:P9)-'02'!H9</f>
        <v>0</v>
      </c>
      <c r="AB9" s="28"/>
      <c r="AC9" s="28"/>
      <c r="AD9" s="28"/>
      <c r="AE9" s="28"/>
      <c r="AF9" s="28"/>
    </row>
    <row r="10" spans="2:32" s="13" customFormat="1" ht="12.6" customHeight="1">
      <c r="B10" s="29"/>
      <c r="C10" s="29"/>
      <c r="D10" s="30" t="s">
        <v>16</v>
      </c>
      <c r="E10" s="69">
        <f>SUM(F10,G10,H10,L10,O10,'02'!E10,'02'!F10,'02'!G10,'02'!H10,'02'!Q10)</f>
        <v>884</v>
      </c>
      <c r="F10" s="71">
        <v>2</v>
      </c>
      <c r="G10" s="71">
        <v>0</v>
      </c>
      <c r="H10" s="71">
        <f t="shared" si="3"/>
        <v>718</v>
      </c>
      <c r="I10" s="71">
        <v>374</v>
      </c>
      <c r="J10" s="72">
        <v>344</v>
      </c>
      <c r="K10" s="31"/>
      <c r="L10" s="80">
        <f t="shared" si="4"/>
        <v>3</v>
      </c>
      <c r="M10" s="81">
        <v>3</v>
      </c>
      <c r="N10" s="81">
        <v>0</v>
      </c>
      <c r="O10" s="81">
        <f t="shared" si="5"/>
        <v>10</v>
      </c>
      <c r="P10" s="81">
        <v>6</v>
      </c>
      <c r="Q10" s="81">
        <v>4</v>
      </c>
      <c r="R10" s="32"/>
      <c r="S10" s="33"/>
      <c r="T10" s="34" t="s">
        <v>16</v>
      </c>
      <c r="U10" s="20"/>
      <c r="V10" s="28"/>
      <c r="W10" s="23">
        <f>SUM(F10:G10,I10:J10,M10:N10,P10:Q10,'02'!E10:G10,'02'!I10:J10,'02'!L10:Q10)-'01'!E10</f>
        <v>0</v>
      </c>
      <c r="X10" s="23">
        <f t="shared" si="0"/>
        <v>0</v>
      </c>
      <c r="Y10" s="23">
        <f t="shared" si="1"/>
        <v>0</v>
      </c>
      <c r="Z10" s="23">
        <f t="shared" si="2"/>
        <v>0</v>
      </c>
      <c r="AA10" s="24">
        <f>SUM('02'!I10:J10,'02'!L10:P10)-'02'!H10</f>
        <v>0</v>
      </c>
      <c r="AB10" s="28"/>
      <c r="AC10" s="28"/>
      <c r="AD10" s="28"/>
      <c r="AE10" s="28"/>
      <c r="AF10" s="28"/>
    </row>
    <row r="11" spans="2:32" s="13" customFormat="1" ht="12.6" customHeight="1">
      <c r="B11" s="29"/>
      <c r="C11" s="29"/>
      <c r="D11" s="30" t="s">
        <v>58</v>
      </c>
      <c r="E11" s="69">
        <f>SUM(F11,G11,H11,L11,O11,'02'!E11,'02'!F11,'02'!G11,'02'!H11,'02'!Q11)</f>
        <v>15</v>
      </c>
      <c r="F11" s="71">
        <v>0</v>
      </c>
      <c r="G11" s="71">
        <v>0</v>
      </c>
      <c r="H11" s="71">
        <f t="shared" si="3"/>
        <v>5</v>
      </c>
      <c r="I11" s="71">
        <v>2</v>
      </c>
      <c r="J11" s="72">
        <v>3</v>
      </c>
      <c r="K11" s="31"/>
      <c r="L11" s="80">
        <f t="shared" si="4"/>
        <v>9</v>
      </c>
      <c r="M11" s="81">
        <v>7</v>
      </c>
      <c r="N11" s="81">
        <v>2</v>
      </c>
      <c r="O11" s="81">
        <f t="shared" si="5"/>
        <v>0</v>
      </c>
      <c r="P11" s="81">
        <v>0</v>
      </c>
      <c r="Q11" s="81">
        <v>0</v>
      </c>
      <c r="R11" s="32"/>
      <c r="S11" s="33"/>
      <c r="T11" s="34" t="s">
        <v>58</v>
      </c>
      <c r="U11" s="20"/>
      <c r="V11" s="28"/>
      <c r="W11" s="23">
        <f>SUM(F11:G11,I11:J11,M11:N11,P11:Q11,'02'!E11:G11,'02'!I11:J11,'02'!L11:Q11)-'01'!E11</f>
        <v>0</v>
      </c>
      <c r="X11" s="23">
        <f t="shared" si="0"/>
        <v>0</v>
      </c>
      <c r="Y11" s="23">
        <f t="shared" si="1"/>
        <v>0</v>
      </c>
      <c r="Z11" s="23">
        <f t="shared" si="2"/>
        <v>0</v>
      </c>
      <c r="AA11" s="24">
        <f>SUM('02'!I11:J11,'02'!L11:P11)-'02'!H11</f>
        <v>0</v>
      </c>
      <c r="AB11" s="28"/>
      <c r="AC11" s="28"/>
      <c r="AD11" s="28"/>
      <c r="AE11" s="28"/>
      <c r="AF11" s="28"/>
    </row>
    <row r="12" spans="2:32" s="13" customFormat="1" ht="12.6" customHeight="1">
      <c r="B12" s="29"/>
      <c r="C12" s="29"/>
      <c r="D12" s="30" t="s">
        <v>17</v>
      </c>
      <c r="E12" s="69">
        <f>SUM(F12,G12,H12,L12,O12,'02'!E12,'02'!F12,'02'!G12,'02'!H12,'02'!Q12)</f>
        <v>739</v>
      </c>
      <c r="F12" s="71">
        <v>0</v>
      </c>
      <c r="G12" s="71">
        <v>0</v>
      </c>
      <c r="H12" s="71">
        <f t="shared" si="3"/>
        <v>624</v>
      </c>
      <c r="I12" s="71">
        <v>362</v>
      </c>
      <c r="J12" s="72">
        <v>262</v>
      </c>
      <c r="K12" s="31"/>
      <c r="L12" s="80">
        <f t="shared" si="4"/>
        <v>87</v>
      </c>
      <c r="M12" s="81">
        <v>83</v>
      </c>
      <c r="N12" s="81">
        <v>4</v>
      </c>
      <c r="O12" s="81">
        <f t="shared" si="5"/>
        <v>10</v>
      </c>
      <c r="P12" s="81">
        <v>6</v>
      </c>
      <c r="Q12" s="81">
        <v>4</v>
      </c>
      <c r="R12" s="32"/>
      <c r="S12" s="33"/>
      <c r="T12" s="34" t="s">
        <v>17</v>
      </c>
      <c r="U12" s="20"/>
      <c r="V12" s="28"/>
      <c r="W12" s="23">
        <f>SUM(F12:G12,I12:J12,M12:N12,P12:Q12,'02'!E12:G12,'02'!I12:J12,'02'!L12:Q12)-'01'!E12</f>
        <v>0</v>
      </c>
      <c r="X12" s="23">
        <f t="shared" si="0"/>
        <v>0</v>
      </c>
      <c r="Y12" s="23">
        <f t="shared" si="1"/>
        <v>0</v>
      </c>
      <c r="Z12" s="23">
        <f t="shared" si="2"/>
        <v>0</v>
      </c>
      <c r="AA12" s="24">
        <f>SUM('02'!I12:J12,'02'!L12:P12)-'02'!H12</f>
        <v>0</v>
      </c>
      <c r="AB12" s="28"/>
      <c r="AC12" s="28"/>
      <c r="AD12" s="28"/>
      <c r="AE12" s="28"/>
      <c r="AF12" s="28"/>
    </row>
    <row r="13" spans="2:32" s="13" customFormat="1" ht="12.6" customHeight="1">
      <c r="B13" s="29"/>
      <c r="C13" s="29"/>
      <c r="D13" s="30" t="s">
        <v>56</v>
      </c>
      <c r="E13" s="69">
        <f>SUM(F13,G13,H13,L13,O13,'02'!E13,'02'!F13,'02'!G13,'02'!H13,'02'!Q13)</f>
        <v>151</v>
      </c>
      <c r="F13" s="71">
        <v>0</v>
      </c>
      <c r="G13" s="71">
        <v>0</v>
      </c>
      <c r="H13" s="71">
        <f t="shared" si="3"/>
        <v>132</v>
      </c>
      <c r="I13" s="71">
        <v>42</v>
      </c>
      <c r="J13" s="72">
        <v>90</v>
      </c>
      <c r="K13" s="31"/>
      <c r="L13" s="80">
        <f t="shared" si="4"/>
        <v>0</v>
      </c>
      <c r="M13" s="81">
        <v>0</v>
      </c>
      <c r="N13" s="81">
        <v>0</v>
      </c>
      <c r="O13" s="81">
        <f t="shared" si="5"/>
        <v>5</v>
      </c>
      <c r="P13" s="81">
        <v>0</v>
      </c>
      <c r="Q13" s="81">
        <v>5</v>
      </c>
      <c r="R13" s="32"/>
      <c r="S13" s="33"/>
      <c r="T13" s="34" t="s">
        <v>56</v>
      </c>
      <c r="U13" s="20"/>
      <c r="V13" s="28"/>
      <c r="W13" s="23">
        <f>SUM(F13:G13,I13:J13,M13:N13,P13:Q13,'02'!E13:G13,'02'!I13:J13,'02'!L13:Q13)-'01'!E13</f>
        <v>0</v>
      </c>
      <c r="X13" s="23">
        <f t="shared" si="0"/>
        <v>0</v>
      </c>
      <c r="Y13" s="23">
        <f t="shared" si="1"/>
        <v>0</v>
      </c>
      <c r="Z13" s="23">
        <f t="shared" si="2"/>
        <v>0</v>
      </c>
      <c r="AA13" s="24">
        <f>SUM('02'!I13:J13,'02'!L13:P13)-'02'!H13</f>
        <v>0</v>
      </c>
      <c r="AB13" s="28"/>
      <c r="AC13" s="28"/>
      <c r="AD13" s="28"/>
      <c r="AE13" s="28"/>
      <c r="AF13" s="28"/>
    </row>
    <row r="14" spans="2:32" s="13" customFormat="1" ht="12.6" customHeight="1">
      <c r="B14" s="29"/>
      <c r="C14" s="29"/>
      <c r="D14" s="35" t="s">
        <v>18</v>
      </c>
      <c r="E14" s="69">
        <f>SUM(F14,G14,H14,L14,O14,'02'!E14,'02'!F14,'02'!G14,'02'!H14,'02'!Q14)</f>
        <v>232</v>
      </c>
      <c r="F14" s="71">
        <v>0</v>
      </c>
      <c r="G14" s="71">
        <v>0</v>
      </c>
      <c r="H14" s="71">
        <f t="shared" si="3"/>
        <v>51</v>
      </c>
      <c r="I14" s="71">
        <v>14</v>
      </c>
      <c r="J14" s="72">
        <v>37</v>
      </c>
      <c r="K14" s="31"/>
      <c r="L14" s="80">
        <f t="shared" si="4"/>
        <v>1</v>
      </c>
      <c r="M14" s="81">
        <v>1</v>
      </c>
      <c r="N14" s="81">
        <v>0</v>
      </c>
      <c r="O14" s="81">
        <f t="shared" si="5"/>
        <v>13</v>
      </c>
      <c r="P14" s="81">
        <v>0</v>
      </c>
      <c r="Q14" s="81">
        <v>13</v>
      </c>
      <c r="R14" s="32"/>
      <c r="S14" s="33"/>
      <c r="T14" s="36" t="s">
        <v>18</v>
      </c>
      <c r="U14" s="20"/>
      <c r="V14" s="28"/>
      <c r="W14" s="23">
        <f>SUM(F14:G14,I14:J14,M14:N14,P14:Q14,'02'!E14:G14,'02'!I14:J14,'02'!L14:Q14)-'01'!E14</f>
        <v>0</v>
      </c>
      <c r="X14" s="23">
        <f t="shared" si="0"/>
        <v>0</v>
      </c>
      <c r="Y14" s="23">
        <f t="shared" si="1"/>
        <v>0</v>
      </c>
      <c r="Z14" s="23">
        <f t="shared" si="2"/>
        <v>0</v>
      </c>
      <c r="AA14" s="24">
        <f>SUM('02'!I14:J14,'02'!L14:P14)-'02'!H14</f>
        <v>0</v>
      </c>
      <c r="AB14" s="28"/>
      <c r="AC14" s="28"/>
      <c r="AD14" s="28"/>
      <c r="AE14" s="28"/>
      <c r="AF14" s="28"/>
    </row>
    <row r="15" spans="2:32" s="13" customFormat="1" ht="12.6" customHeight="1">
      <c r="B15" s="29"/>
      <c r="C15" s="29"/>
      <c r="D15" s="30" t="s">
        <v>19</v>
      </c>
      <c r="E15" s="69">
        <f>SUM(F15,G15,H15,L15,O15,'02'!E15,'02'!F15,'02'!G15,'02'!H15,'02'!Q15)</f>
        <v>436</v>
      </c>
      <c r="F15" s="71">
        <v>0</v>
      </c>
      <c r="G15" s="71">
        <v>0</v>
      </c>
      <c r="H15" s="71">
        <f t="shared" si="3"/>
        <v>232</v>
      </c>
      <c r="I15" s="71">
        <v>75</v>
      </c>
      <c r="J15" s="72">
        <v>157</v>
      </c>
      <c r="K15" s="31"/>
      <c r="L15" s="80">
        <f t="shared" si="4"/>
        <v>34</v>
      </c>
      <c r="M15" s="81">
        <v>31</v>
      </c>
      <c r="N15" s="81">
        <v>3</v>
      </c>
      <c r="O15" s="81">
        <f t="shared" si="5"/>
        <v>5</v>
      </c>
      <c r="P15" s="81">
        <v>2</v>
      </c>
      <c r="Q15" s="81">
        <v>3</v>
      </c>
      <c r="R15" s="32"/>
      <c r="S15" s="33"/>
      <c r="T15" s="34" t="s">
        <v>19</v>
      </c>
      <c r="U15" s="20"/>
      <c r="V15" s="28"/>
      <c r="W15" s="23">
        <f>SUM(F15:G15,I15:J15,M15:N15,P15:Q15,'02'!E15:G15,'02'!I15:J15,'02'!L15:Q15)-'01'!E15</f>
        <v>0</v>
      </c>
      <c r="X15" s="23">
        <f t="shared" si="0"/>
        <v>0</v>
      </c>
      <c r="Y15" s="23">
        <f t="shared" si="1"/>
        <v>0</v>
      </c>
      <c r="Z15" s="23">
        <f t="shared" si="2"/>
        <v>0</v>
      </c>
      <c r="AA15" s="24">
        <f>SUM('02'!I15:J15,'02'!L15:P15)-'02'!H15</f>
        <v>0</v>
      </c>
      <c r="AB15" s="28"/>
      <c r="AC15" s="28"/>
      <c r="AD15" s="28"/>
      <c r="AE15" s="28"/>
      <c r="AF15" s="28"/>
    </row>
    <row r="16" spans="2:32" s="13" customFormat="1" ht="12.6" customHeight="1">
      <c r="B16" s="29"/>
      <c r="C16" s="29"/>
      <c r="D16" s="30" t="s">
        <v>20</v>
      </c>
      <c r="E16" s="69">
        <f>SUM(F16,G16,H16,L16,O16,'02'!E16,'02'!F16,'02'!G16,'02'!H16,'02'!Q16)</f>
        <v>545</v>
      </c>
      <c r="F16" s="71">
        <v>0</v>
      </c>
      <c r="G16" s="71">
        <v>0</v>
      </c>
      <c r="H16" s="71">
        <f t="shared" si="3"/>
        <v>374</v>
      </c>
      <c r="I16" s="71">
        <v>223</v>
      </c>
      <c r="J16" s="72">
        <v>151</v>
      </c>
      <c r="K16" s="31"/>
      <c r="L16" s="80">
        <f t="shared" si="4"/>
        <v>145</v>
      </c>
      <c r="M16" s="81">
        <v>139</v>
      </c>
      <c r="N16" s="81">
        <v>6</v>
      </c>
      <c r="O16" s="81">
        <f t="shared" si="5"/>
        <v>11</v>
      </c>
      <c r="P16" s="81">
        <v>10</v>
      </c>
      <c r="Q16" s="81">
        <v>1</v>
      </c>
      <c r="R16" s="32"/>
      <c r="S16" s="33"/>
      <c r="T16" s="34" t="s">
        <v>20</v>
      </c>
      <c r="U16" s="20"/>
      <c r="V16" s="28"/>
      <c r="W16" s="23">
        <f>SUM(F16:G16,I16:J16,M16:N16,P16:Q16,'02'!E16:G16,'02'!I16:J16,'02'!L16:Q16)-'01'!E16</f>
        <v>0</v>
      </c>
      <c r="X16" s="23">
        <f t="shared" si="0"/>
        <v>0</v>
      </c>
      <c r="Y16" s="23">
        <f t="shared" si="1"/>
        <v>0</v>
      </c>
      <c r="Z16" s="23">
        <f t="shared" si="2"/>
        <v>0</v>
      </c>
      <c r="AA16" s="24">
        <f>SUM('02'!I16:J16,'02'!L16:P16)-'02'!H16</f>
        <v>0</v>
      </c>
      <c r="AB16" s="28"/>
      <c r="AC16" s="28"/>
      <c r="AD16" s="28"/>
      <c r="AE16" s="28"/>
      <c r="AF16" s="28"/>
    </row>
    <row r="17" spans="2:32" s="13" customFormat="1" ht="12.6" customHeight="1">
      <c r="B17" s="29"/>
      <c r="C17" s="29"/>
      <c r="D17" s="30" t="s">
        <v>21</v>
      </c>
      <c r="E17" s="69">
        <f>SUM(F17,G17,H17,L17,O17,'02'!E17,'02'!F17,'02'!G17,'02'!H17,'02'!Q17)</f>
        <v>78</v>
      </c>
      <c r="F17" s="71">
        <v>0</v>
      </c>
      <c r="G17" s="71">
        <v>0</v>
      </c>
      <c r="H17" s="71">
        <f t="shared" si="3"/>
        <v>58</v>
      </c>
      <c r="I17" s="71">
        <v>28</v>
      </c>
      <c r="J17" s="72">
        <v>30</v>
      </c>
      <c r="K17" s="31"/>
      <c r="L17" s="80">
        <f t="shared" si="4"/>
        <v>11</v>
      </c>
      <c r="M17" s="81">
        <v>11</v>
      </c>
      <c r="N17" s="81">
        <v>0</v>
      </c>
      <c r="O17" s="81">
        <f t="shared" si="5"/>
        <v>6</v>
      </c>
      <c r="P17" s="81">
        <v>4</v>
      </c>
      <c r="Q17" s="81">
        <v>2</v>
      </c>
      <c r="R17" s="32"/>
      <c r="S17" s="33"/>
      <c r="T17" s="34" t="s">
        <v>21</v>
      </c>
      <c r="U17" s="20"/>
      <c r="V17" s="28"/>
      <c r="W17" s="23">
        <f>SUM(F17:G17,I17:J17,M17:N17,P17:Q17,'02'!E17:G17,'02'!I17:J17,'02'!L17:Q17)-'01'!E17</f>
        <v>0</v>
      </c>
      <c r="X17" s="23">
        <f t="shared" si="0"/>
        <v>0</v>
      </c>
      <c r="Y17" s="23">
        <f t="shared" si="1"/>
        <v>0</v>
      </c>
      <c r="Z17" s="23">
        <f t="shared" si="2"/>
        <v>0</v>
      </c>
      <c r="AA17" s="24">
        <f>SUM('02'!I17:J17,'02'!L17:P17)-'02'!H17</f>
        <v>0</v>
      </c>
      <c r="AB17" s="28"/>
      <c r="AC17" s="28"/>
      <c r="AD17" s="28"/>
      <c r="AE17" s="28"/>
      <c r="AF17" s="28"/>
    </row>
    <row r="18" spans="2:32" s="13" customFormat="1" ht="12.6" customHeight="1">
      <c r="B18" s="29"/>
      <c r="C18" s="29"/>
      <c r="D18" s="30" t="s">
        <v>22</v>
      </c>
      <c r="E18" s="69">
        <f>SUM(F18,G18,H18,L18,O18,'02'!E18,'02'!F18,'02'!G18,'02'!H18,'02'!Q18)</f>
        <v>2840</v>
      </c>
      <c r="F18" s="71">
        <v>1</v>
      </c>
      <c r="G18" s="71">
        <v>0</v>
      </c>
      <c r="H18" s="71">
        <f t="shared" si="3"/>
        <v>2399</v>
      </c>
      <c r="I18" s="71">
        <v>1202</v>
      </c>
      <c r="J18" s="72">
        <v>1197</v>
      </c>
      <c r="K18" s="31"/>
      <c r="L18" s="80">
        <f t="shared" si="4"/>
        <v>101</v>
      </c>
      <c r="M18" s="81">
        <v>94</v>
      </c>
      <c r="N18" s="81">
        <v>7</v>
      </c>
      <c r="O18" s="81">
        <f t="shared" si="5"/>
        <v>32</v>
      </c>
      <c r="P18" s="81">
        <v>23</v>
      </c>
      <c r="Q18" s="81">
        <v>9</v>
      </c>
      <c r="R18" s="32"/>
      <c r="S18" s="33"/>
      <c r="T18" s="34" t="s">
        <v>22</v>
      </c>
      <c r="U18" s="20"/>
      <c r="V18" s="28"/>
      <c r="W18" s="23">
        <f>SUM(F18:G18,I18:J18,M18:N18,P18:Q18,'02'!E18:G18,'02'!I18:J18,'02'!L18:Q18)-'01'!E18</f>
        <v>0</v>
      </c>
      <c r="X18" s="23">
        <f t="shared" si="0"/>
        <v>0</v>
      </c>
      <c r="Y18" s="23">
        <f t="shared" si="1"/>
        <v>0</v>
      </c>
      <c r="Z18" s="23">
        <f t="shared" si="2"/>
        <v>0</v>
      </c>
      <c r="AA18" s="24">
        <f>SUM('02'!I18:J18,'02'!L18:P18)-'02'!H18</f>
        <v>0</v>
      </c>
      <c r="AB18" s="28"/>
      <c r="AC18" s="28"/>
      <c r="AD18" s="28"/>
      <c r="AE18" s="28"/>
      <c r="AF18" s="28"/>
    </row>
    <row r="19" spans="2:32" s="13" customFormat="1" ht="12.6" customHeight="1">
      <c r="B19" s="29"/>
      <c r="C19" s="29"/>
      <c r="D19" s="30" t="s">
        <v>23</v>
      </c>
      <c r="E19" s="69">
        <f>SUM(F19,G19,H19,L19,O19,'02'!E19,'02'!F19,'02'!G19,'02'!H19,'02'!Q19)</f>
        <v>4333</v>
      </c>
      <c r="F19" s="71">
        <v>0</v>
      </c>
      <c r="G19" s="71">
        <v>0</v>
      </c>
      <c r="H19" s="71">
        <f t="shared" si="3"/>
        <v>3322</v>
      </c>
      <c r="I19" s="71">
        <v>1734</v>
      </c>
      <c r="J19" s="72">
        <v>1588</v>
      </c>
      <c r="K19" s="31"/>
      <c r="L19" s="80">
        <f t="shared" si="4"/>
        <v>331</v>
      </c>
      <c r="M19" s="81">
        <v>319</v>
      </c>
      <c r="N19" s="81">
        <v>12</v>
      </c>
      <c r="O19" s="81">
        <f t="shared" si="5"/>
        <v>79</v>
      </c>
      <c r="P19" s="81">
        <v>52</v>
      </c>
      <c r="Q19" s="81">
        <v>27</v>
      </c>
      <c r="R19" s="32"/>
      <c r="S19" s="33"/>
      <c r="T19" s="34" t="s">
        <v>23</v>
      </c>
      <c r="U19" s="20"/>
      <c r="V19" s="28"/>
      <c r="W19" s="23">
        <f>SUM(F19:G19,I19:J19,M19:N19,P19:Q19,'02'!E19:G19,'02'!I19:J19,'02'!L19:Q19)-'01'!E19</f>
        <v>0</v>
      </c>
      <c r="X19" s="23">
        <f t="shared" si="0"/>
        <v>0</v>
      </c>
      <c r="Y19" s="23">
        <f t="shared" si="1"/>
        <v>0</v>
      </c>
      <c r="Z19" s="23">
        <f t="shared" si="2"/>
        <v>0</v>
      </c>
      <c r="AA19" s="24">
        <f>SUM('02'!I19:J19,'02'!L19:P19)-'02'!H19</f>
        <v>0</v>
      </c>
      <c r="AB19" s="28"/>
      <c r="AC19" s="28"/>
      <c r="AD19" s="28"/>
      <c r="AE19" s="28"/>
      <c r="AF19" s="28"/>
    </row>
    <row r="20" spans="2:32" s="13" customFormat="1" ht="12.6" customHeight="1">
      <c r="B20" s="29"/>
      <c r="C20" s="29"/>
      <c r="D20" s="30" t="s">
        <v>24</v>
      </c>
      <c r="E20" s="69">
        <f>SUM(F20,G20,H20,L20,O20,'02'!E20,'02'!F20,'02'!G20,'02'!H20,'02'!Q20)</f>
        <v>464</v>
      </c>
      <c r="F20" s="71">
        <v>0</v>
      </c>
      <c r="G20" s="71">
        <v>0</v>
      </c>
      <c r="H20" s="71">
        <f t="shared" si="3"/>
        <v>323</v>
      </c>
      <c r="I20" s="71">
        <v>87</v>
      </c>
      <c r="J20" s="72">
        <v>236</v>
      </c>
      <c r="K20" s="31"/>
      <c r="L20" s="80">
        <f t="shared" si="4"/>
        <v>8</v>
      </c>
      <c r="M20" s="81">
        <v>7</v>
      </c>
      <c r="N20" s="81">
        <v>1</v>
      </c>
      <c r="O20" s="81">
        <f t="shared" si="5"/>
        <v>2</v>
      </c>
      <c r="P20" s="81">
        <v>1</v>
      </c>
      <c r="Q20" s="81">
        <v>1</v>
      </c>
      <c r="R20" s="32"/>
      <c r="S20" s="33"/>
      <c r="T20" s="34" t="s">
        <v>24</v>
      </c>
      <c r="U20" s="20"/>
      <c r="V20" s="28"/>
      <c r="W20" s="23">
        <f>SUM(F20:G20,I20:J20,M20:N20,P20:Q20,'02'!E20:G20,'02'!I20:J20,'02'!L20:Q20)-'01'!E20</f>
        <v>0</v>
      </c>
      <c r="X20" s="23">
        <f t="shared" si="0"/>
        <v>0</v>
      </c>
      <c r="Y20" s="23">
        <f t="shared" si="1"/>
        <v>0</v>
      </c>
      <c r="Z20" s="23">
        <f t="shared" si="2"/>
        <v>0</v>
      </c>
      <c r="AA20" s="24">
        <f>SUM('02'!I20:J20,'02'!L20:P20)-'02'!H20</f>
        <v>0</v>
      </c>
      <c r="AB20" s="28"/>
      <c r="AC20" s="28"/>
      <c r="AD20" s="28"/>
      <c r="AE20" s="28"/>
      <c r="AF20" s="28"/>
    </row>
    <row r="21" spans="2:32" s="13" customFormat="1" ht="12.6" customHeight="1">
      <c r="B21" s="29"/>
      <c r="C21" s="29"/>
      <c r="D21" s="30" t="s">
        <v>25</v>
      </c>
      <c r="E21" s="69">
        <f>SUM(F21,G21,H21,L21,O21,'02'!E21,'02'!F21,'02'!G21,'02'!H21,'02'!Q21)</f>
        <v>360</v>
      </c>
      <c r="F21" s="71">
        <v>0</v>
      </c>
      <c r="G21" s="71">
        <v>0</v>
      </c>
      <c r="H21" s="71">
        <f t="shared" si="3"/>
        <v>279</v>
      </c>
      <c r="I21" s="71">
        <v>66</v>
      </c>
      <c r="J21" s="72">
        <v>213</v>
      </c>
      <c r="K21" s="31"/>
      <c r="L21" s="80">
        <f t="shared" si="4"/>
        <v>0</v>
      </c>
      <c r="M21" s="81">
        <v>0</v>
      </c>
      <c r="N21" s="81">
        <v>0</v>
      </c>
      <c r="O21" s="81">
        <f t="shared" si="5"/>
        <v>6</v>
      </c>
      <c r="P21" s="81">
        <v>3</v>
      </c>
      <c r="Q21" s="81">
        <v>3</v>
      </c>
      <c r="R21" s="32"/>
      <c r="S21" s="33"/>
      <c r="T21" s="34" t="s">
        <v>25</v>
      </c>
      <c r="U21" s="20"/>
      <c r="V21" s="28"/>
      <c r="W21" s="23">
        <f>SUM(F21:G21,I21:J21,M21:N21,P21:Q21,'02'!E21:G21,'02'!I21:J21,'02'!L21:Q21)-'01'!E21</f>
        <v>0</v>
      </c>
      <c r="X21" s="23">
        <f t="shared" si="0"/>
        <v>0</v>
      </c>
      <c r="Y21" s="23">
        <f t="shared" si="1"/>
        <v>0</v>
      </c>
      <c r="Z21" s="23">
        <f t="shared" si="2"/>
        <v>0</v>
      </c>
      <c r="AA21" s="24">
        <f>SUM('02'!I21:J21,'02'!L21:P21)-'02'!H21</f>
        <v>0</v>
      </c>
      <c r="AB21" s="28"/>
      <c r="AC21" s="28"/>
      <c r="AD21" s="28"/>
      <c r="AE21" s="28"/>
      <c r="AF21" s="28"/>
    </row>
    <row r="22" spans="2:32" s="13" customFormat="1" ht="12.6" customHeight="1">
      <c r="B22" s="29"/>
      <c r="C22" s="29"/>
      <c r="D22" s="30" t="s">
        <v>26</v>
      </c>
      <c r="E22" s="69">
        <f>SUM(F22,G22,H22,L22,O22,'02'!E22,'02'!F22,'02'!G22,'02'!H22,'02'!Q22)</f>
        <v>3402</v>
      </c>
      <c r="F22" s="71">
        <v>6</v>
      </c>
      <c r="G22" s="71">
        <v>0</v>
      </c>
      <c r="H22" s="71">
        <f t="shared" si="3"/>
        <v>2162</v>
      </c>
      <c r="I22" s="71">
        <v>620</v>
      </c>
      <c r="J22" s="72">
        <v>1542</v>
      </c>
      <c r="K22" s="31"/>
      <c r="L22" s="80">
        <f t="shared" si="4"/>
        <v>18</v>
      </c>
      <c r="M22" s="81">
        <v>17</v>
      </c>
      <c r="N22" s="81">
        <v>1</v>
      </c>
      <c r="O22" s="81">
        <f t="shared" si="5"/>
        <v>32</v>
      </c>
      <c r="P22" s="81">
        <v>16</v>
      </c>
      <c r="Q22" s="81">
        <v>16</v>
      </c>
      <c r="R22" s="32"/>
      <c r="S22" s="33"/>
      <c r="T22" s="34" t="s">
        <v>26</v>
      </c>
      <c r="U22" s="20"/>
      <c r="V22" s="28"/>
      <c r="W22" s="23">
        <f>SUM(F22:G22,I22:J22,M22:N22,P22:Q22,'02'!E22:G22,'02'!I22:J22,'02'!L22:Q22)-'01'!E22</f>
        <v>0</v>
      </c>
      <c r="X22" s="23">
        <f t="shared" si="0"/>
        <v>0</v>
      </c>
      <c r="Y22" s="23">
        <f t="shared" si="1"/>
        <v>0</v>
      </c>
      <c r="Z22" s="23">
        <f t="shared" si="2"/>
        <v>0</v>
      </c>
      <c r="AA22" s="24">
        <f>SUM('02'!I22:J22,'02'!L22:P22)-'02'!H22</f>
        <v>0</v>
      </c>
      <c r="AB22" s="28"/>
      <c r="AC22" s="28"/>
      <c r="AD22" s="28"/>
      <c r="AE22" s="28"/>
      <c r="AF22" s="28"/>
    </row>
    <row r="23" spans="2:32" s="13" customFormat="1" ht="12.6" customHeight="1">
      <c r="B23" s="29"/>
      <c r="C23" s="29"/>
      <c r="D23" s="30" t="s">
        <v>7</v>
      </c>
      <c r="E23" s="69">
        <f>SUM(F23,G23,H23,L23,O23,'02'!E23,'02'!F23,'02'!G23,'02'!H23,'02'!Q23)</f>
        <v>7301</v>
      </c>
      <c r="F23" s="71">
        <v>2</v>
      </c>
      <c r="G23" s="71">
        <v>0</v>
      </c>
      <c r="H23" s="71">
        <f t="shared" si="3"/>
        <v>5143</v>
      </c>
      <c r="I23" s="71">
        <v>2250</v>
      </c>
      <c r="J23" s="72">
        <v>2893</v>
      </c>
      <c r="K23" s="31"/>
      <c r="L23" s="80">
        <f t="shared" si="4"/>
        <v>46</v>
      </c>
      <c r="M23" s="81">
        <v>40</v>
      </c>
      <c r="N23" s="81">
        <v>6</v>
      </c>
      <c r="O23" s="81">
        <f t="shared" si="5"/>
        <v>149</v>
      </c>
      <c r="P23" s="81">
        <v>74</v>
      </c>
      <c r="Q23" s="81">
        <v>75</v>
      </c>
      <c r="R23" s="32"/>
      <c r="S23" s="33"/>
      <c r="T23" s="34" t="s">
        <v>7</v>
      </c>
      <c r="U23" s="20"/>
      <c r="V23" s="28"/>
      <c r="W23" s="23">
        <f>SUM(F23:G23,I23:J23,M23:N23,P23:Q23,'02'!E23:G23,'02'!I23:J23,'02'!L23:Q23)-'01'!E23</f>
        <v>0</v>
      </c>
      <c r="X23" s="23">
        <f t="shared" si="0"/>
        <v>0</v>
      </c>
      <c r="Y23" s="23">
        <f t="shared" si="1"/>
        <v>0</v>
      </c>
      <c r="Z23" s="23">
        <f t="shared" si="2"/>
        <v>0</v>
      </c>
      <c r="AA23" s="24">
        <f>SUM('02'!I23:J23,'02'!L23:P23)-'02'!H23</f>
        <v>0</v>
      </c>
      <c r="AB23" s="28"/>
      <c r="AC23" s="28"/>
      <c r="AD23" s="28"/>
      <c r="AE23" s="28"/>
      <c r="AF23" s="28"/>
    </row>
    <row r="24" spans="2:32" s="25" customFormat="1" ht="12.6" customHeight="1">
      <c r="B24" s="26"/>
      <c r="C24" s="114" t="s">
        <v>44</v>
      </c>
      <c r="D24" s="115"/>
      <c r="E24" s="69">
        <f>SUM(F24,G24,H24,L24,O24,'02'!E24,'02'!F24,'02'!G24,'02'!H24,'02'!Q24)</f>
        <v>142530</v>
      </c>
      <c r="F24" s="69">
        <f>SUM(F25:F27)</f>
        <v>2</v>
      </c>
      <c r="G24" s="69">
        <f>SUM(G25:G27)</f>
        <v>0</v>
      </c>
      <c r="H24" s="69">
        <f t="shared" si="3"/>
        <v>138091</v>
      </c>
      <c r="I24" s="69">
        <f>SUM(I25:I27)</f>
        <v>13294</v>
      </c>
      <c r="J24" s="70">
        <f>SUM(J25:J27)</f>
        <v>124797</v>
      </c>
      <c r="K24" s="21"/>
      <c r="L24" s="78">
        <f t="shared" si="4"/>
        <v>180</v>
      </c>
      <c r="M24" s="79">
        <f>SUM(M25:M27)</f>
        <v>96</v>
      </c>
      <c r="N24" s="79">
        <f>SUM(N25:N27)</f>
        <v>84</v>
      </c>
      <c r="O24" s="79">
        <f t="shared" si="5"/>
        <v>654</v>
      </c>
      <c r="P24" s="79">
        <f>SUM(P25:P27)</f>
        <v>208</v>
      </c>
      <c r="Q24" s="79">
        <f>SUM(Q25:Q27)</f>
        <v>446</v>
      </c>
      <c r="R24" s="27"/>
      <c r="S24" s="104" t="s">
        <v>44</v>
      </c>
      <c r="T24" s="104"/>
      <c r="U24" s="22"/>
      <c r="V24" s="28"/>
      <c r="W24" s="23">
        <f>SUM(F24:G24,I24:J24,M24:N24,P24:Q24,'02'!E24:G24,'02'!I24:J24,'02'!L24:Q24)-'01'!E24</f>
        <v>0</v>
      </c>
      <c r="X24" s="23">
        <f t="shared" si="0"/>
        <v>0</v>
      </c>
      <c r="Y24" s="23">
        <f t="shared" si="1"/>
        <v>0</v>
      </c>
      <c r="Z24" s="23">
        <f t="shared" si="2"/>
        <v>0</v>
      </c>
      <c r="AA24" s="24">
        <f>SUM('02'!I24:J24,'02'!L24:P24)-'02'!H24</f>
        <v>0</v>
      </c>
      <c r="AB24" s="28"/>
      <c r="AC24" s="28"/>
      <c r="AD24" s="28"/>
      <c r="AE24" s="28"/>
      <c r="AF24" s="28"/>
    </row>
    <row r="25" spans="2:32" s="13" customFormat="1" ht="12.6" customHeight="1">
      <c r="B25" s="29"/>
      <c r="C25" s="29"/>
      <c r="D25" s="30" t="s">
        <v>27</v>
      </c>
      <c r="E25" s="69">
        <f>SUM(F25,G25,H25,L25,O25,'02'!E25,'02'!F25,'02'!G25,'02'!H25,'02'!Q25)</f>
        <v>5734</v>
      </c>
      <c r="F25" s="71">
        <v>2</v>
      </c>
      <c r="G25" s="71">
        <v>0</v>
      </c>
      <c r="H25" s="71">
        <f t="shared" si="3"/>
        <v>5496</v>
      </c>
      <c r="I25" s="71">
        <v>2900</v>
      </c>
      <c r="J25" s="72">
        <v>2596</v>
      </c>
      <c r="K25" s="31"/>
      <c r="L25" s="80">
        <f t="shared" si="4"/>
        <v>32</v>
      </c>
      <c r="M25" s="81">
        <v>29</v>
      </c>
      <c r="N25" s="81">
        <v>3</v>
      </c>
      <c r="O25" s="81">
        <f t="shared" si="5"/>
        <v>108</v>
      </c>
      <c r="P25" s="81">
        <v>64</v>
      </c>
      <c r="Q25" s="81">
        <v>44</v>
      </c>
      <c r="R25" s="32"/>
      <c r="S25" s="33"/>
      <c r="T25" s="34" t="s">
        <v>27</v>
      </c>
      <c r="U25" s="20"/>
      <c r="V25" s="28"/>
      <c r="W25" s="23">
        <f>SUM(F25:G25,I25:J25,M25:N25,P25:Q25,'02'!E25:G25,'02'!I25:J25,'02'!L25:Q25)-'01'!E25</f>
        <v>0</v>
      </c>
      <c r="X25" s="23">
        <f t="shared" si="0"/>
        <v>0</v>
      </c>
      <c r="Y25" s="23">
        <f t="shared" si="1"/>
        <v>0</v>
      </c>
      <c r="Z25" s="23">
        <f t="shared" si="2"/>
        <v>0</v>
      </c>
      <c r="AA25" s="24">
        <f>SUM('02'!I25:J25,'02'!L25:P25)-'02'!H25</f>
        <v>0</v>
      </c>
      <c r="AB25" s="28"/>
      <c r="AC25" s="28"/>
      <c r="AD25" s="28"/>
      <c r="AE25" s="28"/>
      <c r="AF25" s="28"/>
    </row>
    <row r="26" spans="2:32" s="13" customFormat="1" ht="12.6" customHeight="1">
      <c r="B26" s="29"/>
      <c r="C26" s="29"/>
      <c r="D26" s="30" t="s">
        <v>28</v>
      </c>
      <c r="E26" s="69">
        <f>SUM(F26,G26,H26,L26,O26,'02'!E26,'02'!F26,'02'!G26,'02'!H26,'02'!Q26)</f>
        <v>7913</v>
      </c>
      <c r="F26" s="71">
        <v>0</v>
      </c>
      <c r="G26" s="71">
        <v>0</v>
      </c>
      <c r="H26" s="71">
        <f t="shared" si="3"/>
        <v>7733</v>
      </c>
      <c r="I26" s="71">
        <v>1894</v>
      </c>
      <c r="J26" s="72">
        <v>5839</v>
      </c>
      <c r="K26" s="31"/>
      <c r="L26" s="80">
        <f t="shared" si="4"/>
        <v>11</v>
      </c>
      <c r="M26" s="81">
        <v>8</v>
      </c>
      <c r="N26" s="81">
        <v>3</v>
      </c>
      <c r="O26" s="81">
        <f t="shared" si="5"/>
        <v>75</v>
      </c>
      <c r="P26" s="81">
        <v>32</v>
      </c>
      <c r="Q26" s="81">
        <v>43</v>
      </c>
      <c r="R26" s="32"/>
      <c r="S26" s="33"/>
      <c r="T26" s="34" t="s">
        <v>28</v>
      </c>
      <c r="U26" s="20"/>
      <c r="V26" s="28"/>
      <c r="W26" s="23">
        <f>SUM(F26:G26,I26:J26,M26:N26,P26:Q26,'02'!E26:G26,'02'!I26:J26,'02'!L26:Q26)-'01'!E26</f>
        <v>0</v>
      </c>
      <c r="X26" s="23">
        <f t="shared" si="0"/>
        <v>0</v>
      </c>
      <c r="Y26" s="23">
        <f t="shared" si="1"/>
        <v>0</v>
      </c>
      <c r="Z26" s="23">
        <f t="shared" si="2"/>
        <v>0</v>
      </c>
      <c r="AA26" s="24">
        <f>SUM('02'!I26:J26,'02'!L26:P26)-'02'!H26</f>
        <v>0</v>
      </c>
      <c r="AB26" s="28"/>
      <c r="AC26" s="28"/>
      <c r="AD26" s="28"/>
      <c r="AE26" s="28"/>
      <c r="AF26" s="28"/>
    </row>
    <row r="27" spans="2:32" s="13" customFormat="1" ht="12.6" customHeight="1">
      <c r="B27" s="29"/>
      <c r="C27" s="29"/>
      <c r="D27" s="30" t="s">
        <v>29</v>
      </c>
      <c r="E27" s="69">
        <f>SUM(F27,G27,H27,L27,O27,'02'!E27,'02'!F27,'02'!G27,'02'!H27,'02'!Q27)</f>
        <v>128883</v>
      </c>
      <c r="F27" s="71">
        <v>0</v>
      </c>
      <c r="G27" s="71">
        <v>0</v>
      </c>
      <c r="H27" s="71">
        <f t="shared" si="3"/>
        <v>124862</v>
      </c>
      <c r="I27" s="71">
        <v>8500</v>
      </c>
      <c r="J27" s="72">
        <v>116362</v>
      </c>
      <c r="K27" s="31"/>
      <c r="L27" s="80">
        <f t="shared" si="4"/>
        <v>137</v>
      </c>
      <c r="M27" s="81">
        <v>59</v>
      </c>
      <c r="N27" s="81">
        <v>78</v>
      </c>
      <c r="O27" s="81">
        <f t="shared" si="5"/>
        <v>471</v>
      </c>
      <c r="P27" s="81">
        <v>112</v>
      </c>
      <c r="Q27" s="81">
        <v>359</v>
      </c>
      <c r="R27" s="32"/>
      <c r="S27" s="33"/>
      <c r="T27" s="34" t="s">
        <v>29</v>
      </c>
      <c r="U27" s="20"/>
      <c r="V27" s="28"/>
      <c r="W27" s="23">
        <f>SUM(F27:G27,I27:J27,M27:N27,P27:Q27,'02'!E27:G27,'02'!I27:J27,'02'!L27:Q27)-'01'!E27</f>
        <v>0</v>
      </c>
      <c r="X27" s="23">
        <f t="shared" si="0"/>
        <v>0</v>
      </c>
      <c r="Y27" s="23">
        <f t="shared" si="1"/>
        <v>0</v>
      </c>
      <c r="Z27" s="23">
        <f t="shared" si="2"/>
        <v>0</v>
      </c>
      <c r="AA27" s="24">
        <f>SUM('02'!I27:J27,'02'!L27:P27)-'02'!H27</f>
        <v>0</v>
      </c>
      <c r="AB27" s="28"/>
      <c r="AC27" s="28"/>
      <c r="AD27" s="28"/>
      <c r="AE27" s="28"/>
      <c r="AF27" s="28"/>
    </row>
    <row r="28" spans="2:32" s="25" customFormat="1" ht="12.6" customHeight="1">
      <c r="B28" s="26"/>
      <c r="C28" s="114" t="s">
        <v>43</v>
      </c>
      <c r="D28" s="115"/>
      <c r="E28" s="69">
        <f>SUM(F28,G28,H28,L28,O28,'02'!E28,'02'!F28,'02'!G28,'02'!H28,'02'!Q28)</f>
        <v>228793</v>
      </c>
      <c r="F28" s="69">
        <f>SUM(F29:F55)</f>
        <v>56</v>
      </c>
      <c r="G28" s="69">
        <f>SUM(G29:G55)</f>
        <v>21</v>
      </c>
      <c r="H28" s="69">
        <f t="shared" si="3"/>
        <v>205192</v>
      </c>
      <c r="I28" s="69">
        <f>SUM(I29:I55)</f>
        <v>62664</v>
      </c>
      <c r="J28" s="70">
        <f>SUM(J29:J55)</f>
        <v>142528</v>
      </c>
      <c r="K28" s="21"/>
      <c r="L28" s="78">
        <f t="shared" si="4"/>
        <v>1371</v>
      </c>
      <c r="M28" s="79">
        <f>SUM(M29:M55)</f>
        <v>728</v>
      </c>
      <c r="N28" s="79">
        <f>SUM(N29:N55)</f>
        <v>643</v>
      </c>
      <c r="O28" s="79">
        <f t="shared" si="5"/>
        <v>3086</v>
      </c>
      <c r="P28" s="79">
        <f>SUM(P29:P55)</f>
        <v>1423</v>
      </c>
      <c r="Q28" s="79">
        <f>SUM(Q29:Q55)</f>
        <v>1663</v>
      </c>
      <c r="R28" s="27"/>
      <c r="S28" s="104" t="s">
        <v>43</v>
      </c>
      <c r="T28" s="104"/>
      <c r="U28" s="22"/>
      <c r="V28" s="28"/>
      <c r="W28" s="23">
        <f>SUM(F28:G28,I28:J28,M28:N28,P28:Q28,'02'!E28:G28,'02'!I28:J28,'02'!L28:Q28)-'01'!E28</f>
        <v>0</v>
      </c>
      <c r="X28" s="23">
        <f t="shared" si="0"/>
        <v>0</v>
      </c>
      <c r="Y28" s="23">
        <f t="shared" si="1"/>
        <v>0</v>
      </c>
      <c r="Z28" s="23">
        <f t="shared" si="2"/>
        <v>0</v>
      </c>
      <c r="AA28" s="24">
        <f>SUM('02'!I28:J28,'02'!L28:P28)-'02'!H28</f>
        <v>0</v>
      </c>
      <c r="AB28" s="28"/>
      <c r="AC28" s="28"/>
      <c r="AD28" s="28"/>
      <c r="AE28" s="28"/>
      <c r="AF28" s="28"/>
    </row>
    <row r="29" spans="2:32" s="13" customFormat="1" ht="12.6" customHeight="1">
      <c r="B29" s="29"/>
      <c r="C29" s="29"/>
      <c r="D29" s="30" t="s">
        <v>30</v>
      </c>
      <c r="E29" s="69">
        <f>SUM(F29,G29,H29,L29,O29,'02'!E29,'02'!F29,'02'!G29,'02'!H29,'02'!Q29)</f>
        <v>2297</v>
      </c>
      <c r="F29" s="71">
        <v>0</v>
      </c>
      <c r="G29" s="71">
        <v>0</v>
      </c>
      <c r="H29" s="71">
        <f t="shared" si="3"/>
        <v>2063</v>
      </c>
      <c r="I29" s="71">
        <v>558</v>
      </c>
      <c r="J29" s="72">
        <v>1505</v>
      </c>
      <c r="K29" s="31"/>
      <c r="L29" s="80">
        <f t="shared" si="4"/>
        <v>3</v>
      </c>
      <c r="M29" s="81">
        <v>3</v>
      </c>
      <c r="N29" s="81">
        <v>0</v>
      </c>
      <c r="O29" s="81">
        <f t="shared" si="5"/>
        <v>104</v>
      </c>
      <c r="P29" s="81">
        <v>26</v>
      </c>
      <c r="Q29" s="81">
        <v>78</v>
      </c>
      <c r="R29" s="32"/>
      <c r="S29" s="33"/>
      <c r="T29" s="34" t="s">
        <v>30</v>
      </c>
      <c r="U29" s="20"/>
      <c r="V29" s="28"/>
      <c r="W29" s="23">
        <f>SUM(F29:G29,I29:J29,M29:N29,P29:Q29,'02'!E29:G29,'02'!I29:J29,'02'!L29:Q29)-'01'!E29</f>
        <v>0</v>
      </c>
      <c r="X29" s="23">
        <f t="shared" si="0"/>
        <v>0</v>
      </c>
      <c r="Y29" s="23">
        <f t="shared" si="1"/>
        <v>0</v>
      </c>
      <c r="Z29" s="23">
        <f t="shared" si="2"/>
        <v>0</v>
      </c>
      <c r="AA29" s="24">
        <f>SUM('02'!I29:J29,'02'!L29:P29)-'02'!H29</f>
        <v>0</v>
      </c>
      <c r="AB29" s="28"/>
      <c r="AC29" s="28"/>
      <c r="AD29" s="28"/>
      <c r="AE29" s="28"/>
      <c r="AF29" s="28"/>
    </row>
    <row r="30" spans="2:32" s="13" customFormat="1" ht="12.6" customHeight="1">
      <c r="B30" s="29"/>
      <c r="C30" s="29"/>
      <c r="D30" s="30" t="s">
        <v>31</v>
      </c>
      <c r="E30" s="69">
        <f>SUM(F30,G30,H30,L30,O30,'02'!E30,'02'!F30,'02'!G30,'02'!H30,'02'!Q30)</f>
        <v>2</v>
      </c>
      <c r="F30" s="71">
        <v>0</v>
      </c>
      <c r="G30" s="71">
        <v>0</v>
      </c>
      <c r="H30" s="71">
        <f t="shared" si="3"/>
        <v>2</v>
      </c>
      <c r="I30" s="71">
        <v>0</v>
      </c>
      <c r="J30" s="72">
        <v>2</v>
      </c>
      <c r="K30" s="31"/>
      <c r="L30" s="80">
        <f t="shared" si="4"/>
        <v>0</v>
      </c>
      <c r="M30" s="81">
        <v>0</v>
      </c>
      <c r="N30" s="81">
        <v>0</v>
      </c>
      <c r="O30" s="81">
        <f t="shared" si="5"/>
        <v>0</v>
      </c>
      <c r="P30" s="81">
        <v>0</v>
      </c>
      <c r="Q30" s="81">
        <v>0</v>
      </c>
      <c r="R30" s="32"/>
      <c r="S30" s="33"/>
      <c r="T30" s="34" t="s">
        <v>31</v>
      </c>
      <c r="U30" s="20"/>
      <c r="V30" s="28"/>
      <c r="W30" s="23">
        <f>SUM(F30:G30,I30:J30,M30:N30,P30:Q30,'02'!E30:G30,'02'!I30:J30,'02'!L30:Q30)-'01'!E30</f>
        <v>0</v>
      </c>
      <c r="X30" s="23">
        <f t="shared" si="0"/>
        <v>0</v>
      </c>
      <c r="Y30" s="23">
        <f t="shared" si="1"/>
        <v>0</v>
      </c>
      <c r="Z30" s="23">
        <f t="shared" si="2"/>
        <v>0</v>
      </c>
      <c r="AA30" s="24">
        <f>SUM('02'!I30:J30,'02'!L30:P30)-'02'!H30</f>
        <v>0</v>
      </c>
      <c r="AB30" s="28"/>
      <c r="AC30" s="28"/>
      <c r="AD30" s="28"/>
      <c r="AE30" s="28"/>
      <c r="AF30" s="28"/>
    </row>
    <row r="31" spans="2:32" s="13" customFormat="1" ht="12.6" customHeight="1">
      <c r="B31" s="29"/>
      <c r="C31" s="29"/>
      <c r="D31" s="30" t="s">
        <v>32</v>
      </c>
      <c r="E31" s="69">
        <f>SUM(F31,G31,H31,L31,O31,'02'!E31,'02'!F31,'02'!G31,'02'!H31,'02'!Q31)</f>
        <v>16</v>
      </c>
      <c r="F31" s="71">
        <v>0</v>
      </c>
      <c r="G31" s="71">
        <v>0</v>
      </c>
      <c r="H31" s="71">
        <f t="shared" si="3"/>
        <v>11</v>
      </c>
      <c r="I31" s="71">
        <v>3</v>
      </c>
      <c r="J31" s="72">
        <v>8</v>
      </c>
      <c r="K31" s="31"/>
      <c r="L31" s="80">
        <f t="shared" si="4"/>
        <v>0</v>
      </c>
      <c r="M31" s="81">
        <v>0</v>
      </c>
      <c r="N31" s="81">
        <v>0</v>
      </c>
      <c r="O31" s="81">
        <f t="shared" si="5"/>
        <v>3</v>
      </c>
      <c r="P31" s="81">
        <v>2</v>
      </c>
      <c r="Q31" s="81">
        <v>1</v>
      </c>
      <c r="R31" s="32"/>
      <c r="S31" s="33"/>
      <c r="T31" s="34" t="s">
        <v>32</v>
      </c>
      <c r="U31" s="20"/>
      <c r="V31" s="28"/>
      <c r="W31" s="23">
        <f>SUM(F31:G31,I31:J31,M31:N31,P31:Q31,'02'!E31:G31,'02'!I31:J31,'02'!L31:Q31)-'01'!E31</f>
        <v>0</v>
      </c>
      <c r="X31" s="23">
        <f t="shared" si="0"/>
        <v>0</v>
      </c>
      <c r="Y31" s="23">
        <f t="shared" si="1"/>
        <v>0</v>
      </c>
      <c r="Z31" s="23">
        <f t="shared" si="2"/>
        <v>0</v>
      </c>
      <c r="AA31" s="24">
        <f>SUM('02'!I31:J31,'02'!L31:P31)-'02'!H31</f>
        <v>0</v>
      </c>
      <c r="AB31" s="28"/>
      <c r="AC31" s="28"/>
      <c r="AD31" s="28"/>
      <c r="AE31" s="28"/>
      <c r="AF31" s="28"/>
    </row>
    <row r="32" spans="2:32" s="13" customFormat="1" ht="12.6" customHeight="1">
      <c r="B32" s="29"/>
      <c r="C32" s="29"/>
      <c r="D32" s="30" t="s">
        <v>33</v>
      </c>
      <c r="E32" s="69">
        <f>SUM(F32,G32,H32,L32,O32,'02'!E32,'02'!F32,'02'!G32,'02'!H32,'02'!Q32)</f>
        <v>573</v>
      </c>
      <c r="F32" s="71">
        <v>0</v>
      </c>
      <c r="G32" s="71">
        <v>0</v>
      </c>
      <c r="H32" s="71">
        <f t="shared" si="3"/>
        <v>540</v>
      </c>
      <c r="I32" s="71">
        <v>195</v>
      </c>
      <c r="J32" s="72">
        <v>345</v>
      </c>
      <c r="K32" s="31"/>
      <c r="L32" s="80">
        <f t="shared" si="4"/>
        <v>2</v>
      </c>
      <c r="M32" s="81">
        <v>1</v>
      </c>
      <c r="N32" s="81">
        <v>1</v>
      </c>
      <c r="O32" s="81">
        <f t="shared" si="5"/>
        <v>3</v>
      </c>
      <c r="P32" s="81">
        <v>0</v>
      </c>
      <c r="Q32" s="81">
        <v>3</v>
      </c>
      <c r="R32" s="32"/>
      <c r="S32" s="33"/>
      <c r="T32" s="34" t="s">
        <v>33</v>
      </c>
      <c r="U32" s="20"/>
      <c r="V32" s="28"/>
      <c r="W32" s="23">
        <f>SUM(F32:G32,I32:J32,M32:N32,P32:Q32,'02'!E32:G32,'02'!I32:J32,'02'!L32:Q32)-'01'!E32</f>
        <v>0</v>
      </c>
      <c r="X32" s="23">
        <f t="shared" si="0"/>
        <v>0</v>
      </c>
      <c r="Y32" s="23">
        <f t="shared" si="1"/>
        <v>0</v>
      </c>
      <c r="Z32" s="23">
        <f t="shared" si="2"/>
        <v>0</v>
      </c>
      <c r="AA32" s="24">
        <f>SUM('02'!I32:J32,'02'!L32:P32)-'02'!H32</f>
        <v>0</v>
      </c>
      <c r="AB32" s="28"/>
      <c r="AC32" s="28"/>
      <c r="AD32" s="28"/>
      <c r="AE32" s="28"/>
      <c r="AF32" s="28"/>
    </row>
    <row r="33" spans="2:32" s="13" customFormat="1" ht="12.6" customHeight="1">
      <c r="B33" s="29"/>
      <c r="C33" s="29"/>
      <c r="D33" s="30" t="s">
        <v>34</v>
      </c>
      <c r="E33" s="69">
        <f>SUM(F33,G33,H33,L33,O33,'02'!E33,'02'!F33,'02'!G33,'02'!H33,'02'!Q33)</f>
        <v>1495</v>
      </c>
      <c r="F33" s="71">
        <v>4</v>
      </c>
      <c r="G33" s="71">
        <v>0</v>
      </c>
      <c r="H33" s="71">
        <f t="shared" si="3"/>
        <v>1211</v>
      </c>
      <c r="I33" s="71">
        <v>345</v>
      </c>
      <c r="J33" s="72">
        <v>866</v>
      </c>
      <c r="K33" s="31"/>
      <c r="L33" s="80">
        <f t="shared" si="4"/>
        <v>6</v>
      </c>
      <c r="M33" s="81">
        <v>5</v>
      </c>
      <c r="N33" s="81">
        <v>1</v>
      </c>
      <c r="O33" s="81">
        <f t="shared" si="5"/>
        <v>44</v>
      </c>
      <c r="P33" s="81">
        <v>10</v>
      </c>
      <c r="Q33" s="81">
        <v>34</v>
      </c>
      <c r="R33" s="32"/>
      <c r="S33" s="33"/>
      <c r="T33" s="34" t="s">
        <v>34</v>
      </c>
      <c r="U33" s="20"/>
      <c r="V33" s="28"/>
      <c r="W33" s="23">
        <f>SUM(F33:G33,I33:J33,M33:N33,P33:Q33,'02'!E33:G33,'02'!I33:J33,'02'!L33:Q33)-'01'!E33</f>
        <v>0</v>
      </c>
      <c r="X33" s="23">
        <f t="shared" si="0"/>
        <v>0</v>
      </c>
      <c r="Y33" s="23">
        <f t="shared" si="1"/>
        <v>0</v>
      </c>
      <c r="Z33" s="23">
        <f t="shared" si="2"/>
        <v>0</v>
      </c>
      <c r="AA33" s="24">
        <f>SUM('02'!I33:J33,'02'!L33:P33)-'02'!H33</f>
        <v>0</v>
      </c>
      <c r="AB33" s="28"/>
      <c r="AC33" s="28"/>
      <c r="AD33" s="28"/>
      <c r="AE33" s="28"/>
      <c r="AF33" s="28"/>
    </row>
    <row r="34" spans="2:32" s="13" customFormat="1" ht="12.6" customHeight="1">
      <c r="B34" s="29"/>
      <c r="C34" s="29"/>
      <c r="D34" s="30" t="s">
        <v>59</v>
      </c>
      <c r="E34" s="69">
        <f>SUM(F34,G34,H34,L34,O34,'02'!E34,'02'!F34,'02'!G34,'02'!H34,'02'!Q34)</f>
        <v>8070</v>
      </c>
      <c r="F34" s="71">
        <v>6</v>
      </c>
      <c r="G34" s="71">
        <v>18</v>
      </c>
      <c r="H34" s="71">
        <f t="shared" si="3"/>
        <v>1223</v>
      </c>
      <c r="I34" s="71">
        <v>76</v>
      </c>
      <c r="J34" s="72">
        <v>1147</v>
      </c>
      <c r="K34" s="31"/>
      <c r="L34" s="80">
        <f t="shared" si="4"/>
        <v>4</v>
      </c>
      <c r="M34" s="81">
        <v>2</v>
      </c>
      <c r="N34" s="81">
        <v>2</v>
      </c>
      <c r="O34" s="81">
        <f t="shared" si="5"/>
        <v>188</v>
      </c>
      <c r="P34" s="81">
        <v>5</v>
      </c>
      <c r="Q34" s="81">
        <v>183</v>
      </c>
      <c r="R34" s="32"/>
      <c r="S34" s="33"/>
      <c r="T34" s="34" t="s">
        <v>59</v>
      </c>
      <c r="U34" s="20"/>
      <c r="V34" s="28"/>
      <c r="W34" s="23">
        <f>SUM(F34:G34,I34:J34,M34:N34,P34:Q34,'02'!E34:G34,'02'!I34:J34,'02'!L34:Q34)-'01'!E34</f>
        <v>0</v>
      </c>
      <c r="X34" s="23">
        <f t="shared" si="0"/>
        <v>0</v>
      </c>
      <c r="Y34" s="23">
        <f t="shared" si="1"/>
        <v>0</v>
      </c>
      <c r="Z34" s="23">
        <f t="shared" si="2"/>
        <v>0</v>
      </c>
      <c r="AA34" s="24">
        <f>SUM('02'!I34:J34,'02'!L34:P34)-'02'!H34</f>
        <v>0</v>
      </c>
      <c r="AB34" s="28"/>
      <c r="AC34" s="28"/>
      <c r="AD34" s="28"/>
      <c r="AE34" s="28"/>
      <c r="AF34" s="28"/>
    </row>
    <row r="35" spans="2:32" s="13" customFormat="1" ht="12.6" customHeight="1">
      <c r="B35" s="29"/>
      <c r="C35" s="29"/>
      <c r="D35" s="30" t="s">
        <v>57</v>
      </c>
      <c r="E35" s="69">
        <f>SUM(F35,G35,H35,L35,O35,'02'!E35,'02'!F35,'02'!G35,'02'!H35,'02'!Q35)</f>
        <v>1</v>
      </c>
      <c r="F35" s="71">
        <v>0</v>
      </c>
      <c r="G35" s="71">
        <v>0</v>
      </c>
      <c r="H35" s="71">
        <f t="shared" si="3"/>
        <v>1</v>
      </c>
      <c r="I35" s="71">
        <v>0</v>
      </c>
      <c r="J35" s="72">
        <v>1</v>
      </c>
      <c r="K35" s="31"/>
      <c r="L35" s="80">
        <f t="shared" si="4"/>
        <v>0</v>
      </c>
      <c r="M35" s="81">
        <v>0</v>
      </c>
      <c r="N35" s="81">
        <v>0</v>
      </c>
      <c r="O35" s="81">
        <f t="shared" si="5"/>
        <v>0</v>
      </c>
      <c r="P35" s="81">
        <v>0</v>
      </c>
      <c r="Q35" s="81">
        <v>0</v>
      </c>
      <c r="R35" s="32"/>
      <c r="S35" s="33"/>
      <c r="T35" s="34" t="s">
        <v>57</v>
      </c>
      <c r="U35" s="20"/>
      <c r="V35" s="28"/>
      <c r="W35" s="23">
        <f>SUM(F35:G35,I35:J35,M35:N35,P35:Q35,'02'!E35:G35,'02'!I35:J35,'02'!L35:Q35)-'01'!E35</f>
        <v>0</v>
      </c>
      <c r="X35" s="23">
        <f t="shared" si="0"/>
        <v>0</v>
      </c>
      <c r="Y35" s="23">
        <f t="shared" si="1"/>
        <v>0</v>
      </c>
      <c r="Z35" s="23">
        <f t="shared" si="2"/>
        <v>0</v>
      </c>
      <c r="AA35" s="24">
        <f>SUM('02'!I35:J35,'02'!L35:P35)-'02'!H35</f>
        <v>0</v>
      </c>
      <c r="AB35" s="28"/>
      <c r="AC35" s="28"/>
      <c r="AD35" s="28"/>
      <c r="AE35" s="28"/>
      <c r="AF35" s="28"/>
    </row>
    <row r="36" spans="2:32" s="13" customFormat="1" ht="12.6" customHeight="1">
      <c r="B36" s="29"/>
      <c r="C36" s="29"/>
      <c r="D36" s="30" t="s">
        <v>36</v>
      </c>
      <c r="E36" s="69">
        <f>SUM(F36,G36,H36,L36,O36,'02'!E36,'02'!F36,'02'!G36,'02'!H36,'02'!Q36)</f>
        <v>3</v>
      </c>
      <c r="F36" s="71">
        <v>0</v>
      </c>
      <c r="G36" s="71">
        <v>0</v>
      </c>
      <c r="H36" s="71">
        <f t="shared" si="3"/>
        <v>3</v>
      </c>
      <c r="I36" s="71">
        <v>1</v>
      </c>
      <c r="J36" s="72">
        <v>2</v>
      </c>
      <c r="K36" s="31"/>
      <c r="L36" s="80">
        <f t="shared" si="4"/>
        <v>0</v>
      </c>
      <c r="M36" s="81">
        <v>0</v>
      </c>
      <c r="N36" s="81">
        <v>0</v>
      </c>
      <c r="O36" s="81">
        <f t="shared" si="5"/>
        <v>0</v>
      </c>
      <c r="P36" s="81">
        <v>0</v>
      </c>
      <c r="Q36" s="81">
        <v>0</v>
      </c>
      <c r="R36" s="32"/>
      <c r="S36" s="33"/>
      <c r="T36" s="34" t="s">
        <v>36</v>
      </c>
      <c r="U36" s="20"/>
      <c r="V36" s="28"/>
      <c r="W36" s="23">
        <f>SUM(F36:G36,I36:J36,M36:N36,P36:Q36,'02'!E36:G36,'02'!I36:J36,'02'!L36:Q36)-'01'!E36</f>
        <v>0</v>
      </c>
      <c r="X36" s="23">
        <f t="shared" si="0"/>
        <v>0</v>
      </c>
      <c r="Y36" s="23">
        <f t="shared" si="1"/>
        <v>0</v>
      </c>
      <c r="Z36" s="23">
        <f t="shared" si="2"/>
        <v>0</v>
      </c>
      <c r="AA36" s="24">
        <f>SUM('02'!I36:J36,'02'!L36:P36)-'02'!H36</f>
        <v>0</v>
      </c>
      <c r="AB36" s="28"/>
      <c r="AC36" s="28"/>
      <c r="AD36" s="28"/>
      <c r="AE36" s="28"/>
      <c r="AF36" s="28"/>
    </row>
    <row r="37" spans="2:32" s="13" customFormat="1" ht="12.6" customHeight="1">
      <c r="B37" s="29"/>
      <c r="C37" s="29"/>
      <c r="D37" s="30" t="s">
        <v>37</v>
      </c>
      <c r="E37" s="69">
        <f>SUM(F37,G37,H37,L37,O37,'02'!E37,'02'!F37,'02'!G37,'02'!H37,'02'!Q37)</f>
        <v>4</v>
      </c>
      <c r="F37" s="71">
        <v>0</v>
      </c>
      <c r="G37" s="71">
        <v>0</v>
      </c>
      <c r="H37" s="71">
        <f t="shared" si="3"/>
        <v>4</v>
      </c>
      <c r="I37" s="71">
        <v>2</v>
      </c>
      <c r="J37" s="72">
        <v>2</v>
      </c>
      <c r="K37" s="31"/>
      <c r="L37" s="80">
        <f t="shared" si="4"/>
        <v>0</v>
      </c>
      <c r="M37" s="81">
        <v>0</v>
      </c>
      <c r="N37" s="81">
        <v>0</v>
      </c>
      <c r="O37" s="81">
        <f t="shared" si="5"/>
        <v>0</v>
      </c>
      <c r="P37" s="81">
        <v>0</v>
      </c>
      <c r="Q37" s="81">
        <v>0</v>
      </c>
      <c r="R37" s="32"/>
      <c r="S37" s="33"/>
      <c r="T37" s="34" t="s">
        <v>37</v>
      </c>
      <c r="U37" s="20"/>
      <c r="V37" s="28"/>
      <c r="W37" s="23">
        <f>SUM(F37:G37,I37:J37,M37:N37,P37:Q37,'02'!E37:G37,'02'!I37:J37,'02'!L37:Q37)-'01'!E37</f>
        <v>0</v>
      </c>
      <c r="X37" s="23">
        <f t="shared" si="0"/>
        <v>0</v>
      </c>
      <c r="Y37" s="23">
        <f t="shared" si="1"/>
        <v>0</v>
      </c>
      <c r="Z37" s="23">
        <f t="shared" si="2"/>
        <v>0</v>
      </c>
      <c r="AA37" s="24">
        <f>SUM('02'!I37:J37,'02'!L37:P37)-'02'!H37</f>
        <v>0</v>
      </c>
      <c r="AB37" s="28"/>
      <c r="AC37" s="28"/>
      <c r="AD37" s="28"/>
      <c r="AE37" s="28"/>
      <c r="AF37" s="28"/>
    </row>
    <row r="38" spans="2:32" s="13" customFormat="1" ht="12.6" customHeight="1">
      <c r="B38" s="29"/>
      <c r="C38" s="29"/>
      <c r="D38" s="30" t="s">
        <v>60</v>
      </c>
      <c r="E38" s="69">
        <f>SUM(F38,G38,H38,L38,O38,'02'!E38,'02'!F38,'02'!G38,'02'!H38,'02'!Q38)</f>
        <v>364</v>
      </c>
      <c r="F38" s="71">
        <v>0</v>
      </c>
      <c r="G38" s="71">
        <v>0</v>
      </c>
      <c r="H38" s="71">
        <f t="shared" si="3"/>
        <v>354</v>
      </c>
      <c r="I38" s="71">
        <v>122</v>
      </c>
      <c r="J38" s="72">
        <v>232</v>
      </c>
      <c r="K38" s="31"/>
      <c r="L38" s="80">
        <f t="shared" si="4"/>
        <v>0</v>
      </c>
      <c r="M38" s="81">
        <v>0</v>
      </c>
      <c r="N38" s="81">
        <v>0</v>
      </c>
      <c r="O38" s="81">
        <f t="shared" si="5"/>
        <v>2</v>
      </c>
      <c r="P38" s="81">
        <v>2</v>
      </c>
      <c r="Q38" s="81">
        <v>0</v>
      </c>
      <c r="R38" s="32"/>
      <c r="S38" s="33"/>
      <c r="T38" s="34" t="s">
        <v>60</v>
      </c>
      <c r="U38" s="20"/>
      <c r="V38" s="28"/>
      <c r="W38" s="23">
        <f>SUM(F38:G38,I38:J38,M38:N38,P38:Q38,'02'!E38:G38,'02'!I38:J38,'02'!L38:Q38)-'01'!E38</f>
        <v>0</v>
      </c>
      <c r="X38" s="23">
        <f t="shared" ref="X38:X55" si="6">SUM(I38:J38)-H38</f>
        <v>0</v>
      </c>
      <c r="Y38" s="23">
        <f t="shared" ref="Y38:Y55" si="7">SUM(M38:N38)-L38</f>
        <v>0</v>
      </c>
      <c r="Z38" s="23">
        <f t="shared" ref="Z38:Z55" si="8">SUM(P38:Q38)-O38</f>
        <v>0</v>
      </c>
      <c r="AA38" s="24">
        <f>SUM('02'!I38:J38,'02'!L38:P38)-'02'!H38</f>
        <v>0</v>
      </c>
      <c r="AB38" s="28"/>
      <c r="AC38" s="28"/>
      <c r="AD38" s="28"/>
      <c r="AE38" s="28"/>
      <c r="AF38" s="28"/>
    </row>
    <row r="39" spans="2:32" s="13" customFormat="1" ht="12.6" customHeight="1">
      <c r="B39" s="29"/>
      <c r="C39" s="29"/>
      <c r="D39" s="30" t="s">
        <v>38</v>
      </c>
      <c r="E39" s="69">
        <f>SUM(F39,G39,H39,L39,O39,'02'!E39,'02'!F39,'02'!G39,'02'!H39,'02'!Q39)</f>
        <v>116</v>
      </c>
      <c r="F39" s="71">
        <v>0</v>
      </c>
      <c r="G39" s="71">
        <v>0</v>
      </c>
      <c r="H39" s="71">
        <f t="shared" si="3"/>
        <v>109</v>
      </c>
      <c r="I39" s="71">
        <v>26</v>
      </c>
      <c r="J39" s="72">
        <v>83</v>
      </c>
      <c r="K39" s="31"/>
      <c r="L39" s="80">
        <f t="shared" si="4"/>
        <v>0</v>
      </c>
      <c r="M39" s="81">
        <v>0</v>
      </c>
      <c r="N39" s="81">
        <v>0</v>
      </c>
      <c r="O39" s="81">
        <f t="shared" si="5"/>
        <v>3</v>
      </c>
      <c r="P39" s="81">
        <v>3</v>
      </c>
      <c r="Q39" s="81">
        <v>0</v>
      </c>
      <c r="R39" s="32"/>
      <c r="S39" s="33"/>
      <c r="T39" s="34" t="s">
        <v>38</v>
      </c>
      <c r="U39" s="20"/>
      <c r="V39" s="28"/>
      <c r="W39" s="23">
        <f>SUM(F39:G39,I39:J39,M39:N39,P39:Q39,'02'!E39:G39,'02'!I39:J39,'02'!L39:Q39)-'01'!E39</f>
        <v>0</v>
      </c>
      <c r="X39" s="23">
        <f t="shared" si="6"/>
        <v>0</v>
      </c>
      <c r="Y39" s="23">
        <f t="shared" si="7"/>
        <v>0</v>
      </c>
      <c r="Z39" s="23">
        <f t="shared" si="8"/>
        <v>0</v>
      </c>
      <c r="AA39" s="24">
        <f>SUM('02'!I39:J39,'02'!L39:P39)-'02'!H39</f>
        <v>0</v>
      </c>
      <c r="AB39" s="28"/>
      <c r="AC39" s="28"/>
      <c r="AD39" s="28"/>
      <c r="AE39" s="28"/>
      <c r="AF39" s="28"/>
    </row>
    <row r="40" spans="2:32" s="13" customFormat="1" ht="12.6" customHeight="1">
      <c r="B40" s="29"/>
      <c r="C40" s="29"/>
      <c r="D40" s="30" t="s">
        <v>61</v>
      </c>
      <c r="E40" s="69">
        <f>SUM(F40,G40,H40,L40,O40,'02'!E40,'02'!F40,'02'!G40,'02'!H40,'02'!Q40)</f>
        <v>245</v>
      </c>
      <c r="F40" s="71">
        <v>0</v>
      </c>
      <c r="G40" s="71">
        <v>0</v>
      </c>
      <c r="H40" s="71">
        <f t="shared" si="3"/>
        <v>221</v>
      </c>
      <c r="I40" s="71">
        <v>66</v>
      </c>
      <c r="J40" s="72">
        <v>155</v>
      </c>
      <c r="K40" s="31"/>
      <c r="L40" s="80">
        <f t="shared" si="4"/>
        <v>1</v>
      </c>
      <c r="M40" s="81">
        <v>0</v>
      </c>
      <c r="N40" s="81">
        <v>1</v>
      </c>
      <c r="O40" s="81">
        <f t="shared" si="5"/>
        <v>21</v>
      </c>
      <c r="P40" s="81">
        <v>4</v>
      </c>
      <c r="Q40" s="81">
        <v>17</v>
      </c>
      <c r="R40" s="32"/>
      <c r="S40" s="33"/>
      <c r="T40" s="34" t="s">
        <v>61</v>
      </c>
      <c r="U40" s="20"/>
      <c r="V40" s="28"/>
      <c r="W40" s="23">
        <f>SUM(F40:G40,I40:J40,M40:N40,P40:Q40,'02'!E40:G40,'02'!I40:J40,'02'!L40:Q40)-'01'!E40</f>
        <v>0</v>
      </c>
      <c r="X40" s="23">
        <f t="shared" si="6"/>
        <v>0</v>
      </c>
      <c r="Y40" s="23">
        <f t="shared" si="7"/>
        <v>0</v>
      </c>
      <c r="Z40" s="23">
        <f t="shared" si="8"/>
        <v>0</v>
      </c>
      <c r="AA40" s="24">
        <f>SUM('02'!I40:J40,'02'!L40:P40)-'02'!H40</f>
        <v>0</v>
      </c>
      <c r="AB40" s="28"/>
      <c r="AC40" s="28"/>
      <c r="AD40" s="28"/>
      <c r="AE40" s="28"/>
      <c r="AF40" s="28"/>
    </row>
    <row r="41" spans="2:32" s="13" customFormat="1" ht="12.6" customHeight="1">
      <c r="B41" s="29"/>
      <c r="C41" s="29"/>
      <c r="D41" s="30" t="s">
        <v>39</v>
      </c>
      <c r="E41" s="69">
        <f>SUM(F41,G41,H41,L41,O41,'02'!E41,'02'!F41,'02'!G41,'02'!H41,'02'!Q41)</f>
        <v>716</v>
      </c>
      <c r="F41" s="71">
        <v>0</v>
      </c>
      <c r="G41" s="71">
        <v>0</v>
      </c>
      <c r="H41" s="71">
        <f t="shared" si="3"/>
        <v>656</v>
      </c>
      <c r="I41" s="71">
        <v>392</v>
      </c>
      <c r="J41" s="72">
        <v>264</v>
      </c>
      <c r="K41" s="31"/>
      <c r="L41" s="80">
        <f t="shared" si="4"/>
        <v>6</v>
      </c>
      <c r="M41" s="81">
        <v>5</v>
      </c>
      <c r="N41" s="81">
        <v>1</v>
      </c>
      <c r="O41" s="81">
        <f t="shared" si="5"/>
        <v>34</v>
      </c>
      <c r="P41" s="81">
        <v>28</v>
      </c>
      <c r="Q41" s="81">
        <v>6</v>
      </c>
      <c r="R41" s="32"/>
      <c r="S41" s="33"/>
      <c r="T41" s="34" t="s">
        <v>39</v>
      </c>
      <c r="U41" s="20"/>
      <c r="V41" s="28"/>
      <c r="W41" s="23">
        <f>SUM(F41:G41,I41:J41,M41:N41,P41:Q41,'02'!E41:G41,'02'!I41:J41,'02'!L41:Q41)-'01'!E41</f>
        <v>0</v>
      </c>
      <c r="X41" s="23">
        <f t="shared" si="6"/>
        <v>0</v>
      </c>
      <c r="Y41" s="23">
        <f t="shared" si="7"/>
        <v>0</v>
      </c>
      <c r="Z41" s="23">
        <f t="shared" si="8"/>
        <v>0</v>
      </c>
      <c r="AA41" s="24">
        <f>SUM('02'!I41:J41,'02'!L41:P41)-'02'!H41</f>
        <v>0</v>
      </c>
      <c r="AB41" s="28"/>
      <c r="AC41" s="28"/>
      <c r="AD41" s="28"/>
      <c r="AE41" s="28"/>
      <c r="AF41" s="28"/>
    </row>
    <row r="42" spans="2:32" s="13" customFormat="1" ht="12.6" customHeight="1">
      <c r="B42" s="29"/>
      <c r="C42" s="29"/>
      <c r="D42" s="30" t="s">
        <v>40</v>
      </c>
      <c r="E42" s="69">
        <f>SUM(F42,G42,H42,L42,O42,'02'!E42,'02'!F42,'02'!G42,'02'!H42,'02'!Q42)</f>
        <v>1112</v>
      </c>
      <c r="F42" s="71">
        <v>0</v>
      </c>
      <c r="G42" s="71">
        <v>0</v>
      </c>
      <c r="H42" s="71">
        <f t="shared" si="3"/>
        <v>895</v>
      </c>
      <c r="I42" s="71">
        <v>204</v>
      </c>
      <c r="J42" s="72">
        <v>691</v>
      </c>
      <c r="K42" s="31"/>
      <c r="L42" s="80">
        <f t="shared" si="4"/>
        <v>1</v>
      </c>
      <c r="M42" s="81">
        <v>1</v>
      </c>
      <c r="N42" s="81">
        <v>0</v>
      </c>
      <c r="O42" s="81">
        <f t="shared" si="5"/>
        <v>42</v>
      </c>
      <c r="P42" s="81">
        <v>25</v>
      </c>
      <c r="Q42" s="81">
        <v>17</v>
      </c>
      <c r="R42" s="32"/>
      <c r="S42" s="33"/>
      <c r="T42" s="34" t="s">
        <v>40</v>
      </c>
      <c r="U42" s="20"/>
      <c r="V42" s="28"/>
      <c r="W42" s="23">
        <f>SUM(F42:G42,I42:J42,M42:N42,P42:Q42,'02'!E42:G42,'02'!I42:J42,'02'!L42:Q42)-'01'!E42</f>
        <v>0</v>
      </c>
      <c r="X42" s="23">
        <f t="shared" si="6"/>
        <v>0</v>
      </c>
      <c r="Y42" s="23">
        <f t="shared" si="7"/>
        <v>0</v>
      </c>
      <c r="Z42" s="23">
        <f t="shared" si="8"/>
        <v>0</v>
      </c>
      <c r="AA42" s="24">
        <f>SUM('02'!I42:J42,'02'!L42:P42)-'02'!H42</f>
        <v>0</v>
      </c>
      <c r="AB42" s="28"/>
      <c r="AC42" s="28"/>
      <c r="AD42" s="28"/>
      <c r="AE42" s="28"/>
      <c r="AF42" s="28"/>
    </row>
    <row r="43" spans="2:32" s="13" customFormat="1" ht="12" customHeight="1">
      <c r="B43" s="29"/>
      <c r="C43" s="29"/>
      <c r="D43" s="30" t="s">
        <v>42</v>
      </c>
      <c r="E43" s="69">
        <f>SUM(F43,G43,H43,L43,O43,'02'!E43,'02'!F43,'02'!G43,'02'!H43,'02'!Q43)</f>
        <v>9308</v>
      </c>
      <c r="F43" s="71">
        <v>2</v>
      </c>
      <c r="G43" s="71">
        <v>0</v>
      </c>
      <c r="H43" s="71">
        <f t="shared" si="3"/>
        <v>8907</v>
      </c>
      <c r="I43" s="71">
        <v>2491</v>
      </c>
      <c r="J43" s="72">
        <v>6416</v>
      </c>
      <c r="K43" s="31"/>
      <c r="L43" s="80">
        <f t="shared" si="4"/>
        <v>43</v>
      </c>
      <c r="M43" s="81">
        <v>26</v>
      </c>
      <c r="N43" s="81">
        <v>17</v>
      </c>
      <c r="O43" s="81">
        <f t="shared" si="5"/>
        <v>204</v>
      </c>
      <c r="P43" s="81">
        <v>93</v>
      </c>
      <c r="Q43" s="81">
        <v>111</v>
      </c>
      <c r="R43" s="32"/>
      <c r="S43" s="33"/>
      <c r="T43" s="34" t="s">
        <v>42</v>
      </c>
      <c r="U43" s="20"/>
      <c r="V43" s="28"/>
      <c r="W43" s="23">
        <f>SUM(F43:G43,I43:J43,M43:N43,P43:Q43,'02'!E43:G43,'02'!I43:J43,'02'!L43:Q43)-'01'!E43</f>
        <v>0</v>
      </c>
      <c r="X43" s="23">
        <f t="shared" si="6"/>
        <v>0</v>
      </c>
      <c r="Y43" s="23">
        <f t="shared" si="7"/>
        <v>0</v>
      </c>
      <c r="Z43" s="23">
        <f t="shared" si="8"/>
        <v>0</v>
      </c>
      <c r="AA43" s="24">
        <f>SUM('02'!I43:J43,'02'!L43:P43)-'02'!H43</f>
        <v>0</v>
      </c>
      <c r="AB43" s="28"/>
      <c r="AC43" s="28"/>
      <c r="AD43" s="28"/>
      <c r="AE43" s="28"/>
      <c r="AF43" s="28"/>
    </row>
    <row r="44" spans="2:32" s="13" customFormat="1" ht="12" customHeight="1">
      <c r="B44" s="29"/>
      <c r="C44" s="29"/>
      <c r="D44" s="30" t="s">
        <v>62</v>
      </c>
      <c r="E44" s="69">
        <f>SUM(F44,G44,H44,L44,O44,'02'!E44,'02'!F44,'02'!G44,'02'!H44,'02'!Q44)</f>
        <v>2507</v>
      </c>
      <c r="F44" s="71">
        <v>0</v>
      </c>
      <c r="G44" s="71">
        <v>0</v>
      </c>
      <c r="H44" s="71">
        <f t="shared" si="3"/>
        <v>2422</v>
      </c>
      <c r="I44" s="71">
        <v>329</v>
      </c>
      <c r="J44" s="72">
        <v>2093</v>
      </c>
      <c r="K44" s="31"/>
      <c r="L44" s="80">
        <f t="shared" si="4"/>
        <v>3</v>
      </c>
      <c r="M44" s="81">
        <v>1</v>
      </c>
      <c r="N44" s="81">
        <v>2</v>
      </c>
      <c r="O44" s="81">
        <f t="shared" si="5"/>
        <v>47</v>
      </c>
      <c r="P44" s="81">
        <v>35</v>
      </c>
      <c r="Q44" s="81">
        <v>12</v>
      </c>
      <c r="R44" s="32"/>
      <c r="S44" s="33"/>
      <c r="T44" s="34" t="s">
        <v>62</v>
      </c>
      <c r="U44" s="20"/>
      <c r="V44" s="28"/>
      <c r="W44" s="23">
        <f>SUM(F44:G44,I44:J44,M44:N44,P44:Q44,'02'!E44:G44,'02'!I44:J44,'02'!L44:Q44)-'01'!E44</f>
        <v>0</v>
      </c>
      <c r="X44" s="23">
        <f t="shared" si="6"/>
        <v>0</v>
      </c>
      <c r="Y44" s="23">
        <f t="shared" si="7"/>
        <v>0</v>
      </c>
      <c r="Z44" s="23">
        <f t="shared" si="8"/>
        <v>0</v>
      </c>
      <c r="AA44" s="24">
        <f>SUM('02'!I44:J44,'02'!L44:P44)-'02'!H44</f>
        <v>0</v>
      </c>
      <c r="AB44" s="28"/>
      <c r="AC44" s="28"/>
      <c r="AD44" s="28"/>
      <c r="AE44" s="28"/>
      <c r="AF44" s="28"/>
    </row>
    <row r="45" spans="2:32" s="13" customFormat="1" ht="12" customHeight="1">
      <c r="B45" s="29"/>
      <c r="C45" s="29"/>
      <c r="D45" s="30" t="s">
        <v>35</v>
      </c>
      <c r="E45" s="69">
        <f>SUM(F45,G45,H45,L45,O45,'02'!E45,'02'!F45,'02'!G45,'02'!H45,'02'!Q45)</f>
        <v>23289</v>
      </c>
      <c r="F45" s="71">
        <v>2</v>
      </c>
      <c r="G45" s="71">
        <v>0</v>
      </c>
      <c r="H45" s="71">
        <f t="shared" si="3"/>
        <v>21919</v>
      </c>
      <c r="I45" s="71">
        <v>8602</v>
      </c>
      <c r="J45" s="72">
        <v>13317</v>
      </c>
      <c r="K45" s="31"/>
      <c r="L45" s="80">
        <f t="shared" si="4"/>
        <v>68</v>
      </c>
      <c r="M45" s="81">
        <v>56</v>
      </c>
      <c r="N45" s="81">
        <v>12</v>
      </c>
      <c r="O45" s="81">
        <f t="shared" si="5"/>
        <v>294</v>
      </c>
      <c r="P45" s="81">
        <v>175</v>
      </c>
      <c r="Q45" s="81">
        <v>119</v>
      </c>
      <c r="R45" s="32"/>
      <c r="S45" s="33"/>
      <c r="T45" s="34" t="s">
        <v>35</v>
      </c>
      <c r="U45" s="20"/>
      <c r="V45" s="28"/>
      <c r="W45" s="23">
        <f>SUM(F45:G45,I45:J45,M45:N45,P45:Q45,'02'!E45:G45,'02'!I45:J45,'02'!L45:Q45)-'01'!E45</f>
        <v>0</v>
      </c>
      <c r="X45" s="23">
        <f t="shared" si="6"/>
        <v>0</v>
      </c>
      <c r="Y45" s="23">
        <f t="shared" si="7"/>
        <v>0</v>
      </c>
      <c r="Z45" s="23">
        <f t="shared" si="8"/>
        <v>0</v>
      </c>
      <c r="AA45" s="24">
        <f>SUM('02'!I45:J45,'02'!L45:P45)-'02'!H45</f>
        <v>0</v>
      </c>
      <c r="AB45" s="28"/>
      <c r="AC45" s="28"/>
      <c r="AD45" s="28"/>
      <c r="AE45" s="28"/>
      <c r="AF45" s="28"/>
    </row>
    <row r="46" spans="2:32" s="13" customFormat="1" ht="12.6" customHeight="1">
      <c r="B46" s="29"/>
      <c r="C46" s="29"/>
      <c r="D46" s="30" t="s">
        <v>63</v>
      </c>
      <c r="E46" s="69">
        <f>SUM(F46,G46,H46,L46,O46,'02'!E46,'02'!F46,'02'!G46,'02'!H46,'02'!Q46)</f>
        <v>13301</v>
      </c>
      <c r="F46" s="71">
        <v>0</v>
      </c>
      <c r="G46" s="71">
        <v>0</v>
      </c>
      <c r="H46" s="71">
        <f t="shared" si="3"/>
        <v>13029</v>
      </c>
      <c r="I46" s="71">
        <v>4123</v>
      </c>
      <c r="J46" s="72">
        <v>8906</v>
      </c>
      <c r="K46" s="31"/>
      <c r="L46" s="80">
        <f t="shared" si="4"/>
        <v>36</v>
      </c>
      <c r="M46" s="81">
        <v>22</v>
      </c>
      <c r="N46" s="81">
        <v>14</v>
      </c>
      <c r="O46" s="81">
        <f t="shared" si="5"/>
        <v>106</v>
      </c>
      <c r="P46" s="81">
        <v>59</v>
      </c>
      <c r="Q46" s="81">
        <v>47</v>
      </c>
      <c r="R46" s="32"/>
      <c r="S46" s="33"/>
      <c r="T46" s="34" t="s">
        <v>63</v>
      </c>
      <c r="U46" s="20"/>
      <c r="V46" s="28"/>
      <c r="W46" s="23">
        <f>SUM(F46:G46,I46:J46,M46:N46,P46:Q46,'02'!E46:G46,'02'!I46:J46,'02'!L46:Q46)-'01'!E46</f>
        <v>0</v>
      </c>
      <c r="X46" s="23">
        <f t="shared" si="6"/>
        <v>0</v>
      </c>
      <c r="Y46" s="23">
        <f t="shared" si="7"/>
        <v>0</v>
      </c>
      <c r="Z46" s="23">
        <f t="shared" si="8"/>
        <v>0</v>
      </c>
      <c r="AA46" s="24">
        <f>SUM('02'!I46:J46,'02'!L46:P46)-'02'!H46</f>
        <v>0</v>
      </c>
      <c r="AB46" s="28"/>
      <c r="AC46" s="28"/>
      <c r="AD46" s="28"/>
      <c r="AE46" s="28"/>
      <c r="AF46" s="28"/>
    </row>
    <row r="47" spans="2:32" s="13" customFormat="1" ht="12.6" customHeight="1">
      <c r="B47" s="29"/>
      <c r="C47" s="29"/>
      <c r="D47" s="30" t="s">
        <v>64</v>
      </c>
      <c r="E47" s="69">
        <f>SUM(F47,G47,H47,L47,O47,'02'!E47,'02'!F47,'02'!G47,'02'!H47,'02'!Q47)</f>
        <v>1444</v>
      </c>
      <c r="F47" s="71">
        <v>0</v>
      </c>
      <c r="G47" s="71">
        <v>0</v>
      </c>
      <c r="H47" s="71">
        <f t="shared" si="3"/>
        <v>1383</v>
      </c>
      <c r="I47" s="71">
        <v>416</v>
      </c>
      <c r="J47" s="72">
        <v>967</v>
      </c>
      <c r="K47" s="31"/>
      <c r="L47" s="80">
        <f t="shared" si="4"/>
        <v>1</v>
      </c>
      <c r="M47" s="81">
        <v>1</v>
      </c>
      <c r="N47" s="81">
        <v>0</v>
      </c>
      <c r="O47" s="81">
        <f t="shared" si="5"/>
        <v>41</v>
      </c>
      <c r="P47" s="81">
        <v>18</v>
      </c>
      <c r="Q47" s="81">
        <v>23</v>
      </c>
      <c r="R47" s="32"/>
      <c r="S47" s="33"/>
      <c r="T47" s="34" t="s">
        <v>64</v>
      </c>
      <c r="U47" s="20"/>
      <c r="V47" s="28"/>
      <c r="W47" s="23">
        <f>SUM(F47:G47,I47:J47,M47:N47,P47:Q47,'02'!E47:G47,'02'!I47:J47,'02'!L47:Q47)-'01'!E47</f>
        <v>0</v>
      </c>
      <c r="X47" s="23">
        <f t="shared" si="6"/>
        <v>0</v>
      </c>
      <c r="Y47" s="23">
        <f t="shared" si="7"/>
        <v>0</v>
      </c>
      <c r="Z47" s="23">
        <f t="shared" si="8"/>
        <v>0</v>
      </c>
      <c r="AA47" s="24">
        <f>SUM('02'!I47:J47,'02'!L47:P47)-'02'!H47</f>
        <v>0</v>
      </c>
      <c r="AB47" s="28"/>
      <c r="AC47" s="28"/>
      <c r="AD47" s="28"/>
      <c r="AE47" s="28"/>
      <c r="AF47" s="28"/>
    </row>
    <row r="48" spans="2:32" s="13" customFormat="1" ht="12.6" customHeight="1">
      <c r="B48" s="29"/>
      <c r="C48" s="29"/>
      <c r="D48" s="30" t="s">
        <v>65</v>
      </c>
      <c r="E48" s="69">
        <f>SUM(F48,G48,H48,L48,O48,'02'!E48,'02'!F48,'02'!G48,'02'!H48,'02'!Q48)</f>
        <v>2937</v>
      </c>
      <c r="F48" s="71">
        <v>0</v>
      </c>
      <c r="G48" s="71">
        <v>0</v>
      </c>
      <c r="H48" s="71">
        <f t="shared" si="3"/>
        <v>2554</v>
      </c>
      <c r="I48" s="71">
        <v>1022</v>
      </c>
      <c r="J48" s="72">
        <v>1532</v>
      </c>
      <c r="K48" s="31"/>
      <c r="L48" s="80">
        <f t="shared" si="4"/>
        <v>34</v>
      </c>
      <c r="M48" s="81">
        <v>30</v>
      </c>
      <c r="N48" s="81">
        <v>4</v>
      </c>
      <c r="O48" s="81">
        <f t="shared" si="5"/>
        <v>273</v>
      </c>
      <c r="P48" s="81">
        <v>167</v>
      </c>
      <c r="Q48" s="81">
        <v>106</v>
      </c>
      <c r="R48" s="32"/>
      <c r="S48" s="33"/>
      <c r="T48" s="34" t="s">
        <v>65</v>
      </c>
      <c r="U48" s="20"/>
      <c r="V48" s="28"/>
      <c r="W48" s="23">
        <f>SUM(F48:G48,I48:J48,M48:N48,P48:Q48,'02'!E48:G48,'02'!I48:J48,'02'!L48:Q48)-'01'!E48</f>
        <v>0</v>
      </c>
      <c r="X48" s="23">
        <f t="shared" si="6"/>
        <v>0</v>
      </c>
      <c r="Y48" s="23">
        <f t="shared" si="7"/>
        <v>0</v>
      </c>
      <c r="Z48" s="23">
        <f t="shared" si="8"/>
        <v>0</v>
      </c>
      <c r="AA48" s="24">
        <f>SUM('02'!I48:J48,'02'!L48:P48)-'02'!H48</f>
        <v>0</v>
      </c>
      <c r="AB48" s="28"/>
      <c r="AC48" s="28"/>
      <c r="AD48" s="28"/>
      <c r="AE48" s="28"/>
      <c r="AF48" s="28"/>
    </row>
    <row r="49" spans="2:32" s="13" customFormat="1" ht="12.6" customHeight="1">
      <c r="B49" s="29"/>
      <c r="C49" s="29"/>
      <c r="D49" s="30" t="s">
        <v>66</v>
      </c>
      <c r="E49" s="69">
        <f>SUM(F49,G49,H49,L49,O49,'02'!E49,'02'!F49,'02'!G49,'02'!H49,'02'!Q49)</f>
        <v>5147</v>
      </c>
      <c r="F49" s="71">
        <v>0</v>
      </c>
      <c r="G49" s="71">
        <v>0</v>
      </c>
      <c r="H49" s="71">
        <f t="shared" si="3"/>
        <v>4026</v>
      </c>
      <c r="I49" s="71">
        <v>1367</v>
      </c>
      <c r="J49" s="72">
        <v>2659</v>
      </c>
      <c r="K49" s="31"/>
      <c r="L49" s="80">
        <f t="shared" si="4"/>
        <v>9</v>
      </c>
      <c r="M49" s="81">
        <v>6</v>
      </c>
      <c r="N49" s="81">
        <v>3</v>
      </c>
      <c r="O49" s="81">
        <f t="shared" si="5"/>
        <v>80</v>
      </c>
      <c r="P49" s="81">
        <v>49</v>
      </c>
      <c r="Q49" s="81">
        <v>31</v>
      </c>
      <c r="R49" s="32"/>
      <c r="S49" s="33"/>
      <c r="T49" s="34" t="s">
        <v>66</v>
      </c>
      <c r="U49" s="20"/>
      <c r="V49" s="28"/>
      <c r="W49" s="23">
        <f>SUM(F49:G49,I49:J49,M49:N49,P49:Q49,'02'!E49:G49,'02'!I49:J49,'02'!L49:Q49)-'01'!E49</f>
        <v>0</v>
      </c>
      <c r="X49" s="23">
        <f t="shared" si="6"/>
        <v>0</v>
      </c>
      <c r="Y49" s="23">
        <f t="shared" si="7"/>
        <v>0</v>
      </c>
      <c r="Z49" s="23">
        <f t="shared" si="8"/>
        <v>0</v>
      </c>
      <c r="AA49" s="24">
        <f>SUM('02'!I49:J49,'02'!L49:P49)-'02'!H49</f>
        <v>0</v>
      </c>
      <c r="AB49" s="28"/>
      <c r="AC49" s="28"/>
      <c r="AD49" s="28"/>
      <c r="AE49" s="28"/>
      <c r="AF49" s="28"/>
    </row>
    <row r="50" spans="2:32" s="13" customFormat="1" ht="12.6" customHeight="1">
      <c r="B50" s="29"/>
      <c r="C50" s="29"/>
      <c r="D50" s="30" t="s">
        <v>67</v>
      </c>
      <c r="E50" s="69">
        <f>SUM(F50,G50,H50,L50,O50,'02'!E50,'02'!F50,'02'!G50,'02'!H50,'02'!Q50)</f>
        <v>4549</v>
      </c>
      <c r="F50" s="71">
        <v>0</v>
      </c>
      <c r="G50" s="71">
        <v>0</v>
      </c>
      <c r="H50" s="71">
        <f t="shared" si="3"/>
        <v>4230</v>
      </c>
      <c r="I50" s="71">
        <v>1534</v>
      </c>
      <c r="J50" s="72">
        <v>2696</v>
      </c>
      <c r="K50" s="31"/>
      <c r="L50" s="80">
        <f t="shared" si="4"/>
        <v>18</v>
      </c>
      <c r="M50" s="81">
        <v>14</v>
      </c>
      <c r="N50" s="81">
        <v>4</v>
      </c>
      <c r="O50" s="81">
        <f t="shared" si="5"/>
        <v>39</v>
      </c>
      <c r="P50" s="81">
        <v>25</v>
      </c>
      <c r="Q50" s="81">
        <v>14</v>
      </c>
      <c r="R50" s="32"/>
      <c r="S50" s="33"/>
      <c r="T50" s="34" t="s">
        <v>67</v>
      </c>
      <c r="U50" s="20"/>
      <c r="V50" s="28"/>
      <c r="W50" s="23">
        <f>SUM(F50:G50,I50:J50,M50:N50,P50:Q50,'02'!E50:G50,'02'!I50:J50,'02'!L50:Q50)-'01'!E50</f>
        <v>0</v>
      </c>
      <c r="X50" s="23">
        <f t="shared" si="6"/>
        <v>0</v>
      </c>
      <c r="Y50" s="23">
        <f t="shared" si="7"/>
        <v>0</v>
      </c>
      <c r="Z50" s="23">
        <f t="shared" si="8"/>
        <v>0</v>
      </c>
      <c r="AA50" s="24">
        <f>SUM('02'!I50:J50,'02'!L50:P50)-'02'!H50</f>
        <v>0</v>
      </c>
      <c r="AB50" s="28"/>
      <c r="AC50" s="28"/>
      <c r="AD50" s="28"/>
      <c r="AE50" s="28"/>
      <c r="AF50" s="28"/>
    </row>
    <row r="51" spans="2:32" s="13" customFormat="1" ht="12.6" customHeight="1">
      <c r="B51" s="29"/>
      <c r="C51" s="29"/>
      <c r="D51" s="30" t="s">
        <v>41</v>
      </c>
      <c r="E51" s="69">
        <f>SUM(F51,G51,H51,L51,O51,'02'!E51,'02'!F51,'02'!G51,'02'!H51,'02'!Q51)</f>
        <v>83598</v>
      </c>
      <c r="F51" s="71">
        <v>0</v>
      </c>
      <c r="G51" s="71">
        <v>0</v>
      </c>
      <c r="H51" s="71">
        <f t="shared" si="3"/>
        <v>78145</v>
      </c>
      <c r="I51" s="71">
        <v>26068</v>
      </c>
      <c r="J51" s="72">
        <v>52077</v>
      </c>
      <c r="K51" s="31"/>
      <c r="L51" s="80">
        <f t="shared" si="4"/>
        <v>972</v>
      </c>
      <c r="M51" s="81">
        <v>442</v>
      </c>
      <c r="N51" s="81">
        <v>530</v>
      </c>
      <c r="O51" s="81">
        <f t="shared" si="5"/>
        <v>445</v>
      </c>
      <c r="P51" s="81">
        <v>221</v>
      </c>
      <c r="Q51" s="81">
        <v>224</v>
      </c>
      <c r="R51" s="32"/>
      <c r="S51" s="33"/>
      <c r="T51" s="34" t="s">
        <v>41</v>
      </c>
      <c r="U51" s="20"/>
      <c r="V51" s="28"/>
      <c r="W51" s="23">
        <f>SUM(F51:G51,I51:J51,M51:N51,P51:Q51,'02'!E51:G51,'02'!I51:J51,'02'!L51:Q51)-'01'!E51</f>
        <v>0</v>
      </c>
      <c r="X51" s="23">
        <f t="shared" si="6"/>
        <v>0</v>
      </c>
      <c r="Y51" s="23">
        <f t="shared" si="7"/>
        <v>0</v>
      </c>
      <c r="Z51" s="23">
        <f t="shared" si="8"/>
        <v>0</v>
      </c>
      <c r="AA51" s="24">
        <f>SUM('02'!I51:J51,'02'!L51:P51)-'02'!H51</f>
        <v>0</v>
      </c>
      <c r="AB51" s="28"/>
      <c r="AC51" s="28"/>
      <c r="AD51" s="28"/>
      <c r="AE51" s="28"/>
      <c r="AF51" s="28"/>
    </row>
    <row r="52" spans="2:32" s="13" customFormat="1" ht="12.6" customHeight="1">
      <c r="B52" s="29"/>
      <c r="C52" s="29"/>
      <c r="D52" s="30" t="s">
        <v>68</v>
      </c>
      <c r="E52" s="69">
        <f>SUM(F52,G52,H52,L52,O52,'02'!E52,'02'!F52,'02'!G52,'02'!H52,'02'!Q52)</f>
        <v>6999</v>
      </c>
      <c r="F52" s="71">
        <v>12</v>
      </c>
      <c r="G52" s="71">
        <v>0</v>
      </c>
      <c r="H52" s="71">
        <f t="shared" si="3"/>
        <v>6657</v>
      </c>
      <c r="I52" s="71">
        <v>1115</v>
      </c>
      <c r="J52" s="72">
        <v>5542</v>
      </c>
      <c r="K52" s="31"/>
      <c r="L52" s="80">
        <f t="shared" si="4"/>
        <v>11</v>
      </c>
      <c r="M52" s="81">
        <v>4</v>
      </c>
      <c r="N52" s="81">
        <v>7</v>
      </c>
      <c r="O52" s="81">
        <f t="shared" si="5"/>
        <v>70</v>
      </c>
      <c r="P52" s="81">
        <v>22</v>
      </c>
      <c r="Q52" s="81">
        <v>48</v>
      </c>
      <c r="R52" s="32"/>
      <c r="S52" s="33"/>
      <c r="T52" s="34" t="s">
        <v>68</v>
      </c>
      <c r="U52" s="20"/>
      <c r="V52" s="28"/>
      <c r="W52" s="23">
        <f>SUM(F52:G52,I52:J52,M52:N52,P52:Q52,'02'!E52:G52,'02'!I52:J52,'02'!L52:Q52)-'01'!E52</f>
        <v>0</v>
      </c>
      <c r="X52" s="23">
        <f t="shared" si="6"/>
        <v>0</v>
      </c>
      <c r="Y52" s="23">
        <f t="shared" si="7"/>
        <v>0</v>
      </c>
      <c r="Z52" s="23">
        <f t="shared" si="8"/>
        <v>0</v>
      </c>
      <c r="AA52" s="24">
        <f>SUM('02'!I52:J52,'02'!L52:P52)-'02'!H52</f>
        <v>0</v>
      </c>
      <c r="AB52" s="28"/>
      <c r="AC52" s="28"/>
      <c r="AD52" s="28"/>
      <c r="AE52" s="28"/>
      <c r="AF52" s="28"/>
    </row>
    <row r="53" spans="2:32" s="13" customFormat="1" ht="12.6" customHeight="1">
      <c r="B53" s="29"/>
      <c r="C53" s="29"/>
      <c r="D53" s="30" t="s">
        <v>69</v>
      </c>
      <c r="E53" s="69">
        <f>SUM(F53,G53,H53,L53,O53,'02'!E53,'02'!F53,'02'!G53,'02'!H53,'02'!Q53)</f>
        <v>557</v>
      </c>
      <c r="F53" s="71">
        <v>1</v>
      </c>
      <c r="G53" s="71">
        <v>0</v>
      </c>
      <c r="H53" s="71">
        <f t="shared" si="3"/>
        <v>545</v>
      </c>
      <c r="I53" s="71">
        <v>110</v>
      </c>
      <c r="J53" s="72">
        <v>435</v>
      </c>
      <c r="K53" s="31"/>
      <c r="L53" s="80">
        <f t="shared" si="4"/>
        <v>0</v>
      </c>
      <c r="M53" s="81">
        <v>0</v>
      </c>
      <c r="N53" s="81">
        <v>0</v>
      </c>
      <c r="O53" s="81">
        <f t="shared" si="5"/>
        <v>3</v>
      </c>
      <c r="P53" s="81">
        <v>0</v>
      </c>
      <c r="Q53" s="81">
        <v>3</v>
      </c>
      <c r="R53" s="32"/>
      <c r="S53" s="33"/>
      <c r="T53" s="34" t="s">
        <v>69</v>
      </c>
      <c r="U53" s="20"/>
      <c r="V53" s="28"/>
      <c r="W53" s="23">
        <f>SUM(F53:G53,I53:J53,M53:N53,P53:Q53,'02'!E53:G53,'02'!I53:J53,'02'!L53:Q53)-'01'!E53</f>
        <v>0</v>
      </c>
      <c r="X53" s="23">
        <f t="shared" si="6"/>
        <v>0</v>
      </c>
      <c r="Y53" s="23">
        <f t="shared" si="7"/>
        <v>0</v>
      </c>
      <c r="Z53" s="23">
        <f t="shared" si="8"/>
        <v>0</v>
      </c>
      <c r="AA53" s="24">
        <f>SUM('02'!I53:J53,'02'!L53:P53)-'02'!H53</f>
        <v>0</v>
      </c>
      <c r="AB53" s="28"/>
      <c r="AC53" s="28"/>
      <c r="AD53" s="28"/>
      <c r="AE53" s="28"/>
      <c r="AF53" s="28"/>
    </row>
    <row r="54" spans="2:32" s="13" customFormat="1" ht="12.6" customHeight="1">
      <c r="B54" s="29"/>
      <c r="C54" s="29"/>
      <c r="D54" s="30" t="s">
        <v>82</v>
      </c>
      <c r="E54" s="69">
        <f>SUM(F54,G54,H54,L54,O54,'02'!E54,'02'!F54,'02'!G54,'02'!H54,'02'!Q54)</f>
        <v>2707</v>
      </c>
      <c r="F54" s="71">
        <v>0</v>
      </c>
      <c r="G54" s="71">
        <v>0</v>
      </c>
      <c r="H54" s="71">
        <f t="shared" si="3"/>
        <v>1670</v>
      </c>
      <c r="I54" s="71">
        <v>449</v>
      </c>
      <c r="J54" s="72">
        <v>1221</v>
      </c>
      <c r="K54" s="31"/>
      <c r="L54" s="80">
        <f t="shared" si="4"/>
        <v>6</v>
      </c>
      <c r="M54" s="81">
        <v>5</v>
      </c>
      <c r="N54" s="81">
        <v>1</v>
      </c>
      <c r="O54" s="81">
        <f t="shared" si="5"/>
        <v>129</v>
      </c>
      <c r="P54" s="81">
        <v>85</v>
      </c>
      <c r="Q54" s="81">
        <v>44</v>
      </c>
      <c r="R54" s="32"/>
      <c r="S54" s="33"/>
      <c r="T54" s="34" t="s">
        <v>82</v>
      </c>
      <c r="U54" s="20"/>
      <c r="V54" s="28"/>
      <c r="W54" s="23">
        <f>SUM(F54:G54,I54:J54,M54:N54,P54:Q54,'02'!E54:G54,'02'!I54:J54,'02'!L54:Q54)-'01'!E54</f>
        <v>0</v>
      </c>
      <c r="X54" s="23">
        <f t="shared" si="6"/>
        <v>0</v>
      </c>
      <c r="Y54" s="23">
        <f t="shared" si="7"/>
        <v>0</v>
      </c>
      <c r="Z54" s="23">
        <f t="shared" si="8"/>
        <v>0</v>
      </c>
      <c r="AA54" s="24">
        <f>SUM('02'!I54:J54,'02'!L54:P54)-'02'!H54</f>
        <v>0</v>
      </c>
      <c r="AB54" s="28"/>
      <c r="AC54" s="28"/>
      <c r="AD54" s="28"/>
      <c r="AE54" s="28"/>
      <c r="AF54" s="28"/>
    </row>
    <row r="55" spans="2:32" s="13" customFormat="1" ht="12.95" customHeight="1" thickBot="1">
      <c r="B55" s="37"/>
      <c r="C55" s="37"/>
      <c r="D55" s="38" t="s">
        <v>13</v>
      </c>
      <c r="E55" s="73">
        <f>SUM(F55,G55,H55,L55,O55,'02'!E55,'02'!F55,'02'!G55,'02'!H55,'02'!Q55)</f>
        <v>57436</v>
      </c>
      <c r="F55" s="74">
        <v>29</v>
      </c>
      <c r="G55" s="74">
        <v>3</v>
      </c>
      <c r="H55" s="74">
        <f t="shared" si="3"/>
        <v>52412</v>
      </c>
      <c r="I55" s="74">
        <v>13048</v>
      </c>
      <c r="J55" s="75">
        <v>39364</v>
      </c>
      <c r="K55" s="31"/>
      <c r="L55" s="82">
        <f t="shared" si="4"/>
        <v>147</v>
      </c>
      <c r="M55" s="83">
        <v>104</v>
      </c>
      <c r="N55" s="83">
        <v>43</v>
      </c>
      <c r="O55" s="83">
        <f t="shared" si="5"/>
        <v>911</v>
      </c>
      <c r="P55" s="83">
        <v>369</v>
      </c>
      <c r="Q55" s="83">
        <v>542</v>
      </c>
      <c r="R55" s="39"/>
      <c r="S55" s="37"/>
      <c r="T55" s="40" t="s">
        <v>13</v>
      </c>
      <c r="U55" s="41"/>
      <c r="V55" s="28"/>
      <c r="W55" s="23">
        <f>SUM(F55:G55,I55:J55,M55:N55,P55:Q55,'02'!E55:G55,'02'!I55:J55,'02'!L55:Q55)-'01'!E55</f>
        <v>0</v>
      </c>
      <c r="X55" s="23">
        <f t="shared" si="6"/>
        <v>0</v>
      </c>
      <c r="Y55" s="23">
        <f t="shared" si="7"/>
        <v>0</v>
      </c>
      <c r="Z55" s="23">
        <f t="shared" si="8"/>
        <v>0</v>
      </c>
      <c r="AA55" s="24">
        <f>SUM('02'!I55:J55,'02'!L55:P55)-'02'!H55</f>
        <v>0</v>
      </c>
      <c r="AB55" s="28"/>
      <c r="AC55" s="28"/>
      <c r="AD55" s="28"/>
      <c r="AE55" s="28"/>
      <c r="AF55" s="28"/>
    </row>
    <row r="56" spans="2:32" s="45" customFormat="1" ht="27" customHeight="1">
      <c r="B56" s="42"/>
      <c r="C56" s="43"/>
      <c r="D56" s="43"/>
      <c r="E56" s="43"/>
      <c r="F56" s="43"/>
      <c r="G56" s="43"/>
      <c r="H56" s="43"/>
      <c r="I56" s="43"/>
      <c r="J56" s="43"/>
      <c r="K56" s="66"/>
      <c r="L56" s="103" t="s">
        <v>80</v>
      </c>
      <c r="M56" s="103"/>
      <c r="N56" s="103"/>
      <c r="O56" s="103"/>
      <c r="P56" s="103"/>
      <c r="Q56" s="103"/>
      <c r="R56" s="103"/>
      <c r="S56" s="103"/>
      <c r="T56" s="103"/>
      <c r="U56" s="44"/>
      <c r="V56" s="44"/>
      <c r="W56" s="44"/>
      <c r="AB56" s="28"/>
      <c r="AC56" s="28"/>
      <c r="AD56" s="28"/>
      <c r="AE56" s="28"/>
      <c r="AF56" s="28"/>
    </row>
    <row r="57" spans="2:32" s="46" customFormat="1">
      <c r="D57" s="47" t="s">
        <v>72</v>
      </c>
      <c r="K57" s="48"/>
      <c r="V57" s="28"/>
      <c r="AB57" s="28"/>
      <c r="AC57" s="28"/>
      <c r="AD57" s="28"/>
      <c r="AE57" s="28"/>
      <c r="AF57" s="28"/>
    </row>
    <row r="58" spans="2:32" s="46" customFormat="1">
      <c r="D58" s="47" t="s">
        <v>73</v>
      </c>
      <c r="E58" s="49">
        <f>SUM(E7,E24,E28)-E6</f>
        <v>0</v>
      </c>
      <c r="F58" s="49">
        <f t="shared" ref="F58:L58" si="9">SUM(F7,F24,F28)-F6</f>
        <v>0</v>
      </c>
      <c r="G58" s="49">
        <f t="shared" si="9"/>
        <v>0</v>
      </c>
      <c r="H58" s="49">
        <f t="shared" si="9"/>
        <v>0</v>
      </c>
      <c r="I58" s="49">
        <f t="shared" si="9"/>
        <v>0</v>
      </c>
      <c r="J58" s="49">
        <f t="shared" si="9"/>
        <v>0</v>
      </c>
      <c r="K58" s="50"/>
      <c r="L58" s="49">
        <f t="shared" si="9"/>
        <v>0</v>
      </c>
      <c r="M58" s="49">
        <f>SUM(M7,M24,M28)-M6</f>
        <v>0</v>
      </c>
      <c r="N58" s="49">
        <f>SUM(N7,N24,N28)-N6</f>
        <v>0</v>
      </c>
      <c r="O58" s="49">
        <f>SUM(O7,O24,O28)-O6</f>
        <v>0</v>
      </c>
      <c r="P58" s="49">
        <f>SUM(P7,P24,P28)-P6</f>
        <v>0</v>
      </c>
      <c r="Q58" s="49">
        <f>SUM(Q7,Q24,Q28)-Q6</f>
        <v>0</v>
      </c>
      <c r="V58" s="28"/>
      <c r="AB58" s="28"/>
      <c r="AC58" s="28"/>
      <c r="AD58" s="28"/>
      <c r="AE58" s="28"/>
      <c r="AF58" s="28"/>
    </row>
    <row r="59" spans="2:32" s="46" customFormat="1">
      <c r="D59" s="47" t="s">
        <v>74</v>
      </c>
      <c r="E59" s="49">
        <f>SUM(E8:E23)-E7</f>
        <v>0</v>
      </c>
      <c r="F59" s="49">
        <f t="shared" ref="F59:L59" si="10">SUM(F8:F23)-F7</f>
        <v>0</v>
      </c>
      <c r="G59" s="49">
        <f t="shared" si="10"/>
        <v>0</v>
      </c>
      <c r="H59" s="49">
        <f t="shared" si="10"/>
        <v>0</v>
      </c>
      <c r="I59" s="49">
        <f t="shared" si="10"/>
        <v>0</v>
      </c>
      <c r="J59" s="49">
        <f t="shared" si="10"/>
        <v>0</v>
      </c>
      <c r="K59" s="50"/>
      <c r="L59" s="49">
        <f t="shared" si="10"/>
        <v>0</v>
      </c>
      <c r="M59" s="49">
        <f>SUM(M8:M23)-M7</f>
        <v>0</v>
      </c>
      <c r="N59" s="49">
        <f>SUM(N8:N23)-N7</f>
        <v>0</v>
      </c>
      <c r="O59" s="49">
        <f>SUM(O8:O23)-O7</f>
        <v>0</v>
      </c>
      <c r="P59" s="49">
        <f>SUM(P8:P23)-P7</f>
        <v>0</v>
      </c>
      <c r="Q59" s="49">
        <f>SUM(Q8:Q23)-Q7</f>
        <v>0</v>
      </c>
      <c r="V59" s="28"/>
      <c r="AB59" s="28"/>
      <c r="AC59" s="28"/>
      <c r="AD59" s="28"/>
      <c r="AE59" s="28"/>
      <c r="AF59" s="28"/>
    </row>
    <row r="60" spans="2:32" s="46" customFormat="1">
      <c r="D60" s="47" t="s">
        <v>75</v>
      </c>
      <c r="E60" s="49">
        <f>SUM(E25:E27)-E24</f>
        <v>0</v>
      </c>
      <c r="F60" s="49">
        <f t="shared" ref="F60:L60" si="11">SUM(F25:F27)-F24</f>
        <v>0</v>
      </c>
      <c r="G60" s="49">
        <f t="shared" si="11"/>
        <v>0</v>
      </c>
      <c r="H60" s="49">
        <f t="shared" si="11"/>
        <v>0</v>
      </c>
      <c r="I60" s="49">
        <f t="shared" si="11"/>
        <v>0</v>
      </c>
      <c r="J60" s="49">
        <f t="shared" si="11"/>
        <v>0</v>
      </c>
      <c r="K60" s="50"/>
      <c r="L60" s="49">
        <f t="shared" si="11"/>
        <v>0</v>
      </c>
      <c r="M60" s="49">
        <f>SUM(M25:M27)-M24</f>
        <v>0</v>
      </c>
      <c r="N60" s="49">
        <f>SUM(N25:N27)-N24</f>
        <v>0</v>
      </c>
      <c r="O60" s="49">
        <f>SUM(O25:O27)-O24</f>
        <v>0</v>
      </c>
      <c r="P60" s="49">
        <f>SUM(P25:P27)-P24</f>
        <v>0</v>
      </c>
      <c r="Q60" s="49">
        <f>SUM(Q25:Q27)-Q24</f>
        <v>0</v>
      </c>
      <c r="V60" s="28"/>
      <c r="AB60" s="28"/>
      <c r="AC60" s="28"/>
      <c r="AD60" s="28"/>
      <c r="AE60" s="28"/>
      <c r="AF60" s="28"/>
    </row>
    <row r="61" spans="2:32">
      <c r="D61" s="51" t="s">
        <v>76</v>
      </c>
      <c r="E61" s="2">
        <f>SUM(E29:E55)-E28</f>
        <v>0</v>
      </c>
      <c r="F61" s="2">
        <f t="shared" ref="F61:L61" si="12">SUM(F29:F55)-F28</f>
        <v>0</v>
      </c>
      <c r="G61" s="2">
        <f t="shared" si="12"/>
        <v>0</v>
      </c>
      <c r="H61" s="2">
        <f t="shared" si="12"/>
        <v>0</v>
      </c>
      <c r="I61" s="2">
        <f t="shared" si="12"/>
        <v>0</v>
      </c>
      <c r="J61" s="2">
        <f t="shared" si="12"/>
        <v>0</v>
      </c>
      <c r="K61" s="52"/>
      <c r="L61" s="2">
        <f t="shared" si="12"/>
        <v>0</v>
      </c>
      <c r="M61" s="2">
        <f>SUM(M29:M55)-M28</f>
        <v>0</v>
      </c>
      <c r="N61" s="2">
        <f>SUM(N29:N55)-N28</f>
        <v>0</v>
      </c>
      <c r="O61" s="2">
        <f>SUM(O29:O55)-O28</f>
        <v>0</v>
      </c>
      <c r="P61" s="2">
        <f>SUM(P29:P55)-P28</f>
        <v>0</v>
      </c>
      <c r="Q61" s="2">
        <f>SUM(Q29:Q55)-Q28</f>
        <v>0</v>
      </c>
      <c r="T61" s="51"/>
      <c r="V61" s="28"/>
      <c r="AB61" s="28"/>
      <c r="AC61" s="28"/>
      <c r="AD61" s="28"/>
      <c r="AE61" s="28"/>
      <c r="AF61" s="28"/>
    </row>
    <row r="62" spans="2:32">
      <c r="D62" s="51"/>
      <c r="E62" s="53"/>
      <c r="F62" s="53"/>
      <c r="G62" s="53"/>
      <c r="H62" s="53"/>
      <c r="I62" s="53"/>
      <c r="J62" s="53"/>
      <c r="K62" s="54"/>
      <c r="L62" s="53"/>
      <c r="M62" s="53"/>
      <c r="N62" s="53"/>
      <c r="O62" s="53"/>
      <c r="P62" s="53"/>
      <c r="Q62" s="53"/>
      <c r="T62" s="51"/>
      <c r="V62" s="28"/>
      <c r="AB62" s="28"/>
      <c r="AC62" s="28"/>
      <c r="AD62" s="28"/>
      <c r="AE62" s="28"/>
      <c r="AF62" s="28"/>
    </row>
    <row r="63" spans="2:32">
      <c r="D63" s="51"/>
      <c r="E63" s="53"/>
      <c r="F63" s="53"/>
      <c r="G63" s="53"/>
      <c r="H63" s="53"/>
      <c r="I63" s="53"/>
      <c r="J63" s="53"/>
      <c r="K63" s="54"/>
      <c r="L63" s="53"/>
      <c r="M63" s="53"/>
      <c r="N63" s="53"/>
      <c r="O63" s="53"/>
      <c r="P63" s="53"/>
      <c r="Q63" s="53"/>
      <c r="T63" s="51"/>
      <c r="V63" s="28"/>
    </row>
    <row r="64" spans="2:32">
      <c r="D64" s="51"/>
      <c r="E64" s="53"/>
      <c r="F64" s="53"/>
      <c r="G64" s="53"/>
      <c r="H64" s="53"/>
      <c r="I64" s="53"/>
      <c r="J64" s="53"/>
      <c r="K64" s="54"/>
      <c r="L64" s="53"/>
      <c r="M64" s="53"/>
      <c r="N64" s="53"/>
      <c r="O64" s="53"/>
      <c r="P64" s="53"/>
      <c r="Q64" s="53"/>
      <c r="T64" s="51"/>
    </row>
    <row r="65" spans="4:20">
      <c r="D65" s="51"/>
      <c r="E65" s="53"/>
      <c r="F65" s="53"/>
      <c r="G65" s="53"/>
      <c r="H65" s="53"/>
      <c r="I65" s="53"/>
      <c r="J65" s="53"/>
      <c r="K65" s="54"/>
      <c r="L65" s="53"/>
      <c r="M65" s="53"/>
      <c r="N65" s="53"/>
      <c r="O65" s="53"/>
      <c r="P65" s="53"/>
      <c r="Q65" s="53"/>
      <c r="T65" s="51"/>
    </row>
    <row r="66" spans="4:20">
      <c r="D66" s="51"/>
      <c r="T66" s="51"/>
    </row>
    <row r="67" spans="4:20">
      <c r="D67" s="51"/>
      <c r="T67" s="51"/>
    </row>
    <row r="68" spans="4:20">
      <c r="D68" s="51"/>
      <c r="T68" s="51"/>
    </row>
  </sheetData>
  <mergeCells count="19">
    <mergeCell ref="C28:D28"/>
    <mergeCell ref="C24:D24"/>
    <mergeCell ref="C7:D7"/>
    <mergeCell ref="F4:F5"/>
    <mergeCell ref="G4:G5"/>
    <mergeCell ref="B4:D5"/>
    <mergeCell ref="B6:D6"/>
    <mergeCell ref="E2:I2"/>
    <mergeCell ref="M2:P2"/>
    <mergeCell ref="L4:N4"/>
    <mergeCell ref="L56:T56"/>
    <mergeCell ref="S7:T7"/>
    <mergeCell ref="S24:T24"/>
    <mergeCell ref="R6:T6"/>
    <mergeCell ref="O4:Q4"/>
    <mergeCell ref="R4:T5"/>
    <mergeCell ref="H4:J4"/>
    <mergeCell ref="S28:T28"/>
    <mergeCell ref="E4:E5"/>
  </mergeCells>
  <phoneticPr fontId="2"/>
  <printOptions horizontalCentered="1" gridLinesSet="0"/>
  <pageMargins left="0.39370078740157483" right="0.39370078740157483" top="0.59055118110236227" bottom="0.39370078740157483" header="0.31496062992125984" footer="0.31496062992125984"/>
  <pageSetup paperSize="9" orientation="portrait" horizontalDpi="300" verticalDpi="300" r:id="rId1"/>
  <headerFooter alignWithMargins="0"/>
  <colBreaks count="1" manualBreakCount="1">
    <brk id="11" min="1"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view="pageBreakPreview" zoomScaleNormal="100" workbookViewId="0">
      <pane xSplit="4" ySplit="5" topLeftCell="E6" activePane="bottomRight" state="frozen"/>
      <selection pane="topRight"/>
      <selection pane="bottomLeft"/>
      <selection pane="bottomRight" activeCell="D2" sqref="D2"/>
    </sheetView>
  </sheetViews>
  <sheetFormatPr defaultColWidth="9.140625" defaultRowHeight="12"/>
  <cols>
    <col min="1" max="3" width="2.7109375" style="1" customWidth="1"/>
    <col min="4" max="4" width="15.28515625" style="1" customWidth="1"/>
    <col min="5" max="9" width="11.28515625" style="1" customWidth="1"/>
    <col min="10" max="10" width="14.140625" style="1" customWidth="1"/>
    <col min="11" max="11" width="3.7109375" style="1" customWidth="1"/>
    <col min="12" max="17" width="11.28515625" style="1" customWidth="1"/>
    <col min="18" max="19" width="2.7109375" style="1" customWidth="1"/>
    <col min="20" max="20" width="15.28515625" style="1" customWidth="1"/>
    <col min="21" max="16384" width="9.140625" style="1"/>
  </cols>
  <sheetData>
    <row r="1" spans="1:20" s="46" customFormat="1" ht="15" customHeight="1">
      <c r="B1" s="65" t="s">
        <v>89</v>
      </c>
      <c r="F1" s="55"/>
      <c r="L1" s="65" t="s">
        <v>90</v>
      </c>
    </row>
    <row r="2" spans="1:20" s="8" customFormat="1" ht="14.25">
      <c r="B2" s="5"/>
      <c r="C2" s="5"/>
      <c r="D2" s="5"/>
      <c r="E2" s="100" t="s">
        <v>51</v>
      </c>
      <c r="F2" s="100"/>
      <c r="G2" s="100"/>
      <c r="H2" s="100"/>
      <c r="I2" s="100"/>
      <c r="J2" s="5"/>
      <c r="K2" s="56"/>
      <c r="L2" s="5"/>
      <c r="M2" s="100" t="s">
        <v>52</v>
      </c>
      <c r="N2" s="100"/>
      <c r="O2" s="100"/>
      <c r="P2" s="100"/>
      <c r="Q2" s="120"/>
      <c r="R2" s="5"/>
      <c r="S2" s="5"/>
      <c r="T2" s="5"/>
    </row>
    <row r="3" spans="1:20" s="4" customFormat="1" ht="12.75" thickBot="1">
      <c r="D3" s="9"/>
      <c r="E3" s="10"/>
      <c r="F3" s="11"/>
      <c r="G3" s="11"/>
      <c r="H3" s="10"/>
      <c r="I3" s="11"/>
      <c r="J3" s="11"/>
      <c r="L3" s="11"/>
      <c r="M3" s="11"/>
      <c r="N3" s="11"/>
      <c r="O3" s="11"/>
      <c r="P3" s="11"/>
      <c r="Q3" s="11"/>
      <c r="T3" s="9"/>
    </row>
    <row r="4" spans="1:20" s="46" customFormat="1" ht="20.100000000000001" customHeight="1">
      <c r="A4" s="13"/>
      <c r="B4" s="116" t="s">
        <v>45</v>
      </c>
      <c r="C4" s="116"/>
      <c r="D4" s="117"/>
      <c r="E4" s="134" t="s">
        <v>53</v>
      </c>
      <c r="F4" s="136" t="s">
        <v>54</v>
      </c>
      <c r="G4" s="137" t="s">
        <v>91</v>
      </c>
      <c r="H4" s="132" t="s">
        <v>48</v>
      </c>
      <c r="I4" s="133"/>
      <c r="J4" s="133"/>
      <c r="K4" s="48"/>
      <c r="L4" s="130" t="s">
        <v>49</v>
      </c>
      <c r="M4" s="130"/>
      <c r="N4" s="130"/>
      <c r="O4" s="130"/>
      <c r="P4" s="131"/>
      <c r="Q4" s="126" t="s">
        <v>8</v>
      </c>
      <c r="R4" s="128" t="s">
        <v>46</v>
      </c>
      <c r="S4" s="129"/>
      <c r="T4" s="129"/>
    </row>
    <row r="5" spans="1:20" s="46" customFormat="1" ht="20.100000000000001" customHeight="1">
      <c r="A5" s="13"/>
      <c r="B5" s="118"/>
      <c r="C5" s="118"/>
      <c r="D5" s="119"/>
      <c r="E5" s="135"/>
      <c r="F5" s="135"/>
      <c r="G5" s="135"/>
      <c r="H5" s="57" t="s">
        <v>6</v>
      </c>
      <c r="I5" s="57" t="s">
        <v>9</v>
      </c>
      <c r="J5" s="58" t="s">
        <v>50</v>
      </c>
      <c r="K5" s="48"/>
      <c r="L5" s="59" t="s">
        <v>10</v>
      </c>
      <c r="M5" s="57" t="s">
        <v>11</v>
      </c>
      <c r="N5" s="57" t="s">
        <v>12</v>
      </c>
      <c r="O5" s="60" t="s">
        <v>81</v>
      </c>
      <c r="P5" s="57" t="s">
        <v>7</v>
      </c>
      <c r="Q5" s="127"/>
      <c r="R5" s="110"/>
      <c r="S5" s="111"/>
      <c r="T5" s="111"/>
    </row>
    <row r="6" spans="1:20" s="62" customFormat="1" ht="12.95" customHeight="1">
      <c r="A6" s="25"/>
      <c r="B6" s="114" t="s">
        <v>14</v>
      </c>
      <c r="C6" s="114"/>
      <c r="D6" s="115"/>
      <c r="E6" s="84">
        <f>SUM(E7,E24,E28)</f>
        <v>248</v>
      </c>
      <c r="F6" s="84">
        <f>SUM(F7,F24,F28)</f>
        <v>0</v>
      </c>
      <c r="G6" s="84">
        <f>SUM(G7,G24,G28)</f>
        <v>3</v>
      </c>
      <c r="H6" s="84">
        <f>SUM(I6,J6,L6,M6,N6,O6,P6)</f>
        <v>29138</v>
      </c>
      <c r="I6" s="84">
        <f>SUM(I7,I24,I28)</f>
        <v>738</v>
      </c>
      <c r="J6" s="85">
        <f>SUM(J7,J24,J28)</f>
        <v>146</v>
      </c>
      <c r="K6" s="61"/>
      <c r="L6" s="92">
        <f t="shared" ref="L6:Q6" si="0">SUM(L7,L24,L28)</f>
        <v>5227</v>
      </c>
      <c r="M6" s="93">
        <f t="shared" si="0"/>
        <v>187</v>
      </c>
      <c r="N6" s="93">
        <f t="shared" si="0"/>
        <v>16222</v>
      </c>
      <c r="O6" s="93">
        <f t="shared" si="0"/>
        <v>1</v>
      </c>
      <c r="P6" s="93">
        <f t="shared" si="0"/>
        <v>6617</v>
      </c>
      <c r="Q6" s="93">
        <f t="shared" si="0"/>
        <v>244</v>
      </c>
      <c r="R6" s="105" t="s">
        <v>14</v>
      </c>
      <c r="S6" s="106"/>
      <c r="T6" s="106"/>
    </row>
    <row r="7" spans="1:20" s="62" customFormat="1" ht="12.6" customHeight="1">
      <c r="A7" s="25"/>
      <c r="B7" s="26"/>
      <c r="C7" s="114" t="s">
        <v>15</v>
      </c>
      <c r="D7" s="115"/>
      <c r="E7" s="86">
        <f>SUM(E8:E23)</f>
        <v>9</v>
      </c>
      <c r="F7" s="86">
        <f>SUM(F8:F23)</f>
        <v>0</v>
      </c>
      <c r="G7" s="86">
        <f>SUM(G8:G23)</f>
        <v>0</v>
      </c>
      <c r="H7" s="86">
        <f t="shared" ref="H7:H55" si="1">SUM(I7,J7,L7,M7,N7,O7,P7)</f>
        <v>6903</v>
      </c>
      <c r="I7" s="86">
        <f>SUM(I8:I23)</f>
        <v>86</v>
      </c>
      <c r="J7" s="87">
        <f>SUM(J8:J23)</f>
        <v>57</v>
      </c>
      <c r="K7" s="61"/>
      <c r="L7" s="94">
        <f t="shared" ref="L7:Q7" si="2">SUM(L8:L23)</f>
        <v>42</v>
      </c>
      <c r="M7" s="95">
        <f t="shared" si="2"/>
        <v>44</v>
      </c>
      <c r="N7" s="95">
        <f t="shared" si="2"/>
        <v>6246</v>
      </c>
      <c r="O7" s="95">
        <f t="shared" si="2"/>
        <v>0</v>
      </c>
      <c r="P7" s="95">
        <f t="shared" si="2"/>
        <v>428</v>
      </c>
      <c r="Q7" s="95">
        <f t="shared" si="2"/>
        <v>51</v>
      </c>
      <c r="R7" s="27"/>
      <c r="S7" s="104" t="s">
        <v>15</v>
      </c>
      <c r="T7" s="104"/>
    </row>
    <row r="8" spans="1:20" s="46" customFormat="1" ht="12.6" customHeight="1">
      <c r="A8" s="13"/>
      <c r="B8" s="29"/>
      <c r="C8" s="29"/>
      <c r="D8" s="30" t="s">
        <v>55</v>
      </c>
      <c r="E8" s="88">
        <v>2</v>
      </c>
      <c r="F8" s="88">
        <v>0</v>
      </c>
      <c r="G8" s="88">
        <v>0</v>
      </c>
      <c r="H8" s="88">
        <f t="shared" si="1"/>
        <v>1445</v>
      </c>
      <c r="I8" s="88">
        <v>13</v>
      </c>
      <c r="J8" s="89">
        <v>6</v>
      </c>
      <c r="K8" s="50"/>
      <c r="L8" s="96">
        <v>4</v>
      </c>
      <c r="M8" s="97">
        <v>14</v>
      </c>
      <c r="N8" s="97">
        <v>1293</v>
      </c>
      <c r="O8" s="97">
        <v>0</v>
      </c>
      <c r="P8" s="97">
        <v>115</v>
      </c>
      <c r="Q8" s="97">
        <v>18</v>
      </c>
      <c r="R8" s="32"/>
      <c r="S8" s="33"/>
      <c r="T8" s="34" t="s">
        <v>55</v>
      </c>
    </row>
    <row r="9" spans="1:20" s="46" customFormat="1" ht="12.6" customHeight="1">
      <c r="A9" s="13"/>
      <c r="B9" s="29"/>
      <c r="C9" s="29"/>
      <c r="D9" s="30" t="s">
        <v>47</v>
      </c>
      <c r="E9" s="88">
        <v>1</v>
      </c>
      <c r="F9" s="88">
        <v>0</v>
      </c>
      <c r="G9" s="88">
        <v>0</v>
      </c>
      <c r="H9" s="88">
        <f t="shared" si="1"/>
        <v>702</v>
      </c>
      <c r="I9" s="88">
        <v>5</v>
      </c>
      <c r="J9" s="89">
        <v>3</v>
      </c>
      <c r="K9" s="50"/>
      <c r="L9" s="96">
        <v>5</v>
      </c>
      <c r="M9" s="97">
        <v>12</v>
      </c>
      <c r="N9" s="97">
        <v>642</v>
      </c>
      <c r="O9" s="97">
        <v>0</v>
      </c>
      <c r="P9" s="97">
        <v>35</v>
      </c>
      <c r="Q9" s="97">
        <v>2</v>
      </c>
      <c r="R9" s="32"/>
      <c r="S9" s="33"/>
      <c r="T9" s="34" t="s">
        <v>47</v>
      </c>
    </row>
    <row r="10" spans="1:20" s="46" customFormat="1" ht="12.6" customHeight="1">
      <c r="A10" s="13"/>
      <c r="B10" s="29"/>
      <c r="C10" s="29"/>
      <c r="D10" s="30" t="s">
        <v>16</v>
      </c>
      <c r="E10" s="88">
        <v>2</v>
      </c>
      <c r="F10" s="88">
        <v>0</v>
      </c>
      <c r="G10" s="88">
        <v>0</v>
      </c>
      <c r="H10" s="88">
        <f t="shared" si="1"/>
        <v>147</v>
      </c>
      <c r="I10" s="88">
        <v>0</v>
      </c>
      <c r="J10" s="89">
        <v>2</v>
      </c>
      <c r="K10" s="50"/>
      <c r="L10" s="96">
        <v>0</v>
      </c>
      <c r="M10" s="97">
        <v>2</v>
      </c>
      <c r="N10" s="97">
        <v>134</v>
      </c>
      <c r="O10" s="97">
        <v>0</v>
      </c>
      <c r="P10" s="97">
        <v>9</v>
      </c>
      <c r="Q10" s="97">
        <v>2</v>
      </c>
      <c r="R10" s="32"/>
      <c r="S10" s="33"/>
      <c r="T10" s="34" t="s">
        <v>16</v>
      </c>
    </row>
    <row r="11" spans="1:20" s="46" customFormat="1" ht="12.6" customHeight="1">
      <c r="A11" s="13"/>
      <c r="B11" s="29"/>
      <c r="C11" s="29"/>
      <c r="D11" s="30" t="s">
        <v>58</v>
      </c>
      <c r="E11" s="88">
        <v>0</v>
      </c>
      <c r="F11" s="88">
        <v>0</v>
      </c>
      <c r="G11" s="88">
        <v>0</v>
      </c>
      <c r="H11" s="88">
        <f t="shared" si="1"/>
        <v>1</v>
      </c>
      <c r="I11" s="88">
        <v>1</v>
      </c>
      <c r="J11" s="89">
        <v>0</v>
      </c>
      <c r="K11" s="50"/>
      <c r="L11" s="96">
        <v>0</v>
      </c>
      <c r="M11" s="97">
        <v>0</v>
      </c>
      <c r="N11" s="97">
        <v>0</v>
      </c>
      <c r="O11" s="97">
        <v>0</v>
      </c>
      <c r="P11" s="97">
        <v>0</v>
      </c>
      <c r="Q11" s="97">
        <v>0</v>
      </c>
      <c r="R11" s="32"/>
      <c r="S11" s="33"/>
      <c r="T11" s="34" t="s">
        <v>58</v>
      </c>
    </row>
    <row r="12" spans="1:20" s="46" customFormat="1" ht="12.6" customHeight="1">
      <c r="A12" s="13"/>
      <c r="B12" s="29"/>
      <c r="C12" s="29"/>
      <c r="D12" s="30" t="s">
        <v>17</v>
      </c>
      <c r="E12" s="88">
        <v>0</v>
      </c>
      <c r="F12" s="88">
        <v>0</v>
      </c>
      <c r="G12" s="88">
        <v>0</v>
      </c>
      <c r="H12" s="88">
        <f t="shared" si="1"/>
        <v>17</v>
      </c>
      <c r="I12" s="88">
        <v>0</v>
      </c>
      <c r="J12" s="89">
        <v>0</v>
      </c>
      <c r="K12" s="50"/>
      <c r="L12" s="96">
        <v>0</v>
      </c>
      <c r="M12" s="97">
        <v>0</v>
      </c>
      <c r="N12" s="97">
        <v>16</v>
      </c>
      <c r="O12" s="97">
        <v>0</v>
      </c>
      <c r="P12" s="97">
        <v>1</v>
      </c>
      <c r="Q12" s="97">
        <v>1</v>
      </c>
      <c r="R12" s="32"/>
      <c r="S12" s="33"/>
      <c r="T12" s="34" t="s">
        <v>17</v>
      </c>
    </row>
    <row r="13" spans="1:20" s="46" customFormat="1" ht="12.6" customHeight="1">
      <c r="A13" s="13"/>
      <c r="B13" s="29"/>
      <c r="C13" s="29"/>
      <c r="D13" s="30" t="s">
        <v>56</v>
      </c>
      <c r="E13" s="88">
        <v>0</v>
      </c>
      <c r="F13" s="88">
        <v>0</v>
      </c>
      <c r="G13" s="88">
        <v>0</v>
      </c>
      <c r="H13" s="88">
        <f t="shared" si="1"/>
        <v>13</v>
      </c>
      <c r="I13" s="88">
        <v>0</v>
      </c>
      <c r="J13" s="89">
        <v>0</v>
      </c>
      <c r="K13" s="50"/>
      <c r="L13" s="96">
        <v>1</v>
      </c>
      <c r="M13" s="97">
        <v>0</v>
      </c>
      <c r="N13" s="97">
        <v>8</v>
      </c>
      <c r="O13" s="97">
        <v>0</v>
      </c>
      <c r="P13" s="97">
        <v>4</v>
      </c>
      <c r="Q13" s="97">
        <v>1</v>
      </c>
      <c r="R13" s="32"/>
      <c r="S13" s="33"/>
      <c r="T13" s="34" t="s">
        <v>56</v>
      </c>
    </row>
    <row r="14" spans="1:20" s="46" customFormat="1" ht="12.6" customHeight="1">
      <c r="A14" s="13"/>
      <c r="B14" s="29"/>
      <c r="C14" s="29"/>
      <c r="D14" s="35" t="s">
        <v>18</v>
      </c>
      <c r="E14" s="88">
        <v>0</v>
      </c>
      <c r="F14" s="88">
        <v>0</v>
      </c>
      <c r="G14" s="88">
        <v>0</v>
      </c>
      <c r="H14" s="88">
        <f t="shared" si="1"/>
        <v>166</v>
      </c>
      <c r="I14" s="88">
        <v>2</v>
      </c>
      <c r="J14" s="89">
        <v>3</v>
      </c>
      <c r="K14" s="50"/>
      <c r="L14" s="96">
        <v>1</v>
      </c>
      <c r="M14" s="97">
        <v>1</v>
      </c>
      <c r="N14" s="97">
        <v>155</v>
      </c>
      <c r="O14" s="97">
        <v>0</v>
      </c>
      <c r="P14" s="97">
        <v>4</v>
      </c>
      <c r="Q14" s="97">
        <v>1</v>
      </c>
      <c r="R14" s="32"/>
      <c r="S14" s="33"/>
      <c r="T14" s="36" t="s">
        <v>18</v>
      </c>
    </row>
    <row r="15" spans="1:20" s="46" customFormat="1" ht="12.6" customHeight="1">
      <c r="A15" s="13"/>
      <c r="B15" s="29"/>
      <c r="C15" s="29"/>
      <c r="D15" s="30" t="s">
        <v>19</v>
      </c>
      <c r="E15" s="88">
        <v>0</v>
      </c>
      <c r="F15" s="88">
        <v>0</v>
      </c>
      <c r="G15" s="88">
        <v>0</v>
      </c>
      <c r="H15" s="88">
        <f t="shared" si="1"/>
        <v>165</v>
      </c>
      <c r="I15" s="88">
        <v>2</v>
      </c>
      <c r="J15" s="89">
        <v>0</v>
      </c>
      <c r="K15" s="50"/>
      <c r="L15" s="96">
        <v>1</v>
      </c>
      <c r="M15" s="97">
        <v>1</v>
      </c>
      <c r="N15" s="97">
        <v>153</v>
      </c>
      <c r="O15" s="97">
        <v>0</v>
      </c>
      <c r="P15" s="97">
        <v>8</v>
      </c>
      <c r="Q15" s="97">
        <v>0</v>
      </c>
      <c r="R15" s="32"/>
      <c r="S15" s="33"/>
      <c r="T15" s="34" t="s">
        <v>19</v>
      </c>
    </row>
    <row r="16" spans="1:20" s="46" customFormat="1" ht="12.6" customHeight="1">
      <c r="A16" s="13"/>
      <c r="B16" s="29"/>
      <c r="C16" s="29"/>
      <c r="D16" s="30" t="s">
        <v>20</v>
      </c>
      <c r="E16" s="88">
        <v>0</v>
      </c>
      <c r="F16" s="88">
        <v>0</v>
      </c>
      <c r="G16" s="88">
        <v>0</v>
      </c>
      <c r="H16" s="88">
        <f t="shared" si="1"/>
        <v>15</v>
      </c>
      <c r="I16" s="88">
        <v>1</v>
      </c>
      <c r="J16" s="89">
        <v>0</v>
      </c>
      <c r="K16" s="50"/>
      <c r="L16" s="96">
        <v>0</v>
      </c>
      <c r="M16" s="97">
        <v>0</v>
      </c>
      <c r="N16" s="97">
        <v>13</v>
      </c>
      <c r="O16" s="97">
        <v>0</v>
      </c>
      <c r="P16" s="97">
        <v>1</v>
      </c>
      <c r="Q16" s="97">
        <v>0</v>
      </c>
      <c r="R16" s="32"/>
      <c r="S16" s="33"/>
      <c r="T16" s="34" t="s">
        <v>20</v>
      </c>
    </row>
    <row r="17" spans="1:20" s="46" customFormat="1" ht="12.6" customHeight="1">
      <c r="A17" s="13"/>
      <c r="B17" s="29"/>
      <c r="C17" s="29"/>
      <c r="D17" s="30" t="s">
        <v>21</v>
      </c>
      <c r="E17" s="88">
        <v>0</v>
      </c>
      <c r="F17" s="88">
        <v>0</v>
      </c>
      <c r="G17" s="88">
        <v>0</v>
      </c>
      <c r="H17" s="88">
        <f t="shared" si="1"/>
        <v>3</v>
      </c>
      <c r="I17" s="88">
        <v>1</v>
      </c>
      <c r="J17" s="89">
        <v>0</v>
      </c>
      <c r="K17" s="50"/>
      <c r="L17" s="96">
        <v>1</v>
      </c>
      <c r="M17" s="97">
        <v>0</v>
      </c>
      <c r="N17" s="97">
        <v>1</v>
      </c>
      <c r="O17" s="97">
        <v>0</v>
      </c>
      <c r="P17" s="97">
        <v>0</v>
      </c>
      <c r="Q17" s="97">
        <v>0</v>
      </c>
      <c r="R17" s="32"/>
      <c r="S17" s="33"/>
      <c r="T17" s="34" t="s">
        <v>21</v>
      </c>
    </row>
    <row r="18" spans="1:20" s="46" customFormat="1" ht="12.6" customHeight="1">
      <c r="A18" s="13"/>
      <c r="B18" s="29"/>
      <c r="C18" s="29"/>
      <c r="D18" s="30" t="s">
        <v>22</v>
      </c>
      <c r="E18" s="88">
        <v>0</v>
      </c>
      <c r="F18" s="88">
        <v>0</v>
      </c>
      <c r="G18" s="88">
        <v>0</v>
      </c>
      <c r="H18" s="88">
        <f t="shared" si="1"/>
        <v>305</v>
      </c>
      <c r="I18" s="88">
        <v>8</v>
      </c>
      <c r="J18" s="89">
        <v>6</v>
      </c>
      <c r="K18" s="50"/>
      <c r="L18" s="96">
        <v>2</v>
      </c>
      <c r="M18" s="97">
        <v>1</v>
      </c>
      <c r="N18" s="97">
        <v>268</v>
      </c>
      <c r="O18" s="97">
        <v>0</v>
      </c>
      <c r="P18" s="97">
        <v>20</v>
      </c>
      <c r="Q18" s="97">
        <v>2</v>
      </c>
      <c r="R18" s="32"/>
      <c r="S18" s="33"/>
      <c r="T18" s="34" t="s">
        <v>22</v>
      </c>
    </row>
    <row r="19" spans="1:20" s="46" customFormat="1" ht="12.6" customHeight="1">
      <c r="A19" s="13"/>
      <c r="B19" s="29"/>
      <c r="C19" s="29"/>
      <c r="D19" s="30" t="s">
        <v>23</v>
      </c>
      <c r="E19" s="88">
        <v>1</v>
      </c>
      <c r="F19" s="88">
        <v>0</v>
      </c>
      <c r="G19" s="88">
        <v>0</v>
      </c>
      <c r="H19" s="88">
        <f t="shared" si="1"/>
        <v>590</v>
      </c>
      <c r="I19" s="88">
        <v>15</v>
      </c>
      <c r="J19" s="89">
        <v>13</v>
      </c>
      <c r="K19" s="50"/>
      <c r="L19" s="96">
        <v>3</v>
      </c>
      <c r="M19" s="97">
        <v>3</v>
      </c>
      <c r="N19" s="97">
        <v>501</v>
      </c>
      <c r="O19" s="97">
        <v>0</v>
      </c>
      <c r="P19" s="97">
        <v>55</v>
      </c>
      <c r="Q19" s="97">
        <v>10</v>
      </c>
      <c r="R19" s="32"/>
      <c r="S19" s="33"/>
      <c r="T19" s="34" t="s">
        <v>23</v>
      </c>
    </row>
    <row r="20" spans="1:20" s="46" customFormat="1" ht="12.6" customHeight="1">
      <c r="A20" s="13"/>
      <c r="B20" s="29"/>
      <c r="C20" s="29"/>
      <c r="D20" s="30" t="s">
        <v>24</v>
      </c>
      <c r="E20" s="88">
        <v>0</v>
      </c>
      <c r="F20" s="88">
        <v>0</v>
      </c>
      <c r="G20" s="88">
        <v>0</v>
      </c>
      <c r="H20" s="88">
        <f t="shared" si="1"/>
        <v>130</v>
      </c>
      <c r="I20" s="88">
        <v>3</v>
      </c>
      <c r="J20" s="89">
        <v>0</v>
      </c>
      <c r="K20" s="50"/>
      <c r="L20" s="96">
        <v>0</v>
      </c>
      <c r="M20" s="97">
        <v>0</v>
      </c>
      <c r="N20" s="97">
        <v>107</v>
      </c>
      <c r="O20" s="97">
        <v>0</v>
      </c>
      <c r="P20" s="97">
        <v>20</v>
      </c>
      <c r="Q20" s="97">
        <v>1</v>
      </c>
      <c r="R20" s="32"/>
      <c r="S20" s="33"/>
      <c r="T20" s="34" t="s">
        <v>24</v>
      </c>
    </row>
    <row r="21" spans="1:20" s="46" customFormat="1" ht="12.6" customHeight="1">
      <c r="A21" s="13"/>
      <c r="B21" s="29"/>
      <c r="C21" s="29"/>
      <c r="D21" s="30" t="s">
        <v>25</v>
      </c>
      <c r="E21" s="88">
        <v>0</v>
      </c>
      <c r="F21" s="88">
        <v>0</v>
      </c>
      <c r="G21" s="88">
        <v>0</v>
      </c>
      <c r="H21" s="88">
        <f t="shared" si="1"/>
        <v>75</v>
      </c>
      <c r="I21" s="88">
        <v>3</v>
      </c>
      <c r="J21" s="89">
        <v>0</v>
      </c>
      <c r="K21" s="50"/>
      <c r="L21" s="96">
        <v>1</v>
      </c>
      <c r="M21" s="97">
        <v>0</v>
      </c>
      <c r="N21" s="97">
        <v>62</v>
      </c>
      <c r="O21" s="97">
        <v>0</v>
      </c>
      <c r="P21" s="97">
        <v>9</v>
      </c>
      <c r="Q21" s="97">
        <v>0</v>
      </c>
      <c r="R21" s="32"/>
      <c r="S21" s="33"/>
      <c r="T21" s="34" t="s">
        <v>25</v>
      </c>
    </row>
    <row r="22" spans="1:20" s="46" customFormat="1" ht="12.6" customHeight="1">
      <c r="A22" s="13"/>
      <c r="B22" s="29"/>
      <c r="C22" s="29"/>
      <c r="D22" s="30" t="s">
        <v>26</v>
      </c>
      <c r="E22" s="88">
        <v>0</v>
      </c>
      <c r="F22" s="88">
        <v>0</v>
      </c>
      <c r="G22" s="88">
        <v>0</v>
      </c>
      <c r="H22" s="88">
        <f t="shared" si="1"/>
        <v>1176</v>
      </c>
      <c r="I22" s="88">
        <v>8</v>
      </c>
      <c r="J22" s="89">
        <v>5</v>
      </c>
      <c r="K22" s="50"/>
      <c r="L22" s="96">
        <v>6</v>
      </c>
      <c r="M22" s="97">
        <v>6</v>
      </c>
      <c r="N22" s="97">
        <v>1091</v>
      </c>
      <c r="O22" s="97">
        <v>0</v>
      </c>
      <c r="P22" s="97">
        <v>60</v>
      </c>
      <c r="Q22" s="97">
        <v>8</v>
      </c>
      <c r="R22" s="32"/>
      <c r="S22" s="33"/>
      <c r="T22" s="34" t="s">
        <v>26</v>
      </c>
    </row>
    <row r="23" spans="1:20" s="62" customFormat="1" ht="12.6" customHeight="1">
      <c r="A23" s="25"/>
      <c r="B23" s="29"/>
      <c r="C23" s="29"/>
      <c r="D23" s="30" t="s">
        <v>7</v>
      </c>
      <c r="E23" s="88">
        <v>3</v>
      </c>
      <c r="F23" s="88">
        <v>0</v>
      </c>
      <c r="G23" s="88">
        <v>0</v>
      </c>
      <c r="H23" s="88">
        <f t="shared" si="1"/>
        <v>1953</v>
      </c>
      <c r="I23" s="88">
        <v>24</v>
      </c>
      <c r="J23" s="89">
        <v>19</v>
      </c>
      <c r="K23" s="61"/>
      <c r="L23" s="96">
        <v>17</v>
      </c>
      <c r="M23" s="97">
        <v>4</v>
      </c>
      <c r="N23" s="97">
        <v>1802</v>
      </c>
      <c r="O23" s="97">
        <v>0</v>
      </c>
      <c r="P23" s="97">
        <v>87</v>
      </c>
      <c r="Q23" s="97">
        <v>5</v>
      </c>
      <c r="R23" s="32"/>
      <c r="S23" s="33"/>
      <c r="T23" s="34" t="s">
        <v>7</v>
      </c>
    </row>
    <row r="24" spans="1:20" s="46" customFormat="1" ht="12.6" customHeight="1">
      <c r="A24" s="13"/>
      <c r="B24" s="26"/>
      <c r="C24" s="114" t="s">
        <v>44</v>
      </c>
      <c r="D24" s="115"/>
      <c r="E24" s="86">
        <f>SUM(E25:E27)</f>
        <v>3</v>
      </c>
      <c r="F24" s="86">
        <f>SUM(F25:F27)</f>
        <v>0</v>
      </c>
      <c r="G24" s="86">
        <f>SUM(G25:G27)</f>
        <v>1</v>
      </c>
      <c r="H24" s="86">
        <f t="shared" si="1"/>
        <v>3570</v>
      </c>
      <c r="I24" s="86">
        <f>SUM(I25:I27)</f>
        <v>19</v>
      </c>
      <c r="J24" s="87">
        <f>SUM(J25:J27)</f>
        <v>11</v>
      </c>
      <c r="K24" s="50"/>
      <c r="L24" s="94">
        <f t="shared" ref="L24:Q24" si="3">SUM(L25:L27)</f>
        <v>2687</v>
      </c>
      <c r="M24" s="95">
        <f t="shared" si="3"/>
        <v>15</v>
      </c>
      <c r="N24" s="95">
        <f t="shared" si="3"/>
        <v>215</v>
      </c>
      <c r="O24" s="95">
        <f t="shared" si="3"/>
        <v>0</v>
      </c>
      <c r="P24" s="95">
        <f t="shared" si="3"/>
        <v>623</v>
      </c>
      <c r="Q24" s="95">
        <f t="shared" si="3"/>
        <v>29</v>
      </c>
      <c r="R24" s="27"/>
      <c r="S24" s="104" t="s">
        <v>44</v>
      </c>
      <c r="T24" s="104"/>
    </row>
    <row r="25" spans="1:20" s="46" customFormat="1" ht="12.6" customHeight="1">
      <c r="A25" s="13"/>
      <c r="B25" s="29"/>
      <c r="C25" s="29"/>
      <c r="D25" s="30" t="s">
        <v>27</v>
      </c>
      <c r="E25" s="88">
        <v>0</v>
      </c>
      <c r="F25" s="88">
        <v>0</v>
      </c>
      <c r="G25" s="88">
        <v>0</v>
      </c>
      <c r="H25" s="88">
        <f t="shared" si="1"/>
        <v>92</v>
      </c>
      <c r="I25" s="88">
        <v>3</v>
      </c>
      <c r="J25" s="89">
        <v>3</v>
      </c>
      <c r="K25" s="50"/>
      <c r="L25" s="96">
        <v>9</v>
      </c>
      <c r="M25" s="97">
        <v>2</v>
      </c>
      <c r="N25" s="97">
        <v>27</v>
      </c>
      <c r="O25" s="97">
        <v>0</v>
      </c>
      <c r="P25" s="97">
        <v>48</v>
      </c>
      <c r="Q25" s="97">
        <v>4</v>
      </c>
      <c r="R25" s="32"/>
      <c r="S25" s="33"/>
      <c r="T25" s="34" t="s">
        <v>27</v>
      </c>
    </row>
    <row r="26" spans="1:20" s="46" customFormat="1" ht="12.6" customHeight="1">
      <c r="A26" s="13"/>
      <c r="B26" s="29"/>
      <c r="C26" s="29"/>
      <c r="D26" s="30" t="s">
        <v>28</v>
      </c>
      <c r="E26" s="88">
        <v>0</v>
      </c>
      <c r="F26" s="88">
        <v>0</v>
      </c>
      <c r="G26" s="88">
        <v>1</v>
      </c>
      <c r="H26" s="88">
        <f t="shared" si="1"/>
        <v>89</v>
      </c>
      <c r="I26" s="88">
        <v>3</v>
      </c>
      <c r="J26" s="89">
        <v>1</v>
      </c>
      <c r="K26" s="50"/>
      <c r="L26" s="96">
        <v>29</v>
      </c>
      <c r="M26" s="97">
        <v>2</v>
      </c>
      <c r="N26" s="97">
        <v>17</v>
      </c>
      <c r="O26" s="97">
        <v>0</v>
      </c>
      <c r="P26" s="97">
        <v>37</v>
      </c>
      <c r="Q26" s="97">
        <v>4</v>
      </c>
      <c r="R26" s="32"/>
      <c r="S26" s="33"/>
      <c r="T26" s="34" t="s">
        <v>28</v>
      </c>
    </row>
    <row r="27" spans="1:20" s="62" customFormat="1" ht="12.6" customHeight="1">
      <c r="A27" s="25"/>
      <c r="B27" s="29"/>
      <c r="C27" s="29"/>
      <c r="D27" s="30" t="s">
        <v>29</v>
      </c>
      <c r="E27" s="88">
        <v>3</v>
      </c>
      <c r="F27" s="88">
        <v>0</v>
      </c>
      <c r="G27" s="88">
        <v>0</v>
      </c>
      <c r="H27" s="88">
        <f t="shared" si="1"/>
        <v>3389</v>
      </c>
      <c r="I27" s="88">
        <v>13</v>
      </c>
      <c r="J27" s="89">
        <v>7</v>
      </c>
      <c r="K27" s="61"/>
      <c r="L27" s="96">
        <v>2649</v>
      </c>
      <c r="M27" s="97">
        <v>11</v>
      </c>
      <c r="N27" s="97">
        <v>171</v>
      </c>
      <c r="O27" s="97">
        <v>0</v>
      </c>
      <c r="P27" s="97">
        <v>538</v>
      </c>
      <c r="Q27" s="97">
        <v>21</v>
      </c>
      <c r="R27" s="32"/>
      <c r="S27" s="33"/>
      <c r="T27" s="34" t="s">
        <v>29</v>
      </c>
    </row>
    <row r="28" spans="1:20" s="46" customFormat="1" ht="12.6" customHeight="1">
      <c r="A28" s="13"/>
      <c r="B28" s="26"/>
      <c r="C28" s="114" t="s">
        <v>43</v>
      </c>
      <c r="D28" s="115"/>
      <c r="E28" s="86">
        <f>SUM(E29:E55)</f>
        <v>236</v>
      </c>
      <c r="F28" s="86">
        <f>SUM(F29:F55)</f>
        <v>0</v>
      </c>
      <c r="G28" s="86">
        <f>SUM(G29:G55)</f>
        <v>2</v>
      </c>
      <c r="H28" s="86">
        <f t="shared" si="1"/>
        <v>18665</v>
      </c>
      <c r="I28" s="86">
        <f>SUM(I29:I55)</f>
        <v>633</v>
      </c>
      <c r="J28" s="87">
        <f>SUM(J29:J55)</f>
        <v>78</v>
      </c>
      <c r="K28" s="50"/>
      <c r="L28" s="94">
        <f t="shared" ref="L28:Q28" si="4">SUM(L29:L55)</f>
        <v>2498</v>
      </c>
      <c r="M28" s="95">
        <f t="shared" si="4"/>
        <v>128</v>
      </c>
      <c r="N28" s="95">
        <f t="shared" si="4"/>
        <v>9761</v>
      </c>
      <c r="O28" s="95">
        <f t="shared" si="4"/>
        <v>1</v>
      </c>
      <c r="P28" s="95">
        <f t="shared" si="4"/>
        <v>5566</v>
      </c>
      <c r="Q28" s="95">
        <f t="shared" si="4"/>
        <v>164</v>
      </c>
      <c r="R28" s="27"/>
      <c r="S28" s="104" t="s">
        <v>43</v>
      </c>
      <c r="T28" s="104"/>
    </row>
    <row r="29" spans="1:20" s="46" customFormat="1" ht="12.6" customHeight="1">
      <c r="A29" s="13"/>
      <c r="B29" s="29"/>
      <c r="C29" s="29"/>
      <c r="D29" s="30" t="s">
        <v>30</v>
      </c>
      <c r="E29" s="88">
        <v>0</v>
      </c>
      <c r="F29" s="88">
        <v>0</v>
      </c>
      <c r="G29" s="88">
        <v>0</v>
      </c>
      <c r="H29" s="88">
        <f t="shared" si="1"/>
        <v>122</v>
      </c>
      <c r="I29" s="88">
        <v>4</v>
      </c>
      <c r="J29" s="89">
        <v>1</v>
      </c>
      <c r="K29" s="50"/>
      <c r="L29" s="96">
        <v>33</v>
      </c>
      <c r="M29" s="97">
        <v>1</v>
      </c>
      <c r="N29" s="97">
        <v>53</v>
      </c>
      <c r="O29" s="97">
        <v>0</v>
      </c>
      <c r="P29" s="97">
        <v>30</v>
      </c>
      <c r="Q29" s="97">
        <v>5</v>
      </c>
      <c r="R29" s="32"/>
      <c r="S29" s="33"/>
      <c r="T29" s="34" t="s">
        <v>30</v>
      </c>
    </row>
    <row r="30" spans="1:20" s="46" customFormat="1" ht="12.6" customHeight="1">
      <c r="A30" s="13"/>
      <c r="B30" s="29"/>
      <c r="C30" s="29"/>
      <c r="D30" s="30" t="s">
        <v>31</v>
      </c>
      <c r="E30" s="88">
        <v>0</v>
      </c>
      <c r="F30" s="88">
        <v>0</v>
      </c>
      <c r="G30" s="88">
        <v>0</v>
      </c>
      <c r="H30" s="88">
        <f t="shared" si="1"/>
        <v>0</v>
      </c>
      <c r="I30" s="88">
        <v>0</v>
      </c>
      <c r="J30" s="89">
        <v>0</v>
      </c>
      <c r="K30" s="50"/>
      <c r="L30" s="96">
        <v>0</v>
      </c>
      <c r="M30" s="97">
        <v>0</v>
      </c>
      <c r="N30" s="97">
        <v>0</v>
      </c>
      <c r="O30" s="97">
        <v>0</v>
      </c>
      <c r="P30" s="97">
        <v>0</v>
      </c>
      <c r="Q30" s="97">
        <v>0</v>
      </c>
      <c r="R30" s="32"/>
      <c r="S30" s="33"/>
      <c r="T30" s="34" t="s">
        <v>31</v>
      </c>
    </row>
    <row r="31" spans="1:20" s="46" customFormat="1" ht="12.6" customHeight="1">
      <c r="A31" s="13"/>
      <c r="B31" s="29"/>
      <c r="C31" s="29"/>
      <c r="D31" s="30" t="s">
        <v>32</v>
      </c>
      <c r="E31" s="88">
        <v>0</v>
      </c>
      <c r="F31" s="88">
        <v>0</v>
      </c>
      <c r="G31" s="88">
        <v>0</v>
      </c>
      <c r="H31" s="88">
        <f t="shared" si="1"/>
        <v>2</v>
      </c>
      <c r="I31" s="88">
        <v>0</v>
      </c>
      <c r="J31" s="89">
        <v>0</v>
      </c>
      <c r="K31" s="50"/>
      <c r="L31" s="96">
        <v>0</v>
      </c>
      <c r="M31" s="97">
        <v>0</v>
      </c>
      <c r="N31" s="97">
        <v>2</v>
      </c>
      <c r="O31" s="97">
        <v>0</v>
      </c>
      <c r="P31" s="97">
        <v>0</v>
      </c>
      <c r="Q31" s="97">
        <v>0</v>
      </c>
      <c r="R31" s="32"/>
      <c r="S31" s="33"/>
      <c r="T31" s="34" t="s">
        <v>32</v>
      </c>
    </row>
    <row r="32" spans="1:20" s="46" customFormat="1" ht="12.6" customHeight="1">
      <c r="A32" s="13"/>
      <c r="B32" s="29"/>
      <c r="C32" s="29"/>
      <c r="D32" s="30" t="s">
        <v>33</v>
      </c>
      <c r="E32" s="88">
        <v>1</v>
      </c>
      <c r="F32" s="88">
        <v>0</v>
      </c>
      <c r="G32" s="88">
        <v>0</v>
      </c>
      <c r="H32" s="88">
        <f t="shared" si="1"/>
        <v>27</v>
      </c>
      <c r="I32" s="88">
        <v>0</v>
      </c>
      <c r="J32" s="89">
        <v>0</v>
      </c>
      <c r="K32" s="50"/>
      <c r="L32" s="96">
        <v>0</v>
      </c>
      <c r="M32" s="97">
        <v>1</v>
      </c>
      <c r="N32" s="97">
        <v>26</v>
      </c>
      <c r="O32" s="97">
        <v>0</v>
      </c>
      <c r="P32" s="97">
        <v>0</v>
      </c>
      <c r="Q32" s="97">
        <v>0</v>
      </c>
      <c r="R32" s="32"/>
      <c r="S32" s="33"/>
      <c r="T32" s="34" t="s">
        <v>33</v>
      </c>
    </row>
    <row r="33" spans="1:20" s="46" customFormat="1" ht="12.6" customHeight="1">
      <c r="A33" s="13"/>
      <c r="B33" s="29"/>
      <c r="C33" s="29"/>
      <c r="D33" s="30" t="s">
        <v>34</v>
      </c>
      <c r="E33" s="88">
        <v>0</v>
      </c>
      <c r="F33" s="88">
        <v>0</v>
      </c>
      <c r="G33" s="88">
        <v>0</v>
      </c>
      <c r="H33" s="88">
        <f t="shared" si="1"/>
        <v>227</v>
      </c>
      <c r="I33" s="88">
        <v>1</v>
      </c>
      <c r="J33" s="89">
        <v>0</v>
      </c>
      <c r="K33" s="50"/>
      <c r="L33" s="96">
        <v>9</v>
      </c>
      <c r="M33" s="97">
        <v>1</v>
      </c>
      <c r="N33" s="97">
        <v>197</v>
      </c>
      <c r="O33" s="97">
        <v>0</v>
      </c>
      <c r="P33" s="97">
        <v>19</v>
      </c>
      <c r="Q33" s="97">
        <v>3</v>
      </c>
      <c r="R33" s="32"/>
      <c r="S33" s="33"/>
      <c r="T33" s="34" t="s">
        <v>34</v>
      </c>
    </row>
    <row r="34" spans="1:20" s="46" customFormat="1" ht="12.6" customHeight="1">
      <c r="A34" s="13"/>
      <c r="B34" s="29"/>
      <c r="C34" s="29"/>
      <c r="D34" s="30" t="s">
        <v>59</v>
      </c>
      <c r="E34" s="88">
        <v>0</v>
      </c>
      <c r="F34" s="88">
        <v>0</v>
      </c>
      <c r="G34" s="88">
        <v>0</v>
      </c>
      <c r="H34" s="88">
        <f t="shared" si="1"/>
        <v>6610</v>
      </c>
      <c r="I34" s="88">
        <v>4</v>
      </c>
      <c r="J34" s="89">
        <v>0</v>
      </c>
      <c r="K34" s="50"/>
      <c r="L34" s="96">
        <v>27</v>
      </c>
      <c r="M34" s="97">
        <v>1</v>
      </c>
      <c r="N34" s="97">
        <v>2351</v>
      </c>
      <c r="O34" s="97">
        <v>0</v>
      </c>
      <c r="P34" s="97">
        <v>4227</v>
      </c>
      <c r="Q34" s="97">
        <v>21</v>
      </c>
      <c r="R34" s="32"/>
      <c r="S34" s="33"/>
      <c r="T34" s="34" t="s">
        <v>59</v>
      </c>
    </row>
    <row r="35" spans="1:20" s="46" customFormat="1" ht="12.6" customHeight="1">
      <c r="A35" s="13"/>
      <c r="B35" s="29"/>
      <c r="C35" s="29"/>
      <c r="D35" s="30" t="s">
        <v>57</v>
      </c>
      <c r="E35" s="88">
        <v>0</v>
      </c>
      <c r="F35" s="88">
        <v>0</v>
      </c>
      <c r="G35" s="88">
        <v>0</v>
      </c>
      <c r="H35" s="88">
        <f t="shared" si="1"/>
        <v>0</v>
      </c>
      <c r="I35" s="88">
        <v>0</v>
      </c>
      <c r="J35" s="89">
        <v>0</v>
      </c>
      <c r="K35" s="50"/>
      <c r="L35" s="96">
        <v>0</v>
      </c>
      <c r="M35" s="97">
        <v>0</v>
      </c>
      <c r="N35" s="97">
        <v>0</v>
      </c>
      <c r="O35" s="97">
        <v>0</v>
      </c>
      <c r="P35" s="97">
        <v>0</v>
      </c>
      <c r="Q35" s="97">
        <v>0</v>
      </c>
      <c r="R35" s="32"/>
      <c r="S35" s="33"/>
      <c r="T35" s="34" t="s">
        <v>57</v>
      </c>
    </row>
    <row r="36" spans="1:20" s="46" customFormat="1" ht="12.6" customHeight="1">
      <c r="A36" s="13"/>
      <c r="B36" s="29"/>
      <c r="C36" s="29"/>
      <c r="D36" s="30" t="s">
        <v>36</v>
      </c>
      <c r="E36" s="88">
        <v>0</v>
      </c>
      <c r="F36" s="88">
        <v>0</v>
      </c>
      <c r="G36" s="88">
        <v>0</v>
      </c>
      <c r="H36" s="88">
        <f t="shared" si="1"/>
        <v>0</v>
      </c>
      <c r="I36" s="88">
        <v>0</v>
      </c>
      <c r="J36" s="89">
        <v>0</v>
      </c>
      <c r="K36" s="50"/>
      <c r="L36" s="96">
        <v>0</v>
      </c>
      <c r="M36" s="97">
        <v>0</v>
      </c>
      <c r="N36" s="97">
        <v>0</v>
      </c>
      <c r="O36" s="97">
        <v>0</v>
      </c>
      <c r="P36" s="97">
        <v>0</v>
      </c>
      <c r="Q36" s="97">
        <v>0</v>
      </c>
      <c r="R36" s="32"/>
      <c r="S36" s="33"/>
      <c r="T36" s="34" t="s">
        <v>36</v>
      </c>
    </row>
    <row r="37" spans="1:20" s="46" customFormat="1" ht="12.6" customHeight="1">
      <c r="A37" s="13"/>
      <c r="B37" s="29"/>
      <c r="C37" s="29"/>
      <c r="D37" s="30" t="s">
        <v>37</v>
      </c>
      <c r="E37" s="88">
        <v>0</v>
      </c>
      <c r="F37" s="88">
        <v>0</v>
      </c>
      <c r="G37" s="88">
        <v>0</v>
      </c>
      <c r="H37" s="88">
        <f t="shared" si="1"/>
        <v>0</v>
      </c>
      <c r="I37" s="88">
        <v>0</v>
      </c>
      <c r="J37" s="89">
        <v>0</v>
      </c>
      <c r="K37" s="50"/>
      <c r="L37" s="96">
        <v>0</v>
      </c>
      <c r="M37" s="97">
        <v>0</v>
      </c>
      <c r="N37" s="97">
        <v>0</v>
      </c>
      <c r="O37" s="97">
        <v>0</v>
      </c>
      <c r="P37" s="97">
        <v>0</v>
      </c>
      <c r="Q37" s="97">
        <v>0</v>
      </c>
      <c r="R37" s="32"/>
      <c r="S37" s="33"/>
      <c r="T37" s="34" t="s">
        <v>37</v>
      </c>
    </row>
    <row r="38" spans="1:20" s="46" customFormat="1" ht="12.6" customHeight="1">
      <c r="A38" s="13"/>
      <c r="B38" s="29"/>
      <c r="C38" s="29"/>
      <c r="D38" s="30" t="s">
        <v>60</v>
      </c>
      <c r="E38" s="88">
        <v>0</v>
      </c>
      <c r="F38" s="88">
        <v>0</v>
      </c>
      <c r="G38" s="88">
        <v>0</v>
      </c>
      <c r="H38" s="88">
        <f t="shared" si="1"/>
        <v>8</v>
      </c>
      <c r="I38" s="88">
        <v>0</v>
      </c>
      <c r="J38" s="89">
        <v>0</v>
      </c>
      <c r="K38" s="50"/>
      <c r="L38" s="96">
        <v>1</v>
      </c>
      <c r="M38" s="97">
        <v>1</v>
      </c>
      <c r="N38" s="97">
        <v>4</v>
      </c>
      <c r="O38" s="97">
        <v>0</v>
      </c>
      <c r="P38" s="97">
        <v>2</v>
      </c>
      <c r="Q38" s="97">
        <v>0</v>
      </c>
      <c r="R38" s="32"/>
      <c r="S38" s="33"/>
      <c r="T38" s="34" t="s">
        <v>60</v>
      </c>
    </row>
    <row r="39" spans="1:20" s="46" customFormat="1" ht="12.6" customHeight="1">
      <c r="A39" s="13"/>
      <c r="B39" s="29"/>
      <c r="C39" s="29"/>
      <c r="D39" s="30" t="s">
        <v>38</v>
      </c>
      <c r="E39" s="88">
        <v>0</v>
      </c>
      <c r="F39" s="88">
        <v>0</v>
      </c>
      <c r="G39" s="88">
        <v>0</v>
      </c>
      <c r="H39" s="88">
        <f t="shared" si="1"/>
        <v>3</v>
      </c>
      <c r="I39" s="88">
        <v>0</v>
      </c>
      <c r="J39" s="89">
        <v>0</v>
      </c>
      <c r="K39" s="50"/>
      <c r="L39" s="96">
        <v>1</v>
      </c>
      <c r="M39" s="97">
        <v>0</v>
      </c>
      <c r="N39" s="97">
        <v>2</v>
      </c>
      <c r="O39" s="97">
        <v>0</v>
      </c>
      <c r="P39" s="97">
        <v>0</v>
      </c>
      <c r="Q39" s="97">
        <v>1</v>
      </c>
      <c r="R39" s="32"/>
      <c r="S39" s="33"/>
      <c r="T39" s="34" t="s">
        <v>38</v>
      </c>
    </row>
    <row r="40" spans="1:20" s="46" customFormat="1" ht="12.6" customHeight="1">
      <c r="A40" s="13"/>
      <c r="B40" s="29"/>
      <c r="C40" s="29"/>
      <c r="D40" s="30" t="s">
        <v>61</v>
      </c>
      <c r="E40" s="88">
        <v>0</v>
      </c>
      <c r="F40" s="88">
        <v>0</v>
      </c>
      <c r="G40" s="88">
        <v>0</v>
      </c>
      <c r="H40" s="88">
        <f t="shared" si="1"/>
        <v>0</v>
      </c>
      <c r="I40" s="88">
        <v>0</v>
      </c>
      <c r="J40" s="89">
        <v>0</v>
      </c>
      <c r="K40" s="50"/>
      <c r="L40" s="96">
        <v>0</v>
      </c>
      <c r="M40" s="97">
        <v>0</v>
      </c>
      <c r="N40" s="97">
        <v>0</v>
      </c>
      <c r="O40" s="97">
        <v>0</v>
      </c>
      <c r="P40" s="97">
        <v>0</v>
      </c>
      <c r="Q40" s="97">
        <v>2</v>
      </c>
      <c r="R40" s="32"/>
      <c r="S40" s="33"/>
      <c r="T40" s="34" t="s">
        <v>61</v>
      </c>
    </row>
    <row r="41" spans="1:20" s="46" customFormat="1" ht="12.6" customHeight="1">
      <c r="A41" s="13"/>
      <c r="B41" s="29"/>
      <c r="C41" s="29"/>
      <c r="D41" s="30" t="s">
        <v>39</v>
      </c>
      <c r="E41" s="88">
        <v>3</v>
      </c>
      <c r="F41" s="88">
        <v>0</v>
      </c>
      <c r="G41" s="88">
        <v>0</v>
      </c>
      <c r="H41" s="88">
        <f t="shared" si="1"/>
        <v>17</v>
      </c>
      <c r="I41" s="88">
        <v>4</v>
      </c>
      <c r="J41" s="89">
        <v>0</v>
      </c>
      <c r="K41" s="50"/>
      <c r="L41" s="96">
        <v>1</v>
      </c>
      <c r="M41" s="97">
        <v>0</v>
      </c>
      <c r="N41" s="97">
        <v>10</v>
      </c>
      <c r="O41" s="97">
        <v>0</v>
      </c>
      <c r="P41" s="97">
        <v>2</v>
      </c>
      <c r="Q41" s="97">
        <v>0</v>
      </c>
      <c r="R41" s="32"/>
      <c r="S41" s="33"/>
      <c r="T41" s="34" t="s">
        <v>39</v>
      </c>
    </row>
    <row r="42" spans="1:20" s="46" customFormat="1" ht="12.6" customHeight="1">
      <c r="A42" s="13"/>
      <c r="B42" s="29"/>
      <c r="C42" s="29"/>
      <c r="D42" s="30" t="s">
        <v>40</v>
      </c>
      <c r="E42" s="88">
        <v>3</v>
      </c>
      <c r="F42" s="88">
        <v>0</v>
      </c>
      <c r="G42" s="88">
        <v>0</v>
      </c>
      <c r="H42" s="88">
        <f t="shared" si="1"/>
        <v>169</v>
      </c>
      <c r="I42" s="88">
        <v>44</v>
      </c>
      <c r="J42" s="89">
        <v>1</v>
      </c>
      <c r="K42" s="50"/>
      <c r="L42" s="96">
        <v>8</v>
      </c>
      <c r="M42" s="97">
        <v>1</v>
      </c>
      <c r="N42" s="97">
        <v>80</v>
      </c>
      <c r="O42" s="97">
        <v>0</v>
      </c>
      <c r="P42" s="97">
        <v>35</v>
      </c>
      <c r="Q42" s="97">
        <v>2</v>
      </c>
      <c r="R42" s="32"/>
      <c r="S42" s="33"/>
      <c r="T42" s="34" t="s">
        <v>40</v>
      </c>
    </row>
    <row r="43" spans="1:20" s="46" customFormat="1" ht="12.6" customHeight="1">
      <c r="A43" s="13"/>
      <c r="B43" s="29"/>
      <c r="C43" s="29"/>
      <c r="D43" s="30" t="s">
        <v>42</v>
      </c>
      <c r="E43" s="88">
        <v>5</v>
      </c>
      <c r="F43" s="88">
        <v>0</v>
      </c>
      <c r="G43" s="88">
        <v>0</v>
      </c>
      <c r="H43" s="88">
        <f t="shared" si="1"/>
        <v>138</v>
      </c>
      <c r="I43" s="88">
        <v>31</v>
      </c>
      <c r="J43" s="89">
        <v>0</v>
      </c>
      <c r="K43" s="50"/>
      <c r="L43" s="96">
        <v>21</v>
      </c>
      <c r="M43" s="97">
        <v>2</v>
      </c>
      <c r="N43" s="97">
        <v>62</v>
      </c>
      <c r="O43" s="97">
        <v>0</v>
      </c>
      <c r="P43" s="97">
        <v>22</v>
      </c>
      <c r="Q43" s="97">
        <v>9</v>
      </c>
      <c r="R43" s="32"/>
      <c r="S43" s="33"/>
      <c r="T43" s="34" t="s">
        <v>42</v>
      </c>
    </row>
    <row r="44" spans="1:20" s="46" customFormat="1" ht="12.6" customHeight="1">
      <c r="A44" s="13"/>
      <c r="B44" s="29"/>
      <c r="C44" s="29"/>
      <c r="D44" s="30" t="s">
        <v>62</v>
      </c>
      <c r="E44" s="88">
        <v>0</v>
      </c>
      <c r="F44" s="88">
        <v>0</v>
      </c>
      <c r="G44" s="88">
        <v>0</v>
      </c>
      <c r="H44" s="88">
        <f t="shared" si="1"/>
        <v>35</v>
      </c>
      <c r="I44" s="88">
        <v>7</v>
      </c>
      <c r="J44" s="89">
        <v>0</v>
      </c>
      <c r="K44" s="50"/>
      <c r="L44" s="96">
        <v>3</v>
      </c>
      <c r="M44" s="97">
        <v>0</v>
      </c>
      <c r="N44" s="97">
        <v>10</v>
      </c>
      <c r="O44" s="97">
        <v>0</v>
      </c>
      <c r="P44" s="97">
        <v>15</v>
      </c>
      <c r="Q44" s="97">
        <v>0</v>
      </c>
      <c r="R44" s="32"/>
      <c r="S44" s="33"/>
      <c r="T44" s="34" t="s">
        <v>62</v>
      </c>
    </row>
    <row r="45" spans="1:20" s="46" customFormat="1" ht="12.6" customHeight="1">
      <c r="A45" s="13"/>
      <c r="B45" s="29"/>
      <c r="C45" s="29"/>
      <c r="D45" s="30" t="s">
        <v>35</v>
      </c>
      <c r="E45" s="88">
        <v>11</v>
      </c>
      <c r="F45" s="88">
        <v>0</v>
      </c>
      <c r="G45" s="88">
        <v>0</v>
      </c>
      <c r="H45" s="88">
        <f t="shared" si="1"/>
        <v>993</v>
      </c>
      <c r="I45" s="88">
        <v>26</v>
      </c>
      <c r="J45" s="89">
        <v>20</v>
      </c>
      <c r="K45" s="50"/>
      <c r="L45" s="96">
        <v>20</v>
      </c>
      <c r="M45" s="97">
        <v>13</v>
      </c>
      <c r="N45" s="97">
        <v>839</v>
      </c>
      <c r="O45" s="97">
        <v>0</v>
      </c>
      <c r="P45" s="97">
        <v>75</v>
      </c>
      <c r="Q45" s="97">
        <v>2</v>
      </c>
      <c r="R45" s="32"/>
      <c r="S45" s="33"/>
      <c r="T45" s="34" t="s">
        <v>35</v>
      </c>
    </row>
    <row r="46" spans="1:20" s="46" customFormat="1" ht="12.6" customHeight="1">
      <c r="A46" s="13"/>
      <c r="B46" s="29"/>
      <c r="C46" s="29"/>
      <c r="D46" s="30" t="s">
        <v>63</v>
      </c>
      <c r="E46" s="88">
        <v>0</v>
      </c>
      <c r="F46" s="88">
        <v>0</v>
      </c>
      <c r="G46" s="88">
        <v>0</v>
      </c>
      <c r="H46" s="88">
        <f t="shared" si="1"/>
        <v>130</v>
      </c>
      <c r="I46" s="88">
        <v>8</v>
      </c>
      <c r="J46" s="89">
        <v>6</v>
      </c>
      <c r="K46" s="50"/>
      <c r="L46" s="96">
        <v>28</v>
      </c>
      <c r="M46" s="97">
        <v>2</v>
      </c>
      <c r="N46" s="97">
        <v>39</v>
      </c>
      <c r="O46" s="97">
        <v>0</v>
      </c>
      <c r="P46" s="97">
        <v>47</v>
      </c>
      <c r="Q46" s="97">
        <v>0</v>
      </c>
      <c r="R46" s="32"/>
      <c r="S46" s="33"/>
      <c r="T46" s="34" t="s">
        <v>63</v>
      </c>
    </row>
    <row r="47" spans="1:20" s="46" customFormat="1" ht="12.6" customHeight="1">
      <c r="A47" s="13"/>
      <c r="B47" s="29"/>
      <c r="C47" s="29"/>
      <c r="D47" s="30" t="s">
        <v>64</v>
      </c>
      <c r="E47" s="88">
        <v>0</v>
      </c>
      <c r="F47" s="88">
        <v>0</v>
      </c>
      <c r="G47" s="88">
        <v>0</v>
      </c>
      <c r="H47" s="88">
        <f t="shared" si="1"/>
        <v>19</v>
      </c>
      <c r="I47" s="88">
        <v>3</v>
      </c>
      <c r="J47" s="89">
        <v>0</v>
      </c>
      <c r="K47" s="50"/>
      <c r="L47" s="96">
        <v>1</v>
      </c>
      <c r="M47" s="97">
        <v>0</v>
      </c>
      <c r="N47" s="97">
        <v>11</v>
      </c>
      <c r="O47" s="97">
        <v>0</v>
      </c>
      <c r="P47" s="97">
        <v>4</v>
      </c>
      <c r="Q47" s="97">
        <v>0</v>
      </c>
      <c r="R47" s="32"/>
      <c r="S47" s="33"/>
      <c r="T47" s="34" t="s">
        <v>64</v>
      </c>
    </row>
    <row r="48" spans="1:20" s="46" customFormat="1" ht="12.6" customHeight="1">
      <c r="A48" s="13"/>
      <c r="B48" s="29"/>
      <c r="C48" s="29"/>
      <c r="D48" s="30" t="s">
        <v>65</v>
      </c>
      <c r="E48" s="88">
        <v>0</v>
      </c>
      <c r="F48" s="88">
        <v>0</v>
      </c>
      <c r="G48" s="88">
        <v>0</v>
      </c>
      <c r="H48" s="88">
        <f t="shared" si="1"/>
        <v>76</v>
      </c>
      <c r="I48" s="88">
        <v>11</v>
      </c>
      <c r="J48" s="89">
        <v>14</v>
      </c>
      <c r="K48" s="50"/>
      <c r="L48" s="96">
        <v>5</v>
      </c>
      <c r="M48" s="97">
        <v>0</v>
      </c>
      <c r="N48" s="97">
        <v>35</v>
      </c>
      <c r="O48" s="97">
        <v>0</v>
      </c>
      <c r="P48" s="97">
        <v>11</v>
      </c>
      <c r="Q48" s="97">
        <v>0</v>
      </c>
      <c r="R48" s="32"/>
      <c r="S48" s="33"/>
      <c r="T48" s="34" t="s">
        <v>65</v>
      </c>
    </row>
    <row r="49" spans="1:23" s="46" customFormat="1" ht="12.6" customHeight="1">
      <c r="A49" s="13"/>
      <c r="B49" s="29"/>
      <c r="C49" s="29"/>
      <c r="D49" s="30" t="s">
        <v>66</v>
      </c>
      <c r="E49" s="88">
        <v>6</v>
      </c>
      <c r="F49" s="88">
        <v>0</v>
      </c>
      <c r="G49" s="88">
        <v>0</v>
      </c>
      <c r="H49" s="88">
        <f t="shared" si="1"/>
        <v>1015</v>
      </c>
      <c r="I49" s="88">
        <v>37</v>
      </c>
      <c r="J49" s="89">
        <v>3</v>
      </c>
      <c r="K49" s="50"/>
      <c r="L49" s="96">
        <v>24</v>
      </c>
      <c r="M49" s="97">
        <v>22</v>
      </c>
      <c r="N49" s="97">
        <v>856</v>
      </c>
      <c r="O49" s="97">
        <v>0</v>
      </c>
      <c r="P49" s="97">
        <v>73</v>
      </c>
      <c r="Q49" s="97">
        <v>11</v>
      </c>
      <c r="R49" s="32"/>
      <c r="S49" s="33"/>
      <c r="T49" s="34" t="s">
        <v>66</v>
      </c>
    </row>
    <row r="50" spans="1:23" s="46" customFormat="1" ht="12.6" customHeight="1">
      <c r="A50" s="13"/>
      <c r="B50" s="29"/>
      <c r="C50" s="29"/>
      <c r="D50" s="30" t="s">
        <v>67</v>
      </c>
      <c r="E50" s="88">
        <v>0</v>
      </c>
      <c r="F50" s="88">
        <v>0</v>
      </c>
      <c r="G50" s="88">
        <v>0</v>
      </c>
      <c r="H50" s="88">
        <f t="shared" si="1"/>
        <v>262</v>
      </c>
      <c r="I50" s="88">
        <v>2</v>
      </c>
      <c r="J50" s="89">
        <v>1</v>
      </c>
      <c r="K50" s="50"/>
      <c r="L50" s="96">
        <v>10</v>
      </c>
      <c r="M50" s="97">
        <v>0</v>
      </c>
      <c r="N50" s="97">
        <v>216</v>
      </c>
      <c r="O50" s="97">
        <v>0</v>
      </c>
      <c r="P50" s="97">
        <v>33</v>
      </c>
      <c r="Q50" s="97">
        <v>0</v>
      </c>
      <c r="R50" s="32"/>
      <c r="S50" s="33"/>
      <c r="T50" s="34" t="s">
        <v>67</v>
      </c>
    </row>
    <row r="51" spans="1:23" s="46" customFormat="1" ht="12.6" customHeight="1">
      <c r="A51" s="13"/>
      <c r="B51" s="29"/>
      <c r="C51" s="29"/>
      <c r="D51" s="30" t="s">
        <v>41</v>
      </c>
      <c r="E51" s="88">
        <v>185</v>
      </c>
      <c r="F51" s="88">
        <v>0</v>
      </c>
      <c r="G51" s="88">
        <v>0</v>
      </c>
      <c r="H51" s="88">
        <f t="shared" si="1"/>
        <v>3793</v>
      </c>
      <c r="I51" s="88">
        <v>190</v>
      </c>
      <c r="J51" s="89">
        <v>7</v>
      </c>
      <c r="K51" s="50"/>
      <c r="L51" s="96">
        <v>400</v>
      </c>
      <c r="M51" s="97">
        <v>49</v>
      </c>
      <c r="N51" s="97">
        <v>2626</v>
      </c>
      <c r="O51" s="97">
        <v>0</v>
      </c>
      <c r="P51" s="97">
        <v>521</v>
      </c>
      <c r="Q51" s="97">
        <v>58</v>
      </c>
      <c r="R51" s="32"/>
      <c r="S51" s="33"/>
      <c r="T51" s="34" t="s">
        <v>41</v>
      </c>
    </row>
    <row r="52" spans="1:23" s="46" customFormat="1" ht="12.6" customHeight="1">
      <c r="A52" s="13"/>
      <c r="B52" s="29"/>
      <c r="C52" s="29"/>
      <c r="D52" s="30" t="s">
        <v>68</v>
      </c>
      <c r="E52" s="88">
        <v>1</v>
      </c>
      <c r="F52" s="88">
        <v>0</v>
      </c>
      <c r="G52" s="88">
        <v>0</v>
      </c>
      <c r="H52" s="88">
        <f t="shared" si="1"/>
        <v>233</v>
      </c>
      <c r="I52" s="88">
        <v>1</v>
      </c>
      <c r="J52" s="89">
        <v>0</v>
      </c>
      <c r="K52" s="50"/>
      <c r="L52" s="96">
        <v>17</v>
      </c>
      <c r="M52" s="97">
        <v>3</v>
      </c>
      <c r="N52" s="97">
        <v>154</v>
      </c>
      <c r="O52" s="97">
        <v>0</v>
      </c>
      <c r="P52" s="97">
        <v>58</v>
      </c>
      <c r="Q52" s="97">
        <v>15</v>
      </c>
      <c r="R52" s="32"/>
      <c r="S52" s="33"/>
      <c r="T52" s="34" t="s">
        <v>68</v>
      </c>
    </row>
    <row r="53" spans="1:23" s="46" customFormat="1" ht="12.6" customHeight="1">
      <c r="A53" s="13"/>
      <c r="B53" s="29"/>
      <c r="C53" s="29"/>
      <c r="D53" s="30" t="s">
        <v>69</v>
      </c>
      <c r="E53" s="88">
        <v>0</v>
      </c>
      <c r="F53" s="88">
        <v>0</v>
      </c>
      <c r="G53" s="88">
        <v>0</v>
      </c>
      <c r="H53" s="88">
        <f t="shared" si="1"/>
        <v>7</v>
      </c>
      <c r="I53" s="88">
        <v>0</v>
      </c>
      <c r="J53" s="89">
        <v>0</v>
      </c>
      <c r="K53" s="50"/>
      <c r="L53" s="96">
        <v>1</v>
      </c>
      <c r="M53" s="97">
        <v>0</v>
      </c>
      <c r="N53" s="97">
        <v>3</v>
      </c>
      <c r="O53" s="97">
        <v>0</v>
      </c>
      <c r="P53" s="97">
        <v>3</v>
      </c>
      <c r="Q53" s="97">
        <v>1</v>
      </c>
      <c r="R53" s="32"/>
      <c r="S53" s="33"/>
      <c r="T53" s="34" t="s">
        <v>69</v>
      </c>
      <c r="U53" s="48"/>
      <c r="V53" s="48"/>
      <c r="W53" s="48"/>
    </row>
    <row r="54" spans="1:23" s="46" customFormat="1" ht="12.6" customHeight="1">
      <c r="A54" s="13"/>
      <c r="B54" s="29"/>
      <c r="C54" s="29"/>
      <c r="D54" s="30" t="s">
        <v>82</v>
      </c>
      <c r="E54" s="88">
        <v>7</v>
      </c>
      <c r="F54" s="88">
        <v>0</v>
      </c>
      <c r="G54" s="88">
        <v>0</v>
      </c>
      <c r="H54" s="88">
        <f t="shared" si="1"/>
        <v>892</v>
      </c>
      <c r="I54" s="88">
        <v>68</v>
      </c>
      <c r="J54" s="89">
        <v>13</v>
      </c>
      <c r="K54" s="50"/>
      <c r="L54" s="96">
        <v>42</v>
      </c>
      <c r="M54" s="97">
        <v>7</v>
      </c>
      <c r="N54" s="97">
        <v>735</v>
      </c>
      <c r="O54" s="97">
        <v>0</v>
      </c>
      <c r="P54" s="97">
        <v>27</v>
      </c>
      <c r="Q54" s="97">
        <v>3</v>
      </c>
      <c r="R54" s="32"/>
      <c r="S54" s="33"/>
      <c r="T54" s="34" t="s">
        <v>82</v>
      </c>
      <c r="U54" s="48"/>
      <c r="V54" s="48"/>
      <c r="W54" s="48"/>
    </row>
    <row r="55" spans="1:23" s="46" customFormat="1" ht="12.6" customHeight="1" thickBot="1">
      <c r="A55" s="13"/>
      <c r="B55" s="37"/>
      <c r="C55" s="37"/>
      <c r="D55" s="38" t="s">
        <v>13</v>
      </c>
      <c r="E55" s="90">
        <v>14</v>
      </c>
      <c r="F55" s="90">
        <v>0</v>
      </c>
      <c r="G55" s="90">
        <v>2</v>
      </c>
      <c r="H55" s="90">
        <f t="shared" si="1"/>
        <v>3887</v>
      </c>
      <c r="I55" s="90">
        <v>192</v>
      </c>
      <c r="J55" s="91">
        <v>12</v>
      </c>
      <c r="K55" s="50"/>
      <c r="L55" s="98">
        <v>1846</v>
      </c>
      <c r="M55" s="99">
        <v>24</v>
      </c>
      <c r="N55" s="99">
        <v>1450</v>
      </c>
      <c r="O55" s="99">
        <v>1</v>
      </c>
      <c r="P55" s="99">
        <v>362</v>
      </c>
      <c r="Q55" s="99">
        <v>31</v>
      </c>
      <c r="R55" s="39"/>
      <c r="S55" s="37"/>
      <c r="T55" s="40" t="s">
        <v>13</v>
      </c>
      <c r="U55" s="48"/>
      <c r="V55" s="48"/>
      <c r="W55" s="48"/>
    </row>
    <row r="56" spans="1:23" s="63" customFormat="1" ht="24.75" customHeight="1">
      <c r="A56" s="45"/>
      <c r="B56" s="121" t="s">
        <v>71</v>
      </c>
      <c r="C56" s="122"/>
      <c r="D56" s="122"/>
      <c r="E56" s="122"/>
      <c r="F56" s="122"/>
      <c r="G56" s="122"/>
      <c r="H56" s="122"/>
      <c r="I56" s="122"/>
      <c r="J56" s="122"/>
      <c r="L56" s="123" t="s">
        <v>70</v>
      </c>
      <c r="M56" s="124"/>
      <c r="N56" s="124"/>
      <c r="O56" s="124"/>
      <c r="P56" s="124"/>
      <c r="Q56" s="124"/>
      <c r="R56" s="124"/>
      <c r="S56" s="124"/>
      <c r="T56" s="124"/>
      <c r="U56" s="125"/>
      <c r="V56" s="125"/>
      <c r="W56" s="125"/>
    </row>
    <row r="57" spans="1:23" s="46" customFormat="1">
      <c r="D57" s="47" t="s">
        <v>72</v>
      </c>
    </row>
    <row r="58" spans="1:23" s="46" customFormat="1">
      <c r="D58" s="47" t="s">
        <v>73</v>
      </c>
      <c r="E58" s="49">
        <f t="shared" ref="E58:J58" si="5">SUM(E7,E24,E28)-E6</f>
        <v>0</v>
      </c>
      <c r="F58" s="49">
        <f t="shared" si="5"/>
        <v>0</v>
      </c>
      <c r="G58" s="49">
        <f t="shared" si="5"/>
        <v>0</v>
      </c>
      <c r="H58" s="49">
        <f t="shared" si="5"/>
        <v>0</v>
      </c>
      <c r="I58" s="49">
        <f t="shared" si="5"/>
        <v>0</v>
      </c>
      <c r="J58" s="49">
        <f t="shared" si="5"/>
        <v>0</v>
      </c>
      <c r="K58" s="49"/>
      <c r="L58" s="49">
        <f t="shared" ref="L58:Q58" si="6">SUM(L7,L24,L28)-L6</f>
        <v>0</v>
      </c>
      <c r="M58" s="49">
        <f t="shared" si="6"/>
        <v>0</v>
      </c>
      <c r="N58" s="49">
        <f t="shared" si="6"/>
        <v>0</v>
      </c>
      <c r="O58" s="49">
        <f t="shared" si="6"/>
        <v>0</v>
      </c>
      <c r="P58" s="49">
        <f t="shared" si="6"/>
        <v>0</v>
      </c>
      <c r="Q58" s="49">
        <f t="shared" si="6"/>
        <v>0</v>
      </c>
      <c r="R58" s="49"/>
    </row>
    <row r="59" spans="1:23" s="46" customFormat="1">
      <c r="D59" s="47" t="s">
        <v>74</v>
      </c>
      <c r="E59" s="49">
        <f t="shared" ref="E59:J59" si="7">SUM(E8:E23)-E7</f>
        <v>0</v>
      </c>
      <c r="F59" s="49">
        <f t="shared" si="7"/>
        <v>0</v>
      </c>
      <c r="G59" s="49">
        <f t="shared" si="7"/>
        <v>0</v>
      </c>
      <c r="H59" s="49">
        <f t="shared" si="7"/>
        <v>0</v>
      </c>
      <c r="I59" s="49">
        <f t="shared" si="7"/>
        <v>0</v>
      </c>
      <c r="J59" s="49">
        <f t="shared" si="7"/>
        <v>0</v>
      </c>
      <c r="K59" s="49"/>
      <c r="L59" s="49">
        <f t="shared" ref="L59:Q59" si="8">SUM(L8:L23)-L7</f>
        <v>0</v>
      </c>
      <c r="M59" s="49">
        <f t="shared" si="8"/>
        <v>0</v>
      </c>
      <c r="N59" s="49">
        <f t="shared" si="8"/>
        <v>0</v>
      </c>
      <c r="O59" s="49">
        <f t="shared" si="8"/>
        <v>0</v>
      </c>
      <c r="P59" s="49">
        <f t="shared" si="8"/>
        <v>0</v>
      </c>
      <c r="Q59" s="49">
        <f t="shared" si="8"/>
        <v>0</v>
      </c>
      <c r="R59" s="49"/>
    </row>
    <row r="60" spans="1:23" s="46" customFormat="1">
      <c r="D60" s="47" t="s">
        <v>75</v>
      </c>
      <c r="E60" s="49">
        <f t="shared" ref="E60:J60" si="9">SUM(E25:E27)-E24</f>
        <v>0</v>
      </c>
      <c r="F60" s="49">
        <f t="shared" si="9"/>
        <v>0</v>
      </c>
      <c r="G60" s="49">
        <f t="shared" si="9"/>
        <v>0</v>
      </c>
      <c r="H60" s="49">
        <f t="shared" si="9"/>
        <v>0</v>
      </c>
      <c r="I60" s="49">
        <f t="shared" si="9"/>
        <v>0</v>
      </c>
      <c r="J60" s="49">
        <f t="shared" si="9"/>
        <v>0</v>
      </c>
      <c r="K60" s="49"/>
      <c r="L60" s="49">
        <f t="shared" ref="L60:Q60" si="10">SUM(L25:L27)-L24</f>
        <v>0</v>
      </c>
      <c r="M60" s="49">
        <f t="shared" si="10"/>
        <v>0</v>
      </c>
      <c r="N60" s="49">
        <f t="shared" si="10"/>
        <v>0</v>
      </c>
      <c r="O60" s="49">
        <f t="shared" si="10"/>
        <v>0</v>
      </c>
      <c r="P60" s="49">
        <f t="shared" si="10"/>
        <v>0</v>
      </c>
      <c r="Q60" s="49">
        <f t="shared" si="10"/>
        <v>0</v>
      </c>
      <c r="R60" s="49"/>
    </row>
    <row r="61" spans="1:23">
      <c r="D61" s="51" t="s">
        <v>76</v>
      </c>
      <c r="E61" s="2">
        <f t="shared" ref="E61:J61" si="11">SUM(E29:E55)-E28</f>
        <v>0</v>
      </c>
      <c r="F61" s="2">
        <f t="shared" si="11"/>
        <v>0</v>
      </c>
      <c r="G61" s="2">
        <f t="shared" si="11"/>
        <v>0</v>
      </c>
      <c r="H61" s="2">
        <f t="shared" si="11"/>
        <v>0</v>
      </c>
      <c r="I61" s="2">
        <f t="shared" si="11"/>
        <v>0</v>
      </c>
      <c r="J61" s="2">
        <f t="shared" si="11"/>
        <v>0</v>
      </c>
      <c r="K61" s="2"/>
      <c r="L61" s="2">
        <f t="shared" ref="L61:Q61" si="12">SUM(L29:L55)-L28</f>
        <v>0</v>
      </c>
      <c r="M61" s="2">
        <f t="shared" si="12"/>
        <v>0</v>
      </c>
      <c r="N61" s="2">
        <f t="shared" si="12"/>
        <v>0</v>
      </c>
      <c r="O61" s="2">
        <f t="shared" si="12"/>
        <v>0</v>
      </c>
      <c r="P61" s="2">
        <f t="shared" si="12"/>
        <v>0</v>
      </c>
      <c r="Q61" s="2">
        <f t="shared" si="12"/>
        <v>0</v>
      </c>
      <c r="R61" s="2"/>
      <c r="U61" s="51"/>
    </row>
    <row r="62" spans="1:23">
      <c r="D62" s="51"/>
      <c r="E62" s="53"/>
      <c r="F62" s="53"/>
      <c r="G62" s="53"/>
      <c r="H62" s="53"/>
      <c r="I62" s="53"/>
      <c r="J62" s="53"/>
      <c r="K62" s="53"/>
      <c r="L62" s="53"/>
      <c r="M62" s="53"/>
      <c r="N62" s="53"/>
      <c r="O62" s="53"/>
      <c r="P62" s="53"/>
      <c r="Q62" s="53"/>
      <c r="T62" s="51"/>
    </row>
    <row r="63" spans="1:23">
      <c r="D63" s="51"/>
      <c r="E63" s="53"/>
      <c r="F63" s="53"/>
      <c r="G63" s="53"/>
      <c r="H63" s="53"/>
      <c r="I63" s="53"/>
      <c r="J63" s="53"/>
      <c r="K63" s="53"/>
      <c r="L63" s="53"/>
      <c r="M63" s="53"/>
      <c r="N63" s="53"/>
      <c r="O63" s="53"/>
      <c r="P63" s="53"/>
      <c r="Q63" s="53"/>
      <c r="T63" s="51"/>
    </row>
    <row r="64" spans="1:23">
      <c r="D64" s="51"/>
      <c r="E64" s="53"/>
      <c r="F64" s="53"/>
      <c r="G64" s="53"/>
      <c r="H64" s="53"/>
      <c r="I64" s="53"/>
      <c r="J64" s="53"/>
      <c r="K64" s="53"/>
      <c r="L64" s="53"/>
      <c r="M64" s="53"/>
      <c r="N64" s="53"/>
      <c r="O64" s="53"/>
      <c r="P64" s="53"/>
      <c r="Q64" s="53"/>
      <c r="T64" s="51"/>
    </row>
    <row r="65" spans="4:20">
      <c r="D65" s="51"/>
      <c r="E65" s="53"/>
      <c r="F65" s="53"/>
      <c r="G65" s="53"/>
      <c r="H65" s="53"/>
      <c r="I65" s="53"/>
      <c r="J65" s="53"/>
      <c r="K65" s="53"/>
      <c r="L65" s="53"/>
      <c r="M65" s="53"/>
      <c r="N65" s="53"/>
      <c r="O65" s="53"/>
      <c r="P65" s="53"/>
      <c r="Q65" s="53"/>
      <c r="T65" s="51"/>
    </row>
    <row r="66" spans="4:20">
      <c r="D66" s="51"/>
      <c r="T66" s="51"/>
    </row>
    <row r="67" spans="4:20">
      <c r="D67" s="51"/>
      <c r="T67" s="51"/>
    </row>
    <row r="68" spans="4:20">
      <c r="D68" s="51"/>
      <c r="T68" s="51"/>
    </row>
  </sheetData>
  <mergeCells count="20">
    <mergeCell ref="F4:F5"/>
    <mergeCell ref="G4:G5"/>
    <mergeCell ref="C24:D24"/>
    <mergeCell ref="C28:D28"/>
    <mergeCell ref="S24:T24"/>
    <mergeCell ref="S28:T28"/>
    <mergeCell ref="M2:Q2"/>
    <mergeCell ref="E2:I2"/>
    <mergeCell ref="B56:J56"/>
    <mergeCell ref="L56:W56"/>
    <mergeCell ref="Q4:Q5"/>
    <mergeCell ref="C7:D7"/>
    <mergeCell ref="R4:T5"/>
    <mergeCell ref="R6:T6"/>
    <mergeCell ref="S7:T7"/>
    <mergeCell ref="B4:D5"/>
    <mergeCell ref="B6:D6"/>
    <mergeCell ref="L4:P4"/>
    <mergeCell ref="H4:J4"/>
    <mergeCell ref="E4:E5"/>
  </mergeCells>
  <phoneticPr fontId="2"/>
  <printOptions horizontalCentered="1"/>
  <pageMargins left="0.39370078740157483" right="0.39370078740157483" top="0.59055118110236227" bottom="0.39370078740157483"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0004068200</cp:lastModifiedBy>
  <cp:lastPrinted>2016-02-03T05:19:00Z</cp:lastPrinted>
  <dcterms:created xsi:type="dcterms:W3CDTF">2002-04-11T04:27:07Z</dcterms:created>
  <dcterms:modified xsi:type="dcterms:W3CDTF">2023-03-03T05:48:32Z</dcterms:modified>
</cp:coreProperties>
</file>