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6DF4E9AB-4DA7-4E3E-9AD3-451D5C4E464B}" xr6:coauthVersionLast="36" xr6:coauthVersionMax="36" xr10:uidLastSave="{00000000-0000-0000-0000-000000000000}"/>
  <bookViews>
    <workbookView xWindow="9600" yWindow="32772" windowWidth="7728" windowHeight="8340" xr2:uid="{00000000-000D-0000-FFFF-FFFF00000000}"/>
  </bookViews>
  <sheets>
    <sheet name="刑法" sheetId="1" r:id="rId1"/>
    <sheet name="特法" sheetId="2" r:id="rId2"/>
  </sheets>
  <definedNames>
    <definedName name="_xlnm.Print_Area" localSheetId="0">刑法!$B$2:$P$39</definedName>
    <definedName name="_xlnm.Print_Area" localSheetId="1">特法!$B$2:$M$33</definedName>
  </definedNames>
  <calcPr calcId="191029"/>
</workbook>
</file>

<file path=xl/calcChain.xml><?xml version="1.0" encoding="utf-8"?>
<calcChain xmlns="http://schemas.openxmlformats.org/spreadsheetml/2006/main">
  <c r="E6" i="2" l="1"/>
  <c r="E34" i="2" s="1"/>
  <c r="D30" i="2"/>
  <c r="N30" i="2" s="1"/>
  <c r="D29" i="2"/>
  <c r="N29" i="2" s="1"/>
  <c r="D28" i="2"/>
  <c r="N28" i="2" s="1"/>
  <c r="D27" i="2"/>
  <c r="N27" i="2" s="1"/>
  <c r="D26" i="2"/>
  <c r="N26" i="2" s="1"/>
  <c r="D25" i="2"/>
  <c r="N25" i="2" s="1"/>
  <c r="D24" i="2"/>
  <c r="N24" i="2" s="1"/>
  <c r="D23" i="2"/>
  <c r="N23" i="2" s="1"/>
  <c r="D22" i="2"/>
  <c r="N22" i="2" s="1"/>
  <c r="D21" i="2"/>
  <c r="N21" i="2" s="1"/>
  <c r="D20" i="2"/>
  <c r="N20" i="2" s="1"/>
  <c r="D19" i="2"/>
  <c r="N19" i="2" s="1"/>
  <c r="D18" i="2"/>
  <c r="N18" i="2" s="1"/>
  <c r="D17" i="2"/>
  <c r="N17" i="2" s="1"/>
  <c r="D16" i="2"/>
  <c r="N16" i="2" s="1"/>
  <c r="D15" i="2"/>
  <c r="N15" i="2" s="1"/>
  <c r="D14" i="2"/>
  <c r="N14" i="2" s="1"/>
  <c r="D13" i="2"/>
  <c r="N13" i="2" s="1"/>
  <c r="D12" i="2"/>
  <c r="N12" i="2" s="1"/>
  <c r="D11" i="2"/>
  <c r="N11" i="2" s="1"/>
  <c r="D10" i="2"/>
  <c r="N10" i="2" s="1"/>
  <c r="D9" i="2"/>
  <c r="N9" i="2" s="1"/>
  <c r="D8" i="2"/>
  <c r="N8" i="2" s="1"/>
  <c r="D7" i="2"/>
  <c r="N7" i="2" s="1"/>
  <c r="G36" i="1"/>
  <c r="Q36" i="1" s="1"/>
  <c r="G35" i="1"/>
  <c r="Q35" i="1" s="1"/>
  <c r="G34" i="1"/>
  <c r="Q34" i="1" s="1"/>
  <c r="G33" i="1"/>
  <c r="Q33" i="1" s="1"/>
  <c r="G32" i="1"/>
  <c r="Q32" i="1" s="1"/>
  <c r="G30" i="1"/>
  <c r="Q30" i="1" s="1"/>
  <c r="G28" i="1"/>
  <c r="Q28" i="1" s="1"/>
  <c r="G27" i="1"/>
  <c r="Q27" i="1" s="1"/>
  <c r="G26" i="1"/>
  <c r="Q26" i="1" s="1"/>
  <c r="G25" i="1"/>
  <c r="Q25" i="1" s="1"/>
  <c r="G24" i="1"/>
  <c r="Q24" i="1" s="1"/>
  <c r="G22" i="1"/>
  <c r="Q22" i="1" s="1"/>
  <c r="G21" i="1"/>
  <c r="Q21" i="1" s="1"/>
  <c r="G20" i="1"/>
  <c r="Q20" i="1" s="1"/>
  <c r="G18" i="1"/>
  <c r="Q18" i="1" s="1"/>
  <c r="G17" i="1"/>
  <c r="Q17" i="1" s="1"/>
  <c r="G16" i="1"/>
  <c r="Q16" i="1" s="1"/>
  <c r="G15" i="1"/>
  <c r="Q15" i="1" s="1"/>
  <c r="G14" i="1"/>
  <c r="Q14" i="1" s="1"/>
  <c r="G12" i="1"/>
  <c r="Q12" i="1" s="1"/>
  <c r="G11" i="1"/>
  <c r="Q11" i="1" s="1"/>
  <c r="G10" i="1"/>
  <c r="Q10" i="1" s="1"/>
  <c r="G9" i="1"/>
  <c r="Q9" i="1" s="1"/>
  <c r="L19" i="1"/>
  <c r="L48" i="1" s="1"/>
  <c r="M31" i="1"/>
  <c r="M29" i="1" s="1"/>
  <c r="M50" i="1" s="1"/>
  <c r="H8" i="1"/>
  <c r="H46" i="1" s="1"/>
  <c r="H13" i="1"/>
  <c r="H47" i="1" s="1"/>
  <c r="H19" i="1"/>
  <c r="H48" i="1" s="1"/>
  <c r="H23" i="1"/>
  <c r="H49" i="1" s="1"/>
  <c r="H31" i="1"/>
  <c r="H51" i="1" s="1"/>
  <c r="I8" i="1"/>
  <c r="I46" i="1" s="1"/>
  <c r="I13" i="1"/>
  <c r="I47" i="1" s="1"/>
  <c r="I19" i="1"/>
  <c r="I48" i="1" s="1"/>
  <c r="I23" i="1"/>
  <c r="I49" i="1" s="1"/>
  <c r="I31" i="1"/>
  <c r="I51" i="1" s="1"/>
  <c r="F6" i="2"/>
  <c r="I45" i="1" s="1"/>
  <c r="J8" i="1"/>
  <c r="J46" i="1" s="1"/>
  <c r="J13" i="1"/>
  <c r="J47" i="1" s="1"/>
  <c r="J19" i="1"/>
  <c r="J48" i="1" s="1"/>
  <c r="J23" i="1"/>
  <c r="J49" i="1" s="1"/>
  <c r="J31" i="1"/>
  <c r="J51" i="1" s="1"/>
  <c r="G6" i="2"/>
  <c r="G34" i="2" s="1"/>
  <c r="K8" i="1"/>
  <c r="K46" i="1" s="1"/>
  <c r="K13" i="1"/>
  <c r="K47" i="1" s="1"/>
  <c r="K19" i="1"/>
  <c r="K23" i="1"/>
  <c r="K49" i="1" s="1"/>
  <c r="K31" i="1"/>
  <c r="K29" i="1" s="1"/>
  <c r="K50" i="1" s="1"/>
  <c r="H6" i="2"/>
  <c r="H34" i="2" s="1"/>
  <c r="L8" i="1"/>
  <c r="L46" i="1" s="1"/>
  <c r="L13" i="1"/>
  <c r="L47" i="1" s="1"/>
  <c r="L23" i="1"/>
  <c r="L49" i="1" s="1"/>
  <c r="L31" i="1"/>
  <c r="L29" i="1" s="1"/>
  <c r="L50" i="1" s="1"/>
  <c r="I6" i="2"/>
  <c r="I34" i="2" s="1"/>
  <c r="M8" i="1"/>
  <c r="M46" i="1" s="1"/>
  <c r="M13" i="1"/>
  <c r="M47" i="1" s="1"/>
  <c r="M19" i="1"/>
  <c r="M48" i="1" s="1"/>
  <c r="M23" i="1"/>
  <c r="M49" i="1" s="1"/>
  <c r="J6" i="2"/>
  <c r="J34" i="2" s="1"/>
  <c r="N8" i="1"/>
  <c r="N46" i="1" s="1"/>
  <c r="N13" i="1"/>
  <c r="N47" i="1" s="1"/>
  <c r="N19" i="1"/>
  <c r="N48" i="1" s="1"/>
  <c r="N23" i="1"/>
  <c r="N49" i="1" s="1"/>
  <c r="N31" i="1"/>
  <c r="N51" i="1" s="1"/>
  <c r="K6" i="2"/>
  <c r="K34" i="2" s="1"/>
  <c r="O8" i="1"/>
  <c r="O46" i="1" s="1"/>
  <c r="O13" i="1"/>
  <c r="O47" i="1" s="1"/>
  <c r="O19" i="1"/>
  <c r="O48" i="1" s="1"/>
  <c r="O23" i="1"/>
  <c r="O49" i="1" s="1"/>
  <c r="O31" i="1"/>
  <c r="O29" i="1" s="1"/>
  <c r="L6" i="2"/>
  <c r="L34" i="2" s="1"/>
  <c r="P8" i="1"/>
  <c r="P46" i="1" s="1"/>
  <c r="P13" i="1"/>
  <c r="P47" i="1" s="1"/>
  <c r="P19" i="1"/>
  <c r="P48" i="1" s="1"/>
  <c r="P23" i="1"/>
  <c r="P49" i="1" s="1"/>
  <c r="P31" i="1"/>
  <c r="P29" i="1" s="1"/>
  <c r="P50" i="1" s="1"/>
  <c r="M6" i="2"/>
  <c r="M34" i="2" s="1"/>
  <c r="O45" i="1"/>
  <c r="M45" i="1" l="1"/>
  <c r="L51" i="1"/>
  <c r="J29" i="1"/>
  <c r="J50" i="1" s="1"/>
  <c r="M51" i="1"/>
  <c r="I29" i="1"/>
  <c r="I50" i="1" s="1"/>
  <c r="N29" i="1"/>
  <c r="N50" i="1" s="1"/>
  <c r="P45" i="1"/>
  <c r="N45" i="1"/>
  <c r="F34" i="2"/>
  <c r="D6" i="2"/>
  <c r="N6" i="2" s="1"/>
  <c r="K45" i="1"/>
  <c r="K7" i="1"/>
  <c r="K44" i="1" s="1"/>
  <c r="G31" i="1"/>
  <c r="G29" i="1" s="1"/>
  <c r="P51" i="1"/>
  <c r="G23" i="1"/>
  <c r="Q23" i="1" s="1"/>
  <c r="G19" i="1"/>
  <c r="G48" i="1" s="1"/>
  <c r="K48" i="1"/>
  <c r="P7" i="1"/>
  <c r="P6" i="1" s="1"/>
  <c r="P43" i="1" s="1"/>
  <c r="G13" i="1"/>
  <c r="G47" i="1" s="1"/>
  <c r="G8" i="1"/>
  <c r="Q8" i="1" s="1"/>
  <c r="O50" i="1"/>
  <c r="O7" i="1"/>
  <c r="M7" i="1"/>
  <c r="J45" i="1"/>
  <c r="L45" i="1"/>
  <c r="K51" i="1"/>
  <c r="O51" i="1"/>
  <c r="L7" i="1"/>
  <c r="H29" i="1"/>
  <c r="H50" i="1" s="1"/>
  <c r="I7" i="1"/>
  <c r="H45" i="1"/>
  <c r="J7" i="1" l="1"/>
  <c r="J44" i="1" s="1"/>
  <c r="N7" i="1"/>
  <c r="N6" i="1" s="1"/>
  <c r="N43" i="1" s="1"/>
  <c r="D34" i="2"/>
  <c r="Q31" i="1"/>
  <c r="G49" i="1"/>
  <c r="G45" i="1"/>
  <c r="H7" i="1"/>
  <c r="H6" i="1" s="1"/>
  <c r="H43" i="1" s="1"/>
  <c r="G51" i="1"/>
  <c r="K6" i="1"/>
  <c r="K43" i="1" s="1"/>
  <c r="G7" i="1"/>
  <c r="Q19" i="1"/>
  <c r="P44" i="1"/>
  <c r="Q13" i="1"/>
  <c r="G46" i="1"/>
  <c r="M44" i="1"/>
  <c r="M6" i="1"/>
  <c r="M43" i="1" s="1"/>
  <c r="Q29" i="1"/>
  <c r="G50" i="1"/>
  <c r="L6" i="1"/>
  <c r="L43" i="1" s="1"/>
  <c r="L44" i="1"/>
  <c r="O6" i="1"/>
  <c r="O43" i="1" s="1"/>
  <c r="O44" i="1"/>
  <c r="I6" i="1"/>
  <c r="I43" i="1" s="1"/>
  <c r="I44" i="1"/>
  <c r="J6" i="1" l="1"/>
  <c r="J43" i="1" s="1"/>
  <c r="N44" i="1"/>
  <c r="H44" i="1"/>
  <c r="Q7" i="1"/>
  <c r="G44" i="1"/>
  <c r="G6" i="1"/>
  <c r="Q6" i="1" l="1"/>
  <c r="G43" i="1"/>
</calcChain>
</file>

<file path=xl/sharedStrings.xml><?xml version="1.0" encoding="utf-8"?>
<sst xmlns="http://schemas.openxmlformats.org/spreadsheetml/2006/main" count="101" uniqueCount="87">
  <si>
    <t>総数</t>
    <rPh sb="0" eb="2">
      <t>ソウスウ</t>
    </rPh>
    <phoneticPr fontId="3"/>
  </si>
  <si>
    <t>刑法犯計</t>
    <rPh sb="0" eb="3">
      <t>ケイホウハン</t>
    </rPh>
    <rPh sb="3" eb="4">
      <t>ケイ</t>
    </rPh>
    <phoneticPr fontId="3"/>
  </si>
  <si>
    <t>殺人</t>
    <phoneticPr fontId="5"/>
  </si>
  <si>
    <t>強盗</t>
    <phoneticPr fontId="5"/>
  </si>
  <si>
    <t>放火</t>
    <phoneticPr fontId="5"/>
  </si>
  <si>
    <t>凶器準備集合</t>
    <rPh sb="4" eb="6">
      <t>シュウゴウ</t>
    </rPh>
    <phoneticPr fontId="5"/>
  </si>
  <si>
    <t>暴行</t>
    <phoneticPr fontId="5"/>
  </si>
  <si>
    <t>傷害</t>
    <phoneticPr fontId="5"/>
  </si>
  <si>
    <t>脅迫</t>
    <phoneticPr fontId="5"/>
  </si>
  <si>
    <t>恐喝</t>
    <phoneticPr fontId="5"/>
  </si>
  <si>
    <t>侵入盗</t>
    <phoneticPr fontId="5"/>
  </si>
  <si>
    <t>乗り物盗</t>
    <phoneticPr fontId="5"/>
  </si>
  <si>
    <t>非侵入盗</t>
    <phoneticPr fontId="5"/>
  </si>
  <si>
    <t>詐欺</t>
    <phoneticPr fontId="5"/>
  </si>
  <si>
    <t>横領</t>
    <phoneticPr fontId="5"/>
  </si>
  <si>
    <t>偽造</t>
    <phoneticPr fontId="5"/>
  </si>
  <si>
    <t>汚職</t>
    <phoneticPr fontId="5"/>
  </si>
  <si>
    <t>背任</t>
    <phoneticPr fontId="5"/>
  </si>
  <si>
    <t>賭博</t>
    <phoneticPr fontId="5"/>
  </si>
  <si>
    <t>わいせつ</t>
    <phoneticPr fontId="5"/>
  </si>
  <si>
    <t>強制わいせつ</t>
    <rPh sb="0" eb="2">
      <t>キョウセイ</t>
    </rPh>
    <phoneticPr fontId="5"/>
  </si>
  <si>
    <t>公然わいせつ</t>
    <rPh sb="0" eb="2">
      <t>コウゼン</t>
    </rPh>
    <phoneticPr fontId="5"/>
  </si>
  <si>
    <t>14～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</si>
  <si>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</si>
  <si>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</si>
  <si>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</si>
  <si>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</si>
  <si>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</si>
  <si>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</si>
  <si>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</si>
  <si>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70歳
以上</t>
    <rPh sb="2" eb="3">
      <t>サイ</t>
    </rPh>
    <rPh sb="4" eb="6">
      <t>イジョウ</t>
    </rPh>
    <phoneticPr fontId="3"/>
  </si>
  <si>
    <t>刑法犯</t>
    <rPh sb="0" eb="3">
      <t>ケイホウハン</t>
    </rPh>
    <phoneticPr fontId="5"/>
  </si>
  <si>
    <t>　　　　　　　　　　　年齢
罪種</t>
    <rPh sb="11" eb="13">
      <t>ネンレイ</t>
    </rPh>
    <rPh sb="14" eb="15">
      <t>ザイ</t>
    </rPh>
    <rPh sb="15" eb="16">
      <t>シュ</t>
    </rPh>
    <phoneticPr fontId="3"/>
  </si>
  <si>
    <t>うち）</t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</si>
  <si>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</si>
  <si>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3"/>
  </si>
  <si>
    <t>（刑法犯）</t>
    <rPh sb="1" eb="4">
      <t>ケイホウハン</t>
    </rPh>
    <phoneticPr fontId="3"/>
  </si>
  <si>
    <t>注１　犯行時の年齢による。</t>
    <rPh sb="0" eb="1">
      <t>チュウ</t>
    </rPh>
    <rPh sb="3" eb="6">
      <t>ハンコウジ</t>
    </rPh>
    <rPh sb="7" eb="9">
      <t>ネンレイ</t>
    </rPh>
    <phoneticPr fontId="3"/>
  </si>
  <si>
    <t>特別法犯計</t>
    <rPh sb="0" eb="3">
      <t>トクベツホウ</t>
    </rPh>
    <rPh sb="3" eb="4">
      <t>ハン</t>
    </rPh>
    <rPh sb="4" eb="5">
      <t>ケイ</t>
    </rPh>
    <phoneticPr fontId="3"/>
  </si>
  <si>
    <t>軽犯罪法</t>
    <rPh sb="0" eb="4">
      <t>ケイハンザイホウ</t>
    </rPh>
    <phoneticPr fontId="3"/>
  </si>
  <si>
    <t>酩酊者規制法</t>
    <rPh sb="0" eb="2">
      <t>メイテイ</t>
    </rPh>
    <rPh sb="2" eb="3">
      <t>シャ</t>
    </rPh>
    <rPh sb="3" eb="6">
      <t>キセイホウ</t>
    </rPh>
    <phoneticPr fontId="3"/>
  </si>
  <si>
    <t>迷惑防止条例</t>
    <rPh sb="0" eb="2">
      <t>メイワク</t>
    </rPh>
    <rPh sb="2" eb="4">
      <t>ボウシ</t>
    </rPh>
    <rPh sb="4" eb="6">
      <t>ジョウレイ</t>
    </rPh>
    <phoneticPr fontId="3"/>
  </si>
  <si>
    <t>自転車競技法</t>
    <rPh sb="0" eb="3">
      <t>ジテンシャ</t>
    </rPh>
    <rPh sb="3" eb="5">
      <t>キョウギ</t>
    </rPh>
    <rPh sb="5" eb="6">
      <t>ホウ</t>
    </rPh>
    <phoneticPr fontId="3"/>
  </si>
  <si>
    <t>競馬法</t>
    <rPh sb="0" eb="2">
      <t>ケイバ</t>
    </rPh>
    <rPh sb="2" eb="3">
      <t>ホウ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</si>
  <si>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</si>
  <si>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売春防止法</t>
    <rPh sb="0" eb="2">
      <t>バイシュン</t>
    </rPh>
    <rPh sb="2" eb="5">
      <t>ボウシホウ</t>
    </rPh>
    <phoneticPr fontId="3"/>
  </si>
  <si>
    <t>児童福祉法</t>
    <rPh sb="0" eb="2">
      <t>ジドウ</t>
    </rPh>
    <rPh sb="2" eb="5">
      <t>フクシホウ</t>
    </rPh>
    <phoneticPr fontId="3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</si>
  <si>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3"/>
  </si>
  <si>
    <t>出資法</t>
    <rPh sb="0" eb="3">
      <t>シュッシホウ</t>
    </rPh>
    <phoneticPr fontId="3"/>
  </si>
  <si>
    <t>貸金業規制法</t>
    <rPh sb="0" eb="1">
      <t>カ</t>
    </rPh>
    <rPh sb="1" eb="2">
      <t>キン</t>
    </rPh>
    <rPh sb="2" eb="3">
      <t>ギョウ</t>
    </rPh>
    <rPh sb="3" eb="6">
      <t>キセイホウ</t>
    </rPh>
    <phoneticPr fontId="3"/>
  </si>
  <si>
    <t>銃刀法</t>
    <rPh sb="0" eb="3">
      <t>ジュウトウホウ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</si>
  <si>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</si>
  <si>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6">
      <t>トリシマリホウ</t>
    </rPh>
    <phoneticPr fontId="3"/>
  </si>
  <si>
    <t>あへん法</t>
    <rPh sb="3" eb="4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</si>
  <si>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</si>
  <si>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</si>
  <si>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労働基準法</t>
    <rPh sb="0" eb="2">
      <t>ロウドウ</t>
    </rPh>
    <rPh sb="2" eb="5">
      <t>キジュンホウ</t>
    </rPh>
    <phoneticPr fontId="3"/>
  </si>
  <si>
    <t>職業安定法</t>
    <rPh sb="0" eb="2">
      <t>ショクギョウ</t>
    </rPh>
    <rPh sb="2" eb="5">
      <t>アンテイホウ</t>
    </rPh>
    <phoneticPr fontId="3"/>
  </si>
  <si>
    <t>その他</t>
    <rPh sb="2" eb="3">
      <t>タ</t>
    </rPh>
    <phoneticPr fontId="3"/>
  </si>
  <si>
    <t>特別法犯</t>
    <rPh sb="0" eb="3">
      <t>トクベツホウ</t>
    </rPh>
    <rPh sb="3" eb="4">
      <t>ハン</t>
    </rPh>
    <phoneticPr fontId="3"/>
  </si>
  <si>
    <t>　　　　　　　    年齢
違反法令</t>
    <rPh sb="11" eb="13">
      <t>ネンレイ</t>
    </rPh>
    <rPh sb="14" eb="16">
      <t>イハン</t>
    </rPh>
    <rPh sb="16" eb="18">
      <t>ホウレイ</t>
    </rPh>
    <phoneticPr fontId="3"/>
  </si>
  <si>
    <t>凶悪犯</t>
    <phoneticPr fontId="5"/>
  </si>
  <si>
    <t>粗暴犯</t>
    <phoneticPr fontId="5"/>
  </si>
  <si>
    <t>窃盗犯</t>
    <phoneticPr fontId="5"/>
  </si>
  <si>
    <t>知能犯</t>
    <phoneticPr fontId="5"/>
  </si>
  <si>
    <t>風俗犯</t>
    <phoneticPr fontId="5"/>
  </si>
  <si>
    <t>その他の刑法犯</t>
    <phoneticPr fontId="5"/>
  </si>
  <si>
    <t>（特別法犯）</t>
    <rPh sb="1" eb="4">
      <t>トクベツホウ</t>
    </rPh>
    <rPh sb="4" eb="5">
      <t>ハン</t>
    </rPh>
    <phoneticPr fontId="3"/>
  </si>
  <si>
    <t>確認用</t>
    <rPh sb="0" eb="2">
      <t>カクニン</t>
    </rPh>
    <rPh sb="2" eb="3">
      <t>ヨウ</t>
    </rPh>
    <phoneticPr fontId="3"/>
  </si>
  <si>
    <t>刑法</t>
    <rPh sb="0" eb="2">
      <t>ケイホウ</t>
    </rPh>
    <phoneticPr fontId="3"/>
  </si>
  <si>
    <t>特法</t>
    <rPh sb="0" eb="1">
      <t>トク</t>
    </rPh>
    <rPh sb="1" eb="2">
      <t>ホウ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</si>
  <si>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</si>
  <si>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</si>
  <si>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</si>
  <si>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</si>
  <si>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</si>
  <si>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わいせつ</t>
    <phoneticPr fontId="3"/>
  </si>
  <si>
    <t>縦計</t>
    <rPh sb="0" eb="2">
      <t>タテケイ</t>
    </rPh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</si>
  <si>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3"/>
  </si>
  <si>
    <t>強制性交等</t>
    <rPh sb="0" eb="2">
      <t>キョウセイ</t>
    </rPh>
    <rPh sb="2" eb="4">
      <t>セイコウ</t>
    </rPh>
    <rPh sb="4" eb="5">
      <t>ナド</t>
    </rPh>
    <phoneticPr fontId="5"/>
  </si>
  <si>
    <t>　２　交通業過及び交通法令違反を除く。</t>
    <rPh sb="3" eb="5">
      <t>コウツウ</t>
    </rPh>
    <rPh sb="5" eb="6">
      <t>ギョウ</t>
    </rPh>
    <rPh sb="6" eb="7">
      <t>カ</t>
    </rPh>
    <rPh sb="7" eb="8">
      <t>オヨ</t>
    </rPh>
    <rPh sb="9" eb="11">
      <t>コウツウ</t>
    </rPh>
    <rPh sb="11" eb="13">
      <t>ホウレイ</t>
    </rPh>
    <rPh sb="13" eb="15">
      <t>イハン</t>
    </rPh>
    <rPh sb="16" eb="17">
      <t>ノゾ</t>
    </rPh>
    <phoneticPr fontId="3"/>
  </si>
  <si>
    <t>ﾓｰﾀｰﾎﾞｰﾄ競走法</t>
    <phoneticPr fontId="3"/>
  </si>
  <si>
    <t>小型自動車競走法</t>
    <rPh sb="0" eb="2">
      <t>コガタ</t>
    </rPh>
    <rPh sb="2" eb="5">
      <t>ジドウシャ</t>
    </rPh>
    <rPh sb="5" eb="7">
      <t>キョウソウ</t>
    </rPh>
    <rPh sb="7" eb="8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</si>
  <si>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</si>
  <si>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124　罪種別　年齢別　検挙人員</t>
    <phoneticPr fontId="3"/>
  </si>
  <si>
    <t>暴力522</t>
    <rPh sb="0" eb="2">
      <t>ボウリョク</t>
    </rPh>
    <phoneticPr fontId="3"/>
  </si>
  <si>
    <t>暴力523</t>
    <rPh sb="0" eb="2">
      <t>ボウリョク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</si>
</sst>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0" xfId="0" applyNumberFormat="1" applyFont="1" applyFill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38" fontId="4" fillId="0" borderId="2" xfId="1" applyNumberFormat="1" applyFont="1" applyFill="1" applyBorder="1" applyAlignment="1">
      <alignment vertical="center"/>
    </xf>
    <xf numFmtId="38" fontId="4" fillId="0" borderId="3" xfId="1" applyNumberFormat="1" applyFont="1" applyFill="1" applyBorder="1" applyAlignment="1">
      <alignment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4" fillId="0" borderId="1" xfId="1" applyNumberFormat="1" applyFont="1" applyFill="1" applyBorder="1" applyAlignment="1">
      <alignment horizontal="right" vertical="center"/>
    </xf>
    <xf numFmtId="38" fontId="0" fillId="0" borderId="6" xfId="0" applyNumberFormat="1" applyFill="1" applyBorder="1" applyAlignment="1">
      <alignment horizontal="right" vertical="center"/>
    </xf>
    <xf numFmtId="38" fontId="0" fillId="0" borderId="1" xfId="0" applyNumberForma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0" fillId="0" borderId="6" xfId="1" applyNumberFormat="1" applyFont="1" applyFill="1" applyBorder="1" applyAlignment="1" applyProtection="1">
      <alignment horizontal="right" vertical="center"/>
      <protection locked="0"/>
    </xf>
    <xf numFmtId="38" fontId="0" fillId="0" borderId="1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 applyProtection="1">
      <alignment horizontal="right" vertical="center"/>
      <protection locked="0"/>
    </xf>
    <xf numFmtId="38" fontId="4" fillId="0" borderId="1" xfId="1" applyNumberFormat="1" applyFont="1" applyFill="1" applyBorder="1" applyAlignment="1" applyProtection="1">
      <alignment horizontal="right" vertical="center"/>
      <protection locked="0"/>
    </xf>
    <xf numFmtId="38" fontId="0" fillId="0" borderId="9" xfId="1" applyNumberFormat="1" applyFont="1" applyFill="1" applyBorder="1" applyAlignment="1" applyProtection="1">
      <alignment horizontal="right" vertical="center"/>
      <protection locked="0"/>
    </xf>
    <xf numFmtId="38" fontId="0" fillId="0" borderId="10" xfId="1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>
      <alignment vertical="center"/>
    </xf>
    <xf numFmtId="38" fontId="4" fillId="0" borderId="4" xfId="1" applyNumberFormat="1" applyFont="1" applyFill="1" applyBorder="1" applyProtection="1">
      <alignment vertical="center"/>
      <protection locked="0"/>
    </xf>
    <xf numFmtId="38" fontId="4" fillId="0" borderId="5" xfId="1" applyNumberFormat="1" applyFont="1" applyFill="1" applyBorder="1" applyProtection="1">
      <alignment vertical="center"/>
      <protection locked="0"/>
    </xf>
    <xf numFmtId="38" fontId="2" fillId="0" borderId="9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4" fillId="0" borderId="16" xfId="0" applyFont="1" applyFill="1" applyBorder="1" applyAlignment="1">
      <alignment horizontal="distributed" vertical="distributed" textRotation="255" justifyLastLine="1"/>
    </xf>
    <xf numFmtId="0" fontId="0" fillId="0" borderId="11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 wrapText="1"/>
    </xf>
    <xf numFmtId="0" fontId="4" fillId="0" borderId="16" xfId="0" applyFont="1" applyFill="1" applyBorder="1" applyAlignment="1">
      <alignment vertical="distributed" textRotation="255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8" xfId="0" applyFont="1" applyFill="1" applyBorder="1" applyAlignment="1">
      <alignment vertical="distributed" textRotation="255" justifyLastLine="1"/>
    </xf>
    <xf numFmtId="0" fontId="0" fillId="0" borderId="7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1"/>
  <sheetViews>
    <sheetView tabSelected="1" view="pageBreakPreview" zoomScaleNormal="100" workbookViewId="0">
      <pane xSplit="6" ySplit="5" topLeftCell="G6" activePane="bottomRight" state="frozen"/>
      <selection activeCell="B6" sqref="B6:B30"/>
      <selection pane="topRight" activeCell="B6" sqref="B6:B30"/>
      <selection pane="bottomLeft" activeCell="B6" sqref="B6:B30"/>
      <selection pane="bottomRight" activeCell="G6" sqref="G6"/>
    </sheetView>
  </sheetViews>
  <sheetFormatPr defaultColWidth="9.109375" defaultRowHeight="12" x14ac:dyDescent="0.15"/>
  <cols>
    <col min="1" max="2" width="3.6640625" style="2" customWidth="1"/>
    <col min="3" max="5" width="2.6640625" style="2" customWidth="1"/>
    <col min="6" max="6" width="16.44140625" style="2" bestFit="1" customWidth="1"/>
    <col min="7" max="16" width="7.6640625" style="2" customWidth="1"/>
    <col min="17" max="17" width="9.109375" style="2"/>
    <col min="18" max="18" width="3.6640625" style="2" customWidth="1"/>
    <col min="19" max="19" width="25.88671875" style="2" customWidth="1"/>
    <col min="20" max="20" width="7.6640625" style="2" bestFit="1" customWidth="1"/>
    <col min="21" max="29" width="6.6640625" style="2" bestFit="1" customWidth="1"/>
    <col min="30" max="16384" width="9.109375" style="2"/>
  </cols>
  <sheetData>
    <row r="1" spans="2:17" x14ac:dyDescent="0.15">
      <c r="B1" s="2" t="s">
        <v>85</v>
      </c>
    </row>
    <row r="2" spans="2:17" ht="14.4" x14ac:dyDescent="0.15">
      <c r="B2" s="3"/>
      <c r="C2" s="3"/>
      <c r="D2" s="3"/>
      <c r="E2" s="3"/>
      <c r="G2" s="55" t="s">
        <v>84</v>
      </c>
      <c r="H2" s="55"/>
      <c r="I2" s="55"/>
      <c r="J2" s="55"/>
      <c r="K2" s="55"/>
      <c r="L2" s="55"/>
      <c r="M2" s="55"/>
      <c r="N2" s="55"/>
      <c r="O2" s="55"/>
      <c r="P2" s="55"/>
    </row>
    <row r="4" spans="2:17" ht="12.6" thickBot="1" x14ac:dyDescent="0.2">
      <c r="B4" s="56" t="s">
        <v>36</v>
      </c>
      <c r="C4" s="56"/>
      <c r="D4" s="56"/>
      <c r="E4" s="56"/>
      <c r="F4" s="56"/>
    </row>
    <row r="5" spans="2:17" ht="30" customHeight="1" thickBot="1" x14ac:dyDescent="0.2">
      <c r="B5" s="57" t="s">
        <v>32</v>
      </c>
      <c r="C5" s="58"/>
      <c r="D5" s="58"/>
      <c r="E5" s="58"/>
      <c r="F5" s="59"/>
      <c r="G5" s="5" t="s">
        <v>0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7" t="s">
        <v>30</v>
      </c>
      <c r="Q5" s="1" t="s">
        <v>68</v>
      </c>
    </row>
    <row r="6" spans="2:17" s="9" customFormat="1" ht="24.9" customHeight="1" thickBot="1" x14ac:dyDescent="0.2">
      <c r="B6" s="60" t="s">
        <v>0</v>
      </c>
      <c r="C6" s="60"/>
      <c r="D6" s="60"/>
      <c r="E6" s="60"/>
      <c r="F6" s="60"/>
      <c r="G6" s="22">
        <f>G7+特法!D6</f>
        <v>11735</v>
      </c>
      <c r="H6" s="22">
        <f>H7+特法!E6</f>
        <v>429</v>
      </c>
      <c r="I6" s="22">
        <f>I7+特法!F6</f>
        <v>1484</v>
      </c>
      <c r="J6" s="22">
        <f>J7+特法!G6</f>
        <v>1082</v>
      </c>
      <c r="K6" s="22">
        <f>K7+特法!H6</f>
        <v>2399</v>
      </c>
      <c r="L6" s="22">
        <f>L7+特法!I6</f>
        <v>3000</v>
      </c>
      <c r="M6" s="22">
        <f>M7+特法!J6</f>
        <v>2220</v>
      </c>
      <c r="N6" s="22">
        <f>N7+特法!K6</f>
        <v>470</v>
      </c>
      <c r="O6" s="22">
        <f>O7+特法!L6</f>
        <v>269</v>
      </c>
      <c r="P6" s="23">
        <f>P7+特法!M6</f>
        <v>382</v>
      </c>
      <c r="Q6" s="8">
        <f>SUM(H6:P6)-G6</f>
        <v>0</v>
      </c>
    </row>
    <row r="7" spans="2:17" s="9" customFormat="1" ht="24.9" customHeight="1" x14ac:dyDescent="0.15">
      <c r="B7" s="51" t="s">
        <v>31</v>
      </c>
      <c r="C7" s="61" t="s">
        <v>1</v>
      </c>
      <c r="D7" s="62"/>
      <c r="E7" s="62"/>
      <c r="F7" s="63"/>
      <c r="G7" s="24">
        <f>SUM(G8,G13,G19,G23,G29,G35)</f>
        <v>6875</v>
      </c>
      <c r="H7" s="24">
        <f t="shared" ref="H7:P7" si="0">SUM(H8,H13,H19,H23,H29,H35)</f>
        <v>328</v>
      </c>
      <c r="I7" s="24">
        <f t="shared" si="0"/>
        <v>944</v>
      </c>
      <c r="J7" s="24">
        <f t="shared" si="0"/>
        <v>709</v>
      </c>
      <c r="K7" s="24">
        <f t="shared" si="0"/>
        <v>1398</v>
      </c>
      <c r="L7" s="24">
        <f t="shared" si="0"/>
        <v>1642</v>
      </c>
      <c r="M7" s="24">
        <f t="shared" si="0"/>
        <v>1184</v>
      </c>
      <c r="N7" s="24">
        <f t="shared" si="0"/>
        <v>262</v>
      </c>
      <c r="O7" s="24">
        <f t="shared" si="0"/>
        <v>156</v>
      </c>
      <c r="P7" s="25">
        <f t="shared" si="0"/>
        <v>252</v>
      </c>
      <c r="Q7" s="8">
        <f t="shared" ref="Q7:Q36" si="1">SUM(H7:P7)-G7</f>
        <v>0</v>
      </c>
    </row>
    <row r="8" spans="2:17" s="9" customFormat="1" ht="24.9" customHeight="1" x14ac:dyDescent="0.15">
      <c r="B8" s="52"/>
      <c r="C8" s="44" t="s">
        <v>61</v>
      </c>
      <c r="D8" s="44"/>
      <c r="E8" s="44"/>
      <c r="F8" s="45"/>
      <c r="G8" s="26">
        <f>SUM(G9:G12)</f>
        <v>354</v>
      </c>
      <c r="H8" s="26">
        <f t="shared" ref="H8:P8" si="2">SUM(H9:H12)</f>
        <v>41</v>
      </c>
      <c r="I8" s="26">
        <f t="shared" si="2"/>
        <v>92</v>
      </c>
      <c r="J8" s="26">
        <f t="shared" si="2"/>
        <v>42</v>
      </c>
      <c r="K8" s="26">
        <f t="shared" si="2"/>
        <v>64</v>
      </c>
      <c r="L8" s="26">
        <f t="shared" si="2"/>
        <v>52</v>
      </c>
      <c r="M8" s="26">
        <f t="shared" si="2"/>
        <v>37</v>
      </c>
      <c r="N8" s="26">
        <f t="shared" si="2"/>
        <v>16</v>
      </c>
      <c r="O8" s="26">
        <f t="shared" si="2"/>
        <v>5</v>
      </c>
      <c r="P8" s="27">
        <f t="shared" si="2"/>
        <v>5</v>
      </c>
      <c r="Q8" s="8">
        <f t="shared" si="1"/>
        <v>0</v>
      </c>
    </row>
    <row r="9" spans="2:17" ht="20.100000000000001" customHeight="1" x14ac:dyDescent="0.15">
      <c r="B9" s="52"/>
      <c r="C9" s="10"/>
      <c r="D9" s="46" t="s">
        <v>2</v>
      </c>
      <c r="E9" s="46"/>
      <c r="F9" s="47"/>
      <c r="G9" s="28">
        <f>SUM(H9:P9)</f>
        <v>91</v>
      </c>
      <c r="H9" s="28">
        <v>2</v>
      </c>
      <c r="I9" s="28">
        <v>13</v>
      </c>
      <c r="J9" s="28">
        <v>5</v>
      </c>
      <c r="K9" s="28">
        <v>16</v>
      </c>
      <c r="L9" s="28">
        <v>24</v>
      </c>
      <c r="M9" s="28">
        <v>21</v>
      </c>
      <c r="N9" s="28">
        <v>6</v>
      </c>
      <c r="O9" s="28">
        <v>1</v>
      </c>
      <c r="P9" s="29">
        <v>3</v>
      </c>
      <c r="Q9" s="8">
        <f t="shared" si="1"/>
        <v>0</v>
      </c>
    </row>
    <row r="10" spans="2:17" ht="20.100000000000001" customHeight="1" x14ac:dyDescent="0.15">
      <c r="B10" s="52"/>
      <c r="C10" s="10"/>
      <c r="D10" s="46" t="s">
        <v>3</v>
      </c>
      <c r="E10" s="46"/>
      <c r="F10" s="47"/>
      <c r="G10" s="28">
        <f>SUM(H10:P10)</f>
        <v>217</v>
      </c>
      <c r="H10" s="28">
        <v>36</v>
      </c>
      <c r="I10" s="28">
        <v>74</v>
      </c>
      <c r="J10" s="28">
        <v>29</v>
      </c>
      <c r="K10" s="28">
        <v>35</v>
      </c>
      <c r="L10" s="28">
        <v>21</v>
      </c>
      <c r="M10" s="28">
        <v>11</v>
      </c>
      <c r="N10" s="28">
        <v>7</v>
      </c>
      <c r="O10" s="28">
        <v>3</v>
      </c>
      <c r="P10" s="29">
        <v>1</v>
      </c>
      <c r="Q10" s="8">
        <f t="shared" si="1"/>
        <v>0</v>
      </c>
    </row>
    <row r="11" spans="2:17" ht="20.100000000000001" customHeight="1" x14ac:dyDescent="0.15">
      <c r="B11" s="52"/>
      <c r="C11" s="10"/>
      <c r="D11" s="46" t="s">
        <v>4</v>
      </c>
      <c r="E11" s="46"/>
      <c r="F11" s="47"/>
      <c r="G11" s="28">
        <f>SUM(H11:P11)</f>
        <v>7</v>
      </c>
      <c r="H11" s="28">
        <v>0</v>
      </c>
      <c r="I11" s="28">
        <v>0</v>
      </c>
      <c r="J11" s="28">
        <v>1</v>
      </c>
      <c r="K11" s="28">
        <v>1</v>
      </c>
      <c r="L11" s="28">
        <v>2</v>
      </c>
      <c r="M11" s="28">
        <v>1</v>
      </c>
      <c r="N11" s="28">
        <v>2</v>
      </c>
      <c r="O11" s="28">
        <v>0</v>
      </c>
      <c r="P11" s="29">
        <v>0</v>
      </c>
      <c r="Q11" s="8">
        <f t="shared" si="1"/>
        <v>0</v>
      </c>
    </row>
    <row r="12" spans="2:17" ht="20.100000000000001" customHeight="1" x14ac:dyDescent="0.15">
      <c r="B12" s="52"/>
      <c r="C12" s="10"/>
      <c r="D12" s="49" t="s">
        <v>79</v>
      </c>
      <c r="E12" s="46"/>
      <c r="F12" s="47"/>
      <c r="G12" s="28">
        <f>SUM(H12:P12)</f>
        <v>39</v>
      </c>
      <c r="H12" s="28">
        <v>3</v>
      </c>
      <c r="I12" s="28">
        <v>5</v>
      </c>
      <c r="J12" s="28">
        <v>7</v>
      </c>
      <c r="K12" s="28">
        <v>12</v>
      </c>
      <c r="L12" s="28">
        <v>5</v>
      </c>
      <c r="M12" s="28">
        <v>4</v>
      </c>
      <c r="N12" s="28">
        <v>1</v>
      </c>
      <c r="O12" s="28">
        <v>1</v>
      </c>
      <c r="P12" s="29">
        <v>1</v>
      </c>
      <c r="Q12" s="8">
        <f t="shared" si="1"/>
        <v>0</v>
      </c>
    </row>
    <row r="13" spans="2:17" s="9" customFormat="1" ht="24.9" customHeight="1" x14ac:dyDescent="0.15">
      <c r="B13" s="52"/>
      <c r="C13" s="44" t="s">
        <v>62</v>
      </c>
      <c r="D13" s="44"/>
      <c r="E13" s="44"/>
      <c r="F13" s="45"/>
      <c r="G13" s="26">
        <f>SUM(G14:G18)</f>
        <v>2843</v>
      </c>
      <c r="H13" s="26">
        <f t="shared" ref="H13:P13" si="3">SUM(H14:H18)</f>
        <v>160</v>
      </c>
      <c r="I13" s="26">
        <f t="shared" si="3"/>
        <v>335</v>
      </c>
      <c r="J13" s="26">
        <f t="shared" si="3"/>
        <v>286</v>
      </c>
      <c r="K13" s="26">
        <f t="shared" si="3"/>
        <v>578</v>
      </c>
      <c r="L13" s="26">
        <f t="shared" si="3"/>
        <v>726</v>
      </c>
      <c r="M13" s="26">
        <f t="shared" si="3"/>
        <v>496</v>
      </c>
      <c r="N13" s="26">
        <f t="shared" si="3"/>
        <v>92</v>
      </c>
      <c r="O13" s="26">
        <f t="shared" si="3"/>
        <v>66</v>
      </c>
      <c r="P13" s="27">
        <f t="shared" si="3"/>
        <v>104</v>
      </c>
      <c r="Q13" s="8">
        <f t="shared" si="1"/>
        <v>0</v>
      </c>
    </row>
    <row r="14" spans="2:17" ht="20.100000000000001" customHeight="1" x14ac:dyDescent="0.15">
      <c r="B14" s="52"/>
      <c r="C14" s="10"/>
      <c r="D14" s="46" t="s">
        <v>5</v>
      </c>
      <c r="E14" s="46"/>
      <c r="F14" s="47"/>
      <c r="G14" s="28">
        <f>SUM(H14:P14)</f>
        <v>2</v>
      </c>
      <c r="H14" s="28">
        <v>0</v>
      </c>
      <c r="I14" s="28">
        <v>0</v>
      </c>
      <c r="J14" s="28">
        <v>0</v>
      </c>
      <c r="K14" s="28">
        <v>0</v>
      </c>
      <c r="L14" s="28">
        <v>1</v>
      </c>
      <c r="M14" s="28">
        <v>1</v>
      </c>
      <c r="N14" s="28">
        <v>0</v>
      </c>
      <c r="O14" s="28">
        <v>0</v>
      </c>
      <c r="P14" s="29">
        <v>0</v>
      </c>
      <c r="Q14" s="8">
        <f t="shared" si="1"/>
        <v>0</v>
      </c>
    </row>
    <row r="15" spans="2:17" ht="20.100000000000001" customHeight="1" x14ac:dyDescent="0.15">
      <c r="B15" s="52"/>
      <c r="C15" s="10"/>
      <c r="D15" s="46" t="s">
        <v>6</v>
      </c>
      <c r="E15" s="46"/>
      <c r="F15" s="47"/>
      <c r="G15" s="28">
        <f>SUM(H15:P15)</f>
        <v>676</v>
      </c>
      <c r="H15" s="28">
        <v>14</v>
      </c>
      <c r="I15" s="28">
        <v>64</v>
      </c>
      <c r="J15" s="28">
        <v>64</v>
      </c>
      <c r="K15" s="28">
        <v>161</v>
      </c>
      <c r="L15" s="28">
        <v>184</v>
      </c>
      <c r="M15" s="28">
        <v>118</v>
      </c>
      <c r="N15" s="28">
        <v>19</v>
      </c>
      <c r="O15" s="28">
        <v>22</v>
      </c>
      <c r="P15" s="29">
        <v>30</v>
      </c>
      <c r="Q15" s="8">
        <f t="shared" si="1"/>
        <v>0</v>
      </c>
    </row>
    <row r="16" spans="2:17" ht="20.100000000000001" customHeight="1" x14ac:dyDescent="0.15">
      <c r="B16" s="52"/>
      <c r="C16" s="10"/>
      <c r="D16" s="46" t="s">
        <v>7</v>
      </c>
      <c r="E16" s="46"/>
      <c r="F16" s="47"/>
      <c r="G16" s="28">
        <f>SUM(H16:P16)</f>
        <v>1353</v>
      </c>
      <c r="H16" s="28">
        <v>120</v>
      </c>
      <c r="I16" s="28">
        <v>169</v>
      </c>
      <c r="J16" s="28">
        <v>159</v>
      </c>
      <c r="K16" s="28">
        <v>287</v>
      </c>
      <c r="L16" s="28">
        <v>330</v>
      </c>
      <c r="M16" s="28">
        <v>198</v>
      </c>
      <c r="N16" s="28">
        <v>42</v>
      </c>
      <c r="O16" s="28">
        <v>13</v>
      </c>
      <c r="P16" s="29">
        <v>35</v>
      </c>
      <c r="Q16" s="8">
        <f t="shared" si="1"/>
        <v>0</v>
      </c>
    </row>
    <row r="17" spans="2:17" ht="20.100000000000001" customHeight="1" x14ac:dyDescent="0.15">
      <c r="B17" s="52"/>
      <c r="C17" s="10"/>
      <c r="D17" s="46" t="s">
        <v>8</v>
      </c>
      <c r="E17" s="46"/>
      <c r="F17" s="47"/>
      <c r="G17" s="28">
        <f>SUM(H17:P17)</f>
        <v>356</v>
      </c>
      <c r="H17" s="28">
        <v>3</v>
      </c>
      <c r="I17" s="28">
        <v>20</v>
      </c>
      <c r="J17" s="28">
        <v>24</v>
      </c>
      <c r="K17" s="28">
        <v>52</v>
      </c>
      <c r="L17" s="28">
        <v>99</v>
      </c>
      <c r="M17" s="28">
        <v>98</v>
      </c>
      <c r="N17" s="28">
        <v>20</v>
      </c>
      <c r="O17" s="28">
        <v>18</v>
      </c>
      <c r="P17" s="29">
        <v>22</v>
      </c>
      <c r="Q17" s="8">
        <f t="shared" si="1"/>
        <v>0</v>
      </c>
    </row>
    <row r="18" spans="2:17" ht="20.100000000000001" customHeight="1" x14ac:dyDescent="0.15">
      <c r="B18" s="52"/>
      <c r="C18" s="10"/>
      <c r="D18" s="46" t="s">
        <v>9</v>
      </c>
      <c r="E18" s="46"/>
      <c r="F18" s="47"/>
      <c r="G18" s="28">
        <f>SUM(H18:P18)</f>
        <v>456</v>
      </c>
      <c r="H18" s="28">
        <v>23</v>
      </c>
      <c r="I18" s="28">
        <v>82</v>
      </c>
      <c r="J18" s="28">
        <v>39</v>
      </c>
      <c r="K18" s="28">
        <v>78</v>
      </c>
      <c r="L18" s="28">
        <v>112</v>
      </c>
      <c r="M18" s="28">
        <v>81</v>
      </c>
      <c r="N18" s="28">
        <v>11</v>
      </c>
      <c r="O18" s="28">
        <v>13</v>
      </c>
      <c r="P18" s="29">
        <v>17</v>
      </c>
      <c r="Q18" s="8">
        <f t="shared" si="1"/>
        <v>0</v>
      </c>
    </row>
    <row r="19" spans="2:17" s="9" customFormat="1" ht="24.9" customHeight="1" x14ac:dyDescent="0.15">
      <c r="B19" s="52"/>
      <c r="C19" s="44" t="s">
        <v>63</v>
      </c>
      <c r="D19" s="44"/>
      <c r="E19" s="44"/>
      <c r="F19" s="45"/>
      <c r="G19" s="26">
        <f>SUM(G20:G22)</f>
        <v>1008</v>
      </c>
      <c r="H19" s="26">
        <f t="shared" ref="H19:P19" si="4">SUM(H20:H22)</f>
        <v>46</v>
      </c>
      <c r="I19" s="26">
        <f t="shared" si="4"/>
        <v>118</v>
      </c>
      <c r="J19" s="26">
        <f t="shared" si="4"/>
        <v>112</v>
      </c>
      <c r="K19" s="26">
        <f t="shared" si="4"/>
        <v>200</v>
      </c>
      <c r="L19" s="26">
        <f t="shared" si="4"/>
        <v>231</v>
      </c>
      <c r="M19" s="26">
        <f t="shared" si="4"/>
        <v>178</v>
      </c>
      <c r="N19" s="26">
        <f t="shared" si="4"/>
        <v>43</v>
      </c>
      <c r="O19" s="26">
        <f t="shared" si="4"/>
        <v>27</v>
      </c>
      <c r="P19" s="27">
        <f t="shared" si="4"/>
        <v>53</v>
      </c>
      <c r="Q19" s="8">
        <f t="shared" si="1"/>
        <v>0</v>
      </c>
    </row>
    <row r="20" spans="2:17" ht="20.100000000000001" customHeight="1" x14ac:dyDescent="0.15">
      <c r="B20" s="52"/>
      <c r="C20" s="10"/>
      <c r="D20" s="46" t="s">
        <v>10</v>
      </c>
      <c r="E20" s="46"/>
      <c r="F20" s="47"/>
      <c r="G20" s="28">
        <f>SUM(H20:P20)</f>
        <v>315</v>
      </c>
      <c r="H20" s="28">
        <v>16</v>
      </c>
      <c r="I20" s="28">
        <v>55</v>
      </c>
      <c r="J20" s="28">
        <v>55</v>
      </c>
      <c r="K20" s="28">
        <v>76</v>
      </c>
      <c r="L20" s="28">
        <v>57</v>
      </c>
      <c r="M20" s="28">
        <v>37</v>
      </c>
      <c r="N20" s="28">
        <v>4</v>
      </c>
      <c r="O20" s="28">
        <v>5</v>
      </c>
      <c r="P20" s="29">
        <v>10</v>
      </c>
      <c r="Q20" s="8">
        <f t="shared" si="1"/>
        <v>0</v>
      </c>
    </row>
    <row r="21" spans="2:17" ht="20.100000000000001" customHeight="1" x14ac:dyDescent="0.15">
      <c r="B21" s="52"/>
      <c r="C21" s="10"/>
      <c r="D21" s="46" t="s">
        <v>11</v>
      </c>
      <c r="E21" s="46"/>
      <c r="F21" s="47"/>
      <c r="G21" s="28">
        <f>SUM(H21:P21)</f>
        <v>103</v>
      </c>
      <c r="H21" s="28">
        <v>7</v>
      </c>
      <c r="I21" s="28">
        <v>10</v>
      </c>
      <c r="J21" s="28">
        <v>9</v>
      </c>
      <c r="K21" s="28">
        <v>26</v>
      </c>
      <c r="L21" s="28">
        <v>28</v>
      </c>
      <c r="M21" s="28">
        <v>15</v>
      </c>
      <c r="N21" s="28">
        <v>2</v>
      </c>
      <c r="O21" s="28">
        <v>2</v>
      </c>
      <c r="P21" s="29">
        <v>4</v>
      </c>
      <c r="Q21" s="8">
        <f t="shared" si="1"/>
        <v>0</v>
      </c>
    </row>
    <row r="22" spans="2:17" ht="20.100000000000001" customHeight="1" x14ac:dyDescent="0.15">
      <c r="B22" s="52"/>
      <c r="C22" s="10"/>
      <c r="D22" s="46" t="s">
        <v>12</v>
      </c>
      <c r="E22" s="46"/>
      <c r="F22" s="47"/>
      <c r="G22" s="28">
        <f>SUM(H22:P22)</f>
        <v>590</v>
      </c>
      <c r="H22" s="28">
        <v>23</v>
      </c>
      <c r="I22" s="28">
        <v>53</v>
      </c>
      <c r="J22" s="28">
        <v>48</v>
      </c>
      <c r="K22" s="28">
        <v>98</v>
      </c>
      <c r="L22" s="28">
        <v>146</v>
      </c>
      <c r="M22" s="28">
        <v>126</v>
      </c>
      <c r="N22" s="28">
        <v>37</v>
      </c>
      <c r="O22" s="28">
        <v>20</v>
      </c>
      <c r="P22" s="29">
        <v>39</v>
      </c>
      <c r="Q22" s="8">
        <f t="shared" si="1"/>
        <v>0</v>
      </c>
    </row>
    <row r="23" spans="2:17" s="9" customFormat="1" ht="24.9" customHeight="1" x14ac:dyDescent="0.15">
      <c r="B23" s="52"/>
      <c r="C23" s="44" t="s">
        <v>64</v>
      </c>
      <c r="D23" s="44"/>
      <c r="E23" s="44"/>
      <c r="F23" s="45"/>
      <c r="G23" s="26">
        <f>SUM(G24:G28)</f>
        <v>1721</v>
      </c>
      <c r="H23" s="26">
        <f t="shared" ref="H23:P23" si="5">SUM(H24:H28)</f>
        <v>65</v>
      </c>
      <c r="I23" s="26">
        <f t="shared" si="5"/>
        <v>290</v>
      </c>
      <c r="J23" s="26">
        <f t="shared" si="5"/>
        <v>175</v>
      </c>
      <c r="K23" s="26">
        <f t="shared" si="5"/>
        <v>365</v>
      </c>
      <c r="L23" s="26">
        <f t="shared" si="5"/>
        <v>362</v>
      </c>
      <c r="M23" s="26">
        <f t="shared" si="5"/>
        <v>300</v>
      </c>
      <c r="N23" s="26">
        <f t="shared" si="5"/>
        <v>70</v>
      </c>
      <c r="O23" s="26">
        <f t="shared" si="5"/>
        <v>36</v>
      </c>
      <c r="P23" s="27">
        <f t="shared" si="5"/>
        <v>58</v>
      </c>
      <c r="Q23" s="8">
        <f t="shared" si="1"/>
        <v>0</v>
      </c>
    </row>
    <row r="24" spans="2:17" ht="20.100000000000001" customHeight="1" x14ac:dyDescent="0.15">
      <c r="B24" s="52"/>
      <c r="C24" s="10"/>
      <c r="D24" s="46" t="s">
        <v>13</v>
      </c>
      <c r="E24" s="46"/>
      <c r="F24" s="47"/>
      <c r="G24" s="28">
        <f>SUM(H24:P24)</f>
        <v>1555</v>
      </c>
      <c r="H24" s="28">
        <v>65</v>
      </c>
      <c r="I24" s="28">
        <v>285</v>
      </c>
      <c r="J24" s="28">
        <v>166</v>
      </c>
      <c r="K24" s="28">
        <v>334</v>
      </c>
      <c r="L24" s="28">
        <v>312</v>
      </c>
      <c r="M24" s="28">
        <v>262</v>
      </c>
      <c r="N24" s="28">
        <v>55</v>
      </c>
      <c r="O24" s="28">
        <v>29</v>
      </c>
      <c r="P24" s="29">
        <v>47</v>
      </c>
      <c r="Q24" s="8">
        <f t="shared" si="1"/>
        <v>0</v>
      </c>
    </row>
    <row r="25" spans="2:17" ht="20.100000000000001" customHeight="1" x14ac:dyDescent="0.15">
      <c r="B25" s="52"/>
      <c r="C25" s="10"/>
      <c r="D25" s="46" t="s">
        <v>14</v>
      </c>
      <c r="E25" s="46"/>
      <c r="F25" s="47"/>
      <c r="G25" s="28">
        <f>SUM(H25:P25)</f>
        <v>35</v>
      </c>
      <c r="H25" s="28">
        <v>0</v>
      </c>
      <c r="I25" s="28">
        <v>1</v>
      </c>
      <c r="J25" s="28">
        <v>4</v>
      </c>
      <c r="K25" s="28">
        <v>9</v>
      </c>
      <c r="L25" s="28">
        <v>11</v>
      </c>
      <c r="M25" s="28">
        <v>6</v>
      </c>
      <c r="N25" s="28">
        <v>1</v>
      </c>
      <c r="O25" s="28">
        <v>2</v>
      </c>
      <c r="P25" s="29">
        <v>1</v>
      </c>
      <c r="Q25" s="8">
        <f t="shared" si="1"/>
        <v>0</v>
      </c>
    </row>
    <row r="26" spans="2:17" ht="20.100000000000001" customHeight="1" x14ac:dyDescent="0.15">
      <c r="B26" s="52"/>
      <c r="C26" s="10"/>
      <c r="D26" s="46" t="s">
        <v>15</v>
      </c>
      <c r="E26" s="46"/>
      <c r="F26" s="47"/>
      <c r="G26" s="28">
        <f>SUM(H26:P26)</f>
        <v>128</v>
      </c>
      <c r="H26" s="28">
        <v>0</v>
      </c>
      <c r="I26" s="28">
        <v>4</v>
      </c>
      <c r="J26" s="28">
        <v>5</v>
      </c>
      <c r="K26" s="28">
        <v>21</v>
      </c>
      <c r="L26" s="28">
        <v>39</v>
      </c>
      <c r="M26" s="28">
        <v>32</v>
      </c>
      <c r="N26" s="28">
        <v>14</v>
      </c>
      <c r="O26" s="28">
        <v>5</v>
      </c>
      <c r="P26" s="29">
        <v>8</v>
      </c>
      <c r="Q26" s="8">
        <f t="shared" si="1"/>
        <v>0</v>
      </c>
    </row>
    <row r="27" spans="2:17" ht="20.100000000000001" customHeight="1" x14ac:dyDescent="0.15">
      <c r="B27" s="52"/>
      <c r="C27" s="10"/>
      <c r="D27" s="46" t="s">
        <v>16</v>
      </c>
      <c r="E27" s="46"/>
      <c r="F27" s="47"/>
      <c r="G27" s="28">
        <f>SUM(H27:P27)</f>
        <v>3</v>
      </c>
      <c r="H27" s="28">
        <v>0</v>
      </c>
      <c r="I27" s="28">
        <v>0</v>
      </c>
      <c r="J27" s="28">
        <v>0</v>
      </c>
      <c r="K27" s="28">
        <v>1</v>
      </c>
      <c r="L27" s="28">
        <v>0</v>
      </c>
      <c r="M27" s="28">
        <v>0</v>
      </c>
      <c r="N27" s="28">
        <v>0</v>
      </c>
      <c r="O27" s="28">
        <v>0</v>
      </c>
      <c r="P27" s="29">
        <v>2</v>
      </c>
      <c r="Q27" s="8">
        <f t="shared" si="1"/>
        <v>0</v>
      </c>
    </row>
    <row r="28" spans="2:17" ht="20.100000000000001" customHeight="1" x14ac:dyDescent="0.15">
      <c r="B28" s="52"/>
      <c r="C28" s="10"/>
      <c r="D28" s="46" t="s">
        <v>17</v>
      </c>
      <c r="E28" s="46"/>
      <c r="F28" s="47"/>
      <c r="G28" s="28">
        <f>SUM(H28:P28)</f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9">
        <v>0</v>
      </c>
      <c r="Q28" s="8">
        <f t="shared" si="1"/>
        <v>0</v>
      </c>
    </row>
    <row r="29" spans="2:17" s="9" customFormat="1" ht="24.9" customHeight="1" x14ac:dyDescent="0.15">
      <c r="B29" s="52"/>
      <c r="C29" s="44" t="s">
        <v>65</v>
      </c>
      <c r="D29" s="44"/>
      <c r="E29" s="44"/>
      <c r="F29" s="45"/>
      <c r="G29" s="26">
        <f>SUM(G30:G31)</f>
        <v>210</v>
      </c>
      <c r="H29" s="26">
        <f t="shared" ref="H29:P29" si="6">SUM(H30:H31)</f>
        <v>3</v>
      </c>
      <c r="I29" s="26">
        <f t="shared" si="6"/>
        <v>25</v>
      </c>
      <c r="J29" s="26">
        <f t="shared" si="6"/>
        <v>21</v>
      </c>
      <c r="K29" s="26">
        <f t="shared" si="6"/>
        <v>47</v>
      </c>
      <c r="L29" s="26">
        <f t="shared" si="6"/>
        <v>64</v>
      </c>
      <c r="M29" s="26">
        <f t="shared" si="6"/>
        <v>31</v>
      </c>
      <c r="N29" s="26">
        <f t="shared" si="6"/>
        <v>6</v>
      </c>
      <c r="O29" s="26">
        <f t="shared" si="6"/>
        <v>7</v>
      </c>
      <c r="P29" s="27">
        <f t="shared" si="6"/>
        <v>6</v>
      </c>
      <c r="Q29" s="8">
        <f t="shared" si="1"/>
        <v>0</v>
      </c>
    </row>
    <row r="30" spans="2:17" ht="20.100000000000001" customHeight="1" x14ac:dyDescent="0.15">
      <c r="B30" s="52"/>
      <c r="C30" s="10"/>
      <c r="D30" s="46" t="s">
        <v>18</v>
      </c>
      <c r="E30" s="46"/>
      <c r="F30" s="47"/>
      <c r="G30" s="28">
        <f>SUM(H30:P30)</f>
        <v>149</v>
      </c>
      <c r="H30" s="28">
        <v>2</v>
      </c>
      <c r="I30" s="28">
        <v>18</v>
      </c>
      <c r="J30" s="28">
        <v>16</v>
      </c>
      <c r="K30" s="28">
        <v>35</v>
      </c>
      <c r="L30" s="28">
        <v>48</v>
      </c>
      <c r="M30" s="28">
        <v>21</v>
      </c>
      <c r="N30" s="28">
        <v>1</v>
      </c>
      <c r="O30" s="28">
        <v>3</v>
      </c>
      <c r="P30" s="29">
        <v>5</v>
      </c>
      <c r="Q30" s="8">
        <f t="shared" si="1"/>
        <v>0</v>
      </c>
    </row>
    <row r="31" spans="2:17" ht="20.100000000000001" customHeight="1" x14ac:dyDescent="0.15">
      <c r="B31" s="52"/>
      <c r="C31" s="10"/>
      <c r="D31" s="46" t="s">
        <v>19</v>
      </c>
      <c r="E31" s="46"/>
      <c r="F31" s="47"/>
      <c r="G31" s="30">
        <f>SUM(G32:G34)</f>
        <v>61</v>
      </c>
      <c r="H31" s="30">
        <f t="shared" ref="H31:P31" si="7">SUM(H32:H34)</f>
        <v>1</v>
      </c>
      <c r="I31" s="30">
        <f t="shared" si="7"/>
        <v>7</v>
      </c>
      <c r="J31" s="30">
        <f t="shared" si="7"/>
        <v>5</v>
      </c>
      <c r="K31" s="30">
        <f t="shared" si="7"/>
        <v>12</v>
      </c>
      <c r="L31" s="30">
        <f t="shared" si="7"/>
        <v>16</v>
      </c>
      <c r="M31" s="30">
        <f>SUM(M32:M34)</f>
        <v>10</v>
      </c>
      <c r="N31" s="30">
        <f t="shared" si="7"/>
        <v>5</v>
      </c>
      <c r="O31" s="30">
        <f t="shared" si="7"/>
        <v>4</v>
      </c>
      <c r="P31" s="31">
        <f t="shared" si="7"/>
        <v>1</v>
      </c>
      <c r="Q31" s="8">
        <f t="shared" si="1"/>
        <v>0</v>
      </c>
    </row>
    <row r="32" spans="2:17" ht="20.100000000000001" customHeight="1" x14ac:dyDescent="0.15">
      <c r="B32" s="52"/>
      <c r="C32" s="11"/>
      <c r="D32" s="11"/>
      <c r="E32" s="46" t="s">
        <v>20</v>
      </c>
      <c r="F32" s="47"/>
      <c r="G32" s="28">
        <f>SUM(H32:P32)</f>
        <v>36</v>
      </c>
      <c r="H32" s="32">
        <v>1</v>
      </c>
      <c r="I32" s="32">
        <v>7</v>
      </c>
      <c r="J32" s="32">
        <v>4</v>
      </c>
      <c r="K32" s="32">
        <v>9</v>
      </c>
      <c r="L32" s="32">
        <v>5</v>
      </c>
      <c r="M32" s="32">
        <v>4</v>
      </c>
      <c r="N32" s="32">
        <v>3</v>
      </c>
      <c r="O32" s="32">
        <v>2</v>
      </c>
      <c r="P32" s="33">
        <v>1</v>
      </c>
      <c r="Q32" s="8">
        <f t="shared" si="1"/>
        <v>0</v>
      </c>
    </row>
    <row r="33" spans="2:17" ht="20.100000000000001" customHeight="1" x14ac:dyDescent="0.15">
      <c r="B33" s="52"/>
      <c r="C33" s="11"/>
      <c r="D33" s="11"/>
      <c r="E33" s="46" t="s">
        <v>21</v>
      </c>
      <c r="F33" s="47"/>
      <c r="G33" s="28">
        <f>SUM(H33:P33)</f>
        <v>13</v>
      </c>
      <c r="H33" s="32">
        <v>0</v>
      </c>
      <c r="I33" s="32">
        <v>0</v>
      </c>
      <c r="J33" s="32">
        <v>0</v>
      </c>
      <c r="K33" s="32">
        <v>1</v>
      </c>
      <c r="L33" s="32">
        <v>6</v>
      </c>
      <c r="M33" s="32">
        <v>3</v>
      </c>
      <c r="N33" s="32">
        <v>1</v>
      </c>
      <c r="O33" s="32">
        <v>2</v>
      </c>
      <c r="P33" s="33">
        <v>0</v>
      </c>
      <c r="Q33" s="8">
        <f t="shared" si="1"/>
        <v>0</v>
      </c>
    </row>
    <row r="34" spans="2:17" ht="20.100000000000001" customHeight="1" x14ac:dyDescent="0.15">
      <c r="B34" s="52"/>
      <c r="C34" s="11"/>
      <c r="D34" s="11"/>
      <c r="E34" s="46" t="s">
        <v>35</v>
      </c>
      <c r="F34" s="47"/>
      <c r="G34" s="28">
        <f>SUM(H34:P34)</f>
        <v>12</v>
      </c>
      <c r="H34" s="32">
        <v>0</v>
      </c>
      <c r="I34" s="32">
        <v>0</v>
      </c>
      <c r="J34" s="32">
        <v>1</v>
      </c>
      <c r="K34" s="32">
        <v>2</v>
      </c>
      <c r="L34" s="32">
        <v>5</v>
      </c>
      <c r="M34" s="32">
        <v>3</v>
      </c>
      <c r="N34" s="32">
        <v>1</v>
      </c>
      <c r="O34" s="32">
        <v>0</v>
      </c>
      <c r="P34" s="33">
        <v>0</v>
      </c>
      <c r="Q34" s="8">
        <f t="shared" si="1"/>
        <v>0</v>
      </c>
    </row>
    <row r="35" spans="2:17" s="9" customFormat="1" ht="24.9" customHeight="1" x14ac:dyDescent="0.15">
      <c r="B35" s="52"/>
      <c r="C35" s="44" t="s">
        <v>66</v>
      </c>
      <c r="D35" s="44"/>
      <c r="E35" s="44"/>
      <c r="F35" s="45"/>
      <c r="G35" s="34">
        <f>SUM(H35:P35)</f>
        <v>739</v>
      </c>
      <c r="H35" s="35">
        <v>13</v>
      </c>
      <c r="I35" s="35">
        <v>84</v>
      </c>
      <c r="J35" s="35">
        <v>73</v>
      </c>
      <c r="K35" s="35">
        <v>144</v>
      </c>
      <c r="L35" s="35">
        <v>207</v>
      </c>
      <c r="M35" s="35">
        <v>142</v>
      </c>
      <c r="N35" s="35">
        <v>35</v>
      </c>
      <c r="O35" s="35">
        <v>15</v>
      </c>
      <c r="P35" s="36">
        <v>26</v>
      </c>
      <c r="Q35" s="8">
        <f t="shared" si="1"/>
        <v>0</v>
      </c>
    </row>
    <row r="36" spans="2:17" ht="20.100000000000001" customHeight="1" thickBot="1" x14ac:dyDescent="0.2">
      <c r="B36" s="53"/>
      <c r="C36" s="12"/>
      <c r="D36" s="54" t="s">
        <v>33</v>
      </c>
      <c r="E36" s="54"/>
      <c r="F36" s="13" t="s">
        <v>34</v>
      </c>
      <c r="G36" s="28">
        <f>SUM(H36:P36)</f>
        <v>38</v>
      </c>
      <c r="H36" s="37">
        <v>1</v>
      </c>
      <c r="I36" s="37">
        <v>1</v>
      </c>
      <c r="J36" s="37">
        <v>3</v>
      </c>
      <c r="K36" s="37">
        <v>4</v>
      </c>
      <c r="L36" s="37">
        <v>8</v>
      </c>
      <c r="M36" s="37">
        <v>4</v>
      </c>
      <c r="N36" s="37">
        <v>3</v>
      </c>
      <c r="O36" s="37">
        <v>6</v>
      </c>
      <c r="P36" s="38">
        <v>8</v>
      </c>
      <c r="Q36" s="8">
        <f t="shared" si="1"/>
        <v>0</v>
      </c>
    </row>
    <row r="37" spans="2:17" ht="13.5" customHeight="1" x14ac:dyDescent="0.15">
      <c r="B37" s="48" t="s">
        <v>37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2:17" ht="13.5" customHeight="1" x14ac:dyDescent="0.15">
      <c r="B38" s="50" t="s">
        <v>80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2:17" ht="13.5" customHeight="1" x14ac:dyDescent="0.1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3" spans="2:17" x14ac:dyDescent="0.15">
      <c r="F43" s="14" t="s">
        <v>0</v>
      </c>
      <c r="G43" s="15">
        <f>SUM(G7,特法!D6)-刑法!G6</f>
        <v>0</v>
      </c>
      <c r="H43" s="15">
        <f>SUM(H7,特法!E6)-刑法!H6</f>
        <v>0</v>
      </c>
      <c r="I43" s="15">
        <f>SUM(I7,特法!F6)-刑法!I6</f>
        <v>0</v>
      </c>
      <c r="J43" s="15">
        <f>SUM(J7,特法!G6)-刑法!J6</f>
        <v>0</v>
      </c>
      <c r="K43" s="15">
        <f>SUM(K7,特法!H6)-刑法!K6</f>
        <v>0</v>
      </c>
      <c r="L43" s="15">
        <f>SUM(L7,特法!I6)-刑法!L6</f>
        <v>0</v>
      </c>
      <c r="M43" s="15">
        <f>SUM(M7,特法!J6)-刑法!M6</f>
        <v>0</v>
      </c>
      <c r="N43" s="15">
        <f>SUM(N7,特法!K6)-刑法!N6</f>
        <v>0</v>
      </c>
      <c r="O43" s="15">
        <f>SUM(O7,特法!L6)-刑法!O6</f>
        <v>0</v>
      </c>
      <c r="P43" s="15">
        <f>SUM(P7,特法!M6)-刑法!P6</f>
        <v>0</v>
      </c>
    </row>
    <row r="44" spans="2:17" x14ac:dyDescent="0.15">
      <c r="F44" s="14" t="s">
        <v>69</v>
      </c>
      <c r="G44" s="15">
        <f>SUM(G8,G13,G19,G23,G29,G35)-G7</f>
        <v>0</v>
      </c>
      <c r="H44" s="15">
        <f t="shared" ref="H44:P44" si="8">SUM(H8,H13,H19,H23,H29,H35)-H7</f>
        <v>0</v>
      </c>
      <c r="I44" s="15">
        <f t="shared" si="8"/>
        <v>0</v>
      </c>
      <c r="J44" s="15">
        <f t="shared" si="8"/>
        <v>0</v>
      </c>
      <c r="K44" s="15">
        <f t="shared" si="8"/>
        <v>0</v>
      </c>
      <c r="L44" s="15">
        <f t="shared" si="8"/>
        <v>0</v>
      </c>
      <c r="M44" s="15">
        <f t="shared" si="8"/>
        <v>0</v>
      </c>
      <c r="N44" s="15">
        <f t="shared" si="8"/>
        <v>0</v>
      </c>
      <c r="O44" s="15">
        <f t="shared" si="8"/>
        <v>0</v>
      </c>
      <c r="P44" s="15">
        <f t="shared" si="8"/>
        <v>0</v>
      </c>
    </row>
    <row r="45" spans="2:17" x14ac:dyDescent="0.15">
      <c r="F45" s="14" t="s">
        <v>70</v>
      </c>
      <c r="G45" s="15">
        <f>SUM(特法!D7:D30)-特法!D6</f>
        <v>0</v>
      </c>
      <c r="H45" s="15">
        <f>SUM(特法!E7:E30)-特法!E6</f>
        <v>0</v>
      </c>
      <c r="I45" s="15">
        <f>SUM(特法!F7:F30)-特法!F6</f>
        <v>0</v>
      </c>
      <c r="J45" s="15">
        <f>SUM(特法!G7:G30)-特法!G6</f>
        <v>0</v>
      </c>
      <c r="K45" s="15">
        <f>SUM(特法!H7:H30)-特法!H6</f>
        <v>0</v>
      </c>
      <c r="L45" s="15">
        <f>SUM(特法!I7:I30)-特法!I6</f>
        <v>0</v>
      </c>
      <c r="M45" s="15">
        <f>SUM(特法!J7:J30)-特法!J6</f>
        <v>0</v>
      </c>
      <c r="N45" s="15">
        <f>SUM(特法!K7:K30)-特法!K6</f>
        <v>0</v>
      </c>
      <c r="O45" s="15">
        <f>SUM(特法!L7:L30)-特法!L6</f>
        <v>0</v>
      </c>
      <c r="P45" s="15">
        <f>SUM(特法!M7:M30)-特法!M6</f>
        <v>0</v>
      </c>
    </row>
    <row r="46" spans="2:17" x14ac:dyDescent="0.15">
      <c r="F46" s="14" t="s">
        <v>71</v>
      </c>
      <c r="G46" s="15">
        <f>SUM(G9:G12)-G8</f>
        <v>0</v>
      </c>
      <c r="H46" s="15">
        <f t="shared" ref="H46:P46" si="9">SUM(H9:H12)-H8</f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</row>
    <row r="47" spans="2:17" x14ac:dyDescent="0.15">
      <c r="F47" s="14" t="s">
        <v>72</v>
      </c>
      <c r="G47" s="15">
        <f>SUM(G14:G18)-G13</f>
        <v>0</v>
      </c>
      <c r="H47" s="15">
        <f t="shared" ref="H47:P47" si="10">SUM(H14:H18)-H13</f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</row>
    <row r="48" spans="2:17" x14ac:dyDescent="0.15">
      <c r="F48" s="14" t="s">
        <v>73</v>
      </c>
      <c r="G48" s="15">
        <f>SUM(G20:G22)-G19</f>
        <v>0</v>
      </c>
      <c r="H48" s="15">
        <f t="shared" ref="H48:P48" si="11">SUM(H20:H22)-H19</f>
        <v>0</v>
      </c>
      <c r="I48" s="15">
        <f t="shared" si="11"/>
        <v>0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11"/>
        <v>0</v>
      </c>
      <c r="O48" s="15">
        <f t="shared" si="11"/>
        <v>0</v>
      </c>
      <c r="P48" s="15">
        <f t="shared" si="11"/>
        <v>0</v>
      </c>
    </row>
    <row r="49" spans="6:16" x14ac:dyDescent="0.15">
      <c r="F49" s="14" t="s">
        <v>74</v>
      </c>
      <c r="G49" s="15">
        <f>SUM(G24:G28)-G23</f>
        <v>0</v>
      </c>
      <c r="H49" s="15">
        <f t="shared" ref="H49:P49" si="12">SUM(H24:H28)-H23</f>
        <v>0</v>
      </c>
      <c r="I49" s="15">
        <f t="shared" si="12"/>
        <v>0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2"/>
        <v>0</v>
      </c>
      <c r="O49" s="15">
        <f t="shared" si="12"/>
        <v>0</v>
      </c>
      <c r="P49" s="15">
        <f t="shared" si="12"/>
        <v>0</v>
      </c>
    </row>
    <row r="50" spans="6:16" x14ac:dyDescent="0.15">
      <c r="F50" s="14" t="s">
        <v>75</v>
      </c>
      <c r="G50" s="15">
        <f>SUM(G30:G31)-G29</f>
        <v>0</v>
      </c>
      <c r="H50" s="15">
        <f t="shared" ref="H50:P50" si="13">SUM(H30:H31)-H29</f>
        <v>0</v>
      </c>
      <c r="I50" s="15">
        <f t="shared" si="13"/>
        <v>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3"/>
        <v>0</v>
      </c>
      <c r="O50" s="15">
        <f t="shared" si="13"/>
        <v>0</v>
      </c>
      <c r="P50" s="15">
        <f t="shared" si="13"/>
        <v>0</v>
      </c>
    </row>
    <row r="51" spans="6:16" x14ac:dyDescent="0.15">
      <c r="F51" s="14" t="s">
        <v>76</v>
      </c>
      <c r="G51" s="15">
        <f>SUM(G32:G34)-G31</f>
        <v>0</v>
      </c>
      <c r="H51" s="15">
        <f t="shared" ref="H51:P51" si="14">SUM(H32:H34)-H31</f>
        <v>0</v>
      </c>
      <c r="I51" s="15">
        <f t="shared" si="14"/>
        <v>0</v>
      </c>
      <c r="J51" s="15">
        <f t="shared" si="14"/>
        <v>0</v>
      </c>
      <c r="K51" s="15">
        <f t="shared" si="14"/>
        <v>0</v>
      </c>
      <c r="L51" s="15">
        <f t="shared" si="14"/>
        <v>0</v>
      </c>
      <c r="M51" s="15">
        <f t="shared" si="14"/>
        <v>0</v>
      </c>
      <c r="N51" s="15">
        <f t="shared" si="14"/>
        <v>0</v>
      </c>
      <c r="O51" s="15">
        <f t="shared" si="14"/>
        <v>0</v>
      </c>
      <c r="P51" s="15">
        <f t="shared" si="14"/>
        <v>0</v>
      </c>
    </row>
  </sheetData>
  <mergeCells count="38">
    <mergeCell ref="G2:P2"/>
    <mergeCell ref="D10:F10"/>
    <mergeCell ref="C8:F8"/>
    <mergeCell ref="D9:F9"/>
    <mergeCell ref="B4:F4"/>
    <mergeCell ref="B5:F5"/>
    <mergeCell ref="B6:F6"/>
    <mergeCell ref="C7:F7"/>
    <mergeCell ref="B39:P39"/>
    <mergeCell ref="E34:F34"/>
    <mergeCell ref="B7:B36"/>
    <mergeCell ref="D31:F31"/>
    <mergeCell ref="E32:F32"/>
    <mergeCell ref="D18:F18"/>
    <mergeCell ref="B38:P38"/>
    <mergeCell ref="C35:F35"/>
    <mergeCell ref="D36:E36"/>
    <mergeCell ref="D28:F28"/>
    <mergeCell ref="D26:F26"/>
    <mergeCell ref="D27:F27"/>
    <mergeCell ref="E33:F33"/>
    <mergeCell ref="D15:F15"/>
    <mergeCell ref="D16:F16"/>
    <mergeCell ref="D17:F17"/>
    <mergeCell ref="C29:F29"/>
    <mergeCell ref="D30:F30"/>
    <mergeCell ref="B37:P37"/>
    <mergeCell ref="D11:F11"/>
    <mergeCell ref="D12:F12"/>
    <mergeCell ref="D21:F21"/>
    <mergeCell ref="D25:F25"/>
    <mergeCell ref="C19:F19"/>
    <mergeCell ref="D20:F20"/>
    <mergeCell ref="D22:F22"/>
    <mergeCell ref="C23:F23"/>
    <mergeCell ref="D24:F24"/>
    <mergeCell ref="C13:F13"/>
    <mergeCell ref="D14:F1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workbookViewId="0">
      <pane xSplit="3" ySplit="5" topLeftCell="D6" activePane="bottomRight" state="frozen"/>
      <selection activeCell="B6" sqref="B6:B30"/>
      <selection pane="topRight" activeCell="B6" sqref="B6:B30"/>
      <selection pane="bottomLeft" activeCell="B6" sqref="B6:B30"/>
      <selection pane="bottomRight" activeCell="D6" sqref="D6"/>
    </sheetView>
  </sheetViews>
  <sheetFormatPr defaultColWidth="9.109375" defaultRowHeight="12" x14ac:dyDescent="0.15"/>
  <cols>
    <col min="1" max="1" width="3.33203125" style="2" customWidth="1"/>
    <col min="2" max="2" width="5.5546875" style="2" bestFit="1" customWidth="1"/>
    <col min="3" max="3" width="22.109375" style="2" customWidth="1"/>
    <col min="4" max="4" width="8" style="2" bestFit="1" customWidth="1"/>
    <col min="5" max="13" width="7.6640625" style="2" customWidth="1"/>
    <col min="14" max="16384" width="9.109375" style="2"/>
  </cols>
  <sheetData>
    <row r="1" spans="2:16" x14ac:dyDescent="0.15">
      <c r="B1" s="2" t="s">
        <v>86</v>
      </c>
    </row>
    <row r="2" spans="2:16" s="16" customFormat="1" ht="14.4" x14ac:dyDescent="0.15">
      <c r="B2" s="4"/>
      <c r="D2" s="55" t="s">
        <v>84</v>
      </c>
      <c r="E2" s="55"/>
      <c r="F2" s="55"/>
      <c r="G2" s="55"/>
      <c r="H2" s="55"/>
      <c r="I2" s="55"/>
      <c r="J2" s="55"/>
      <c r="K2" s="55"/>
      <c r="L2" s="55"/>
      <c r="M2" s="55"/>
      <c r="N2" s="17"/>
      <c r="O2" s="17"/>
      <c r="P2" s="17"/>
    </row>
    <row r="4" spans="2:16" ht="12.6" thickBot="1" x14ac:dyDescent="0.2">
      <c r="B4" s="68" t="s">
        <v>67</v>
      </c>
      <c r="C4" s="68"/>
    </row>
    <row r="5" spans="2:16" ht="30" customHeight="1" thickBot="1" x14ac:dyDescent="0.2">
      <c r="B5" s="57" t="s">
        <v>60</v>
      </c>
      <c r="C5" s="64"/>
      <c r="D5" s="5" t="s">
        <v>0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7" t="s">
        <v>30</v>
      </c>
      <c r="N5" s="1" t="s">
        <v>68</v>
      </c>
    </row>
    <row r="6" spans="2:16" s="9" customFormat="1" ht="30" customHeight="1" x14ac:dyDescent="0.15">
      <c r="B6" s="65" t="s">
        <v>59</v>
      </c>
      <c r="C6" s="18" t="s">
        <v>38</v>
      </c>
      <c r="D6" s="39">
        <f>SUM(D7:D30)</f>
        <v>4860</v>
      </c>
      <c r="E6" s="40">
        <f>SUM(E7:E30)</f>
        <v>101</v>
      </c>
      <c r="F6" s="40">
        <f t="shared" ref="F6:M6" si="0">SUM(F7:F30)</f>
        <v>540</v>
      </c>
      <c r="G6" s="40">
        <f t="shared" si="0"/>
        <v>373</v>
      </c>
      <c r="H6" s="40">
        <f t="shared" si="0"/>
        <v>1001</v>
      </c>
      <c r="I6" s="40">
        <f t="shared" si="0"/>
        <v>1358</v>
      </c>
      <c r="J6" s="40">
        <f t="shared" si="0"/>
        <v>1036</v>
      </c>
      <c r="K6" s="40">
        <f t="shared" si="0"/>
        <v>208</v>
      </c>
      <c r="L6" s="40">
        <f t="shared" si="0"/>
        <v>113</v>
      </c>
      <c r="M6" s="41">
        <f t="shared" si="0"/>
        <v>130</v>
      </c>
      <c r="N6" s="19">
        <f>SUM(E6:M6)-D6</f>
        <v>0</v>
      </c>
    </row>
    <row r="7" spans="2:16" ht="30" customHeight="1" x14ac:dyDescent="0.15">
      <c r="B7" s="66"/>
      <c r="C7" s="20" t="s">
        <v>39</v>
      </c>
      <c r="D7" s="28">
        <f>SUM(E7:M7)</f>
        <v>79</v>
      </c>
      <c r="E7" s="32">
        <v>8</v>
      </c>
      <c r="F7" s="32">
        <v>10</v>
      </c>
      <c r="G7" s="32">
        <v>7</v>
      </c>
      <c r="H7" s="32">
        <v>12</v>
      </c>
      <c r="I7" s="32">
        <v>23</v>
      </c>
      <c r="J7" s="32">
        <v>13</v>
      </c>
      <c r="K7" s="32">
        <v>0</v>
      </c>
      <c r="L7" s="32">
        <v>3</v>
      </c>
      <c r="M7" s="33">
        <v>3</v>
      </c>
      <c r="N7" s="19">
        <f t="shared" ref="N7:N30" si="1">SUM(E7:M7)-D7</f>
        <v>0</v>
      </c>
    </row>
    <row r="8" spans="2:16" ht="30" customHeight="1" x14ac:dyDescent="0.15">
      <c r="B8" s="66"/>
      <c r="C8" s="20" t="s">
        <v>40</v>
      </c>
      <c r="D8" s="28">
        <f t="shared" ref="D8:D30" si="2">SUM(E8:M8)</f>
        <v>1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1</v>
      </c>
      <c r="M8" s="33">
        <v>0</v>
      </c>
      <c r="N8" s="19">
        <f t="shared" si="1"/>
        <v>0</v>
      </c>
    </row>
    <row r="9" spans="2:16" ht="30" customHeight="1" x14ac:dyDescent="0.15">
      <c r="B9" s="66"/>
      <c r="C9" s="20" t="s">
        <v>41</v>
      </c>
      <c r="D9" s="28">
        <f t="shared" si="2"/>
        <v>100</v>
      </c>
      <c r="E9" s="32">
        <v>2</v>
      </c>
      <c r="F9" s="32">
        <v>21</v>
      </c>
      <c r="G9" s="32">
        <v>12</v>
      </c>
      <c r="H9" s="32">
        <v>29</v>
      </c>
      <c r="I9" s="32">
        <v>20</v>
      </c>
      <c r="J9" s="32">
        <v>8</v>
      </c>
      <c r="K9" s="32">
        <v>4</v>
      </c>
      <c r="L9" s="32">
        <v>4</v>
      </c>
      <c r="M9" s="33">
        <v>0</v>
      </c>
      <c r="N9" s="19">
        <f t="shared" si="1"/>
        <v>0</v>
      </c>
    </row>
    <row r="10" spans="2:16" ht="30" customHeight="1" x14ac:dyDescent="0.15">
      <c r="B10" s="66"/>
      <c r="C10" s="20" t="s">
        <v>42</v>
      </c>
      <c r="D10" s="28">
        <f t="shared" si="2"/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19">
        <f t="shared" si="1"/>
        <v>0</v>
      </c>
    </row>
    <row r="11" spans="2:16" ht="30" customHeight="1" x14ac:dyDescent="0.15">
      <c r="B11" s="66"/>
      <c r="C11" s="20" t="s">
        <v>43</v>
      </c>
      <c r="D11" s="28">
        <f t="shared" si="2"/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19">
        <f t="shared" si="1"/>
        <v>0</v>
      </c>
    </row>
    <row r="12" spans="2:16" ht="30" customHeight="1" x14ac:dyDescent="0.15">
      <c r="B12" s="66"/>
      <c r="C12" s="20" t="s">
        <v>81</v>
      </c>
      <c r="D12" s="28">
        <f t="shared" si="2"/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19">
        <f t="shared" si="1"/>
        <v>0</v>
      </c>
    </row>
    <row r="13" spans="2:16" ht="30" customHeight="1" x14ac:dyDescent="0.15">
      <c r="B13" s="66"/>
      <c r="C13" s="20" t="s">
        <v>82</v>
      </c>
      <c r="D13" s="28">
        <f t="shared" si="2"/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19">
        <f t="shared" si="1"/>
        <v>0</v>
      </c>
    </row>
    <row r="14" spans="2:16" ht="30" customHeight="1" x14ac:dyDescent="0.15">
      <c r="B14" s="66"/>
      <c r="C14" s="20" t="s">
        <v>44</v>
      </c>
      <c r="D14" s="28">
        <f t="shared" si="2"/>
        <v>79</v>
      </c>
      <c r="E14" s="32">
        <v>0</v>
      </c>
      <c r="F14" s="32">
        <v>13</v>
      </c>
      <c r="G14" s="32">
        <v>17</v>
      </c>
      <c r="H14" s="32">
        <v>23</v>
      </c>
      <c r="I14" s="32">
        <v>12</v>
      </c>
      <c r="J14" s="32">
        <v>9</v>
      </c>
      <c r="K14" s="32">
        <v>2</v>
      </c>
      <c r="L14" s="32">
        <v>0</v>
      </c>
      <c r="M14" s="33">
        <v>3</v>
      </c>
      <c r="N14" s="19">
        <f t="shared" si="1"/>
        <v>0</v>
      </c>
    </row>
    <row r="15" spans="2:16" ht="30" customHeight="1" x14ac:dyDescent="0.15">
      <c r="B15" s="66"/>
      <c r="C15" s="20" t="s">
        <v>45</v>
      </c>
      <c r="D15" s="28">
        <f t="shared" si="2"/>
        <v>19</v>
      </c>
      <c r="E15" s="32">
        <v>0</v>
      </c>
      <c r="F15" s="32">
        <v>1</v>
      </c>
      <c r="G15" s="32">
        <v>1</v>
      </c>
      <c r="H15" s="32">
        <v>4</v>
      </c>
      <c r="I15" s="32">
        <v>7</v>
      </c>
      <c r="J15" s="32">
        <v>3</v>
      </c>
      <c r="K15" s="32">
        <v>2</v>
      </c>
      <c r="L15" s="32">
        <v>1</v>
      </c>
      <c r="M15" s="33">
        <v>0</v>
      </c>
      <c r="N15" s="19">
        <f t="shared" si="1"/>
        <v>0</v>
      </c>
    </row>
    <row r="16" spans="2:16" ht="30" customHeight="1" x14ac:dyDescent="0.15">
      <c r="B16" s="66"/>
      <c r="C16" s="20" t="s">
        <v>46</v>
      </c>
      <c r="D16" s="28">
        <f t="shared" si="2"/>
        <v>8</v>
      </c>
      <c r="E16" s="32">
        <v>0</v>
      </c>
      <c r="F16" s="32">
        <v>3</v>
      </c>
      <c r="G16" s="32">
        <v>4</v>
      </c>
      <c r="H16" s="32">
        <v>0</v>
      </c>
      <c r="I16" s="32">
        <v>0</v>
      </c>
      <c r="J16" s="32">
        <v>1</v>
      </c>
      <c r="K16" s="32">
        <v>0</v>
      </c>
      <c r="L16" s="32">
        <v>0</v>
      </c>
      <c r="M16" s="33">
        <v>0</v>
      </c>
      <c r="N16" s="19">
        <f t="shared" si="1"/>
        <v>0</v>
      </c>
    </row>
    <row r="17" spans="2:14" ht="30" customHeight="1" x14ac:dyDescent="0.15">
      <c r="B17" s="66"/>
      <c r="C17" s="20" t="s">
        <v>47</v>
      </c>
      <c r="D17" s="28">
        <f t="shared" si="2"/>
        <v>21</v>
      </c>
      <c r="E17" s="32">
        <v>5</v>
      </c>
      <c r="F17" s="32">
        <v>11</v>
      </c>
      <c r="G17" s="32">
        <v>3</v>
      </c>
      <c r="H17" s="32">
        <v>1</v>
      </c>
      <c r="I17" s="32">
        <v>1</v>
      </c>
      <c r="J17" s="32">
        <v>0</v>
      </c>
      <c r="K17" s="32">
        <v>0</v>
      </c>
      <c r="L17" s="32">
        <v>0</v>
      </c>
      <c r="M17" s="33">
        <v>0</v>
      </c>
      <c r="N17" s="19">
        <f t="shared" si="1"/>
        <v>0</v>
      </c>
    </row>
    <row r="18" spans="2:14" ht="30" customHeight="1" x14ac:dyDescent="0.15">
      <c r="B18" s="66"/>
      <c r="C18" s="20" t="s">
        <v>48</v>
      </c>
      <c r="D18" s="28">
        <f t="shared" si="2"/>
        <v>27</v>
      </c>
      <c r="E18" s="32">
        <v>0</v>
      </c>
      <c r="F18" s="32">
        <v>0</v>
      </c>
      <c r="G18" s="32">
        <v>1</v>
      </c>
      <c r="H18" s="32">
        <v>2</v>
      </c>
      <c r="I18" s="32">
        <v>11</v>
      </c>
      <c r="J18" s="32">
        <v>6</v>
      </c>
      <c r="K18" s="32">
        <v>2</v>
      </c>
      <c r="L18" s="32">
        <v>2</v>
      </c>
      <c r="M18" s="33">
        <v>3</v>
      </c>
      <c r="N18" s="19">
        <f t="shared" si="1"/>
        <v>0</v>
      </c>
    </row>
    <row r="19" spans="2:14" ht="30" customHeight="1" x14ac:dyDescent="0.15">
      <c r="B19" s="66"/>
      <c r="C19" s="20" t="s">
        <v>49</v>
      </c>
      <c r="D19" s="28">
        <f t="shared" si="2"/>
        <v>20</v>
      </c>
      <c r="E19" s="32">
        <v>0</v>
      </c>
      <c r="F19" s="32">
        <v>0</v>
      </c>
      <c r="G19" s="32">
        <v>0</v>
      </c>
      <c r="H19" s="32">
        <v>2</v>
      </c>
      <c r="I19" s="32">
        <v>8</v>
      </c>
      <c r="J19" s="32">
        <v>5</v>
      </c>
      <c r="K19" s="32">
        <v>2</v>
      </c>
      <c r="L19" s="32">
        <v>1</v>
      </c>
      <c r="M19" s="33">
        <v>2</v>
      </c>
      <c r="N19" s="19">
        <f t="shared" si="1"/>
        <v>0</v>
      </c>
    </row>
    <row r="20" spans="2:14" ht="30" customHeight="1" x14ac:dyDescent="0.15">
      <c r="B20" s="66"/>
      <c r="C20" s="20" t="s">
        <v>50</v>
      </c>
      <c r="D20" s="28">
        <f t="shared" si="2"/>
        <v>90</v>
      </c>
      <c r="E20" s="32">
        <v>0</v>
      </c>
      <c r="F20" s="32">
        <v>2</v>
      </c>
      <c r="G20" s="32">
        <v>5</v>
      </c>
      <c r="H20" s="32">
        <v>16</v>
      </c>
      <c r="I20" s="32">
        <v>25</v>
      </c>
      <c r="J20" s="32">
        <v>27</v>
      </c>
      <c r="K20" s="32">
        <v>4</v>
      </c>
      <c r="L20" s="32">
        <v>1</v>
      </c>
      <c r="M20" s="33">
        <v>10</v>
      </c>
      <c r="N20" s="19">
        <f t="shared" si="1"/>
        <v>0</v>
      </c>
    </row>
    <row r="21" spans="2:14" ht="30" customHeight="1" x14ac:dyDescent="0.15">
      <c r="B21" s="66"/>
      <c r="C21" s="20" t="s">
        <v>51</v>
      </c>
      <c r="D21" s="28">
        <f t="shared" si="2"/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>
        <v>0</v>
      </c>
      <c r="N21" s="19">
        <f t="shared" si="1"/>
        <v>0</v>
      </c>
    </row>
    <row r="22" spans="2:14" ht="30" customHeight="1" x14ac:dyDescent="0.15">
      <c r="B22" s="66"/>
      <c r="C22" s="20" t="s">
        <v>52</v>
      </c>
      <c r="D22" s="28">
        <f t="shared" si="2"/>
        <v>51</v>
      </c>
      <c r="E22" s="32">
        <v>4</v>
      </c>
      <c r="F22" s="32">
        <v>24</v>
      </c>
      <c r="G22" s="32">
        <v>7</v>
      </c>
      <c r="H22" s="32">
        <v>11</v>
      </c>
      <c r="I22" s="32">
        <v>5</v>
      </c>
      <c r="J22" s="32">
        <v>0</v>
      </c>
      <c r="K22" s="32">
        <v>0</v>
      </c>
      <c r="L22" s="32">
        <v>0</v>
      </c>
      <c r="M22" s="33">
        <v>0</v>
      </c>
      <c r="N22" s="19">
        <f t="shared" si="1"/>
        <v>0</v>
      </c>
    </row>
    <row r="23" spans="2:14" ht="30" customHeight="1" x14ac:dyDescent="0.15">
      <c r="B23" s="66"/>
      <c r="C23" s="20" t="s">
        <v>53</v>
      </c>
      <c r="D23" s="28">
        <f t="shared" si="2"/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>
        <v>0</v>
      </c>
      <c r="N23" s="19">
        <f t="shared" si="1"/>
        <v>0</v>
      </c>
    </row>
    <row r="24" spans="2:14" ht="30" customHeight="1" x14ac:dyDescent="0.15">
      <c r="B24" s="66"/>
      <c r="C24" s="20" t="s">
        <v>54</v>
      </c>
      <c r="D24" s="28">
        <f t="shared" si="2"/>
        <v>764</v>
      </c>
      <c r="E24" s="32">
        <v>59</v>
      </c>
      <c r="F24" s="32">
        <v>312</v>
      </c>
      <c r="G24" s="32">
        <v>121</v>
      </c>
      <c r="H24" s="32">
        <v>165</v>
      </c>
      <c r="I24" s="32">
        <v>77</v>
      </c>
      <c r="J24" s="32">
        <v>22</v>
      </c>
      <c r="K24" s="32">
        <v>5</v>
      </c>
      <c r="L24" s="32">
        <v>2</v>
      </c>
      <c r="M24" s="33">
        <v>1</v>
      </c>
      <c r="N24" s="19">
        <f t="shared" si="1"/>
        <v>0</v>
      </c>
    </row>
    <row r="25" spans="2:14" ht="30" customHeight="1" x14ac:dyDescent="0.15">
      <c r="B25" s="66"/>
      <c r="C25" s="20" t="s">
        <v>83</v>
      </c>
      <c r="D25" s="28">
        <f t="shared" si="2"/>
        <v>2985</v>
      </c>
      <c r="E25" s="32">
        <v>14</v>
      </c>
      <c r="F25" s="32">
        <v>103</v>
      </c>
      <c r="G25" s="32">
        <v>147</v>
      </c>
      <c r="H25" s="32">
        <v>589</v>
      </c>
      <c r="I25" s="32">
        <v>1013</v>
      </c>
      <c r="J25" s="32">
        <v>801</v>
      </c>
      <c r="K25" s="32">
        <v>166</v>
      </c>
      <c r="L25" s="32">
        <v>74</v>
      </c>
      <c r="M25" s="33">
        <v>78</v>
      </c>
      <c r="N25" s="19">
        <f t="shared" si="1"/>
        <v>0</v>
      </c>
    </row>
    <row r="26" spans="2:14" ht="30" customHeight="1" x14ac:dyDescent="0.15">
      <c r="B26" s="66"/>
      <c r="C26" s="20" t="s">
        <v>78</v>
      </c>
      <c r="D26" s="28">
        <f t="shared" si="2"/>
        <v>4</v>
      </c>
      <c r="E26" s="32">
        <v>0</v>
      </c>
      <c r="F26" s="32">
        <v>0</v>
      </c>
      <c r="G26" s="32">
        <v>0</v>
      </c>
      <c r="H26" s="32">
        <v>1</v>
      </c>
      <c r="I26" s="32">
        <v>1</v>
      </c>
      <c r="J26" s="32">
        <v>1</v>
      </c>
      <c r="K26" s="32">
        <v>0</v>
      </c>
      <c r="L26" s="32">
        <v>1</v>
      </c>
      <c r="M26" s="33">
        <v>0</v>
      </c>
      <c r="N26" s="19">
        <f t="shared" si="1"/>
        <v>0</v>
      </c>
    </row>
    <row r="27" spans="2:14" ht="30" customHeight="1" x14ac:dyDescent="0.15">
      <c r="B27" s="66"/>
      <c r="C27" s="20" t="s">
        <v>55</v>
      </c>
      <c r="D27" s="28">
        <f t="shared" si="2"/>
        <v>21</v>
      </c>
      <c r="E27" s="32">
        <v>0</v>
      </c>
      <c r="F27" s="32">
        <v>0</v>
      </c>
      <c r="G27" s="32">
        <v>0</v>
      </c>
      <c r="H27" s="32">
        <v>4</v>
      </c>
      <c r="I27" s="32">
        <v>12</v>
      </c>
      <c r="J27" s="32">
        <v>5</v>
      </c>
      <c r="K27" s="32">
        <v>0</v>
      </c>
      <c r="L27" s="32">
        <v>0</v>
      </c>
      <c r="M27" s="33">
        <v>0</v>
      </c>
      <c r="N27" s="19">
        <f t="shared" si="1"/>
        <v>0</v>
      </c>
    </row>
    <row r="28" spans="2:14" ht="30" customHeight="1" x14ac:dyDescent="0.15">
      <c r="B28" s="66"/>
      <c r="C28" s="20" t="s">
        <v>56</v>
      </c>
      <c r="D28" s="28">
        <f t="shared" si="2"/>
        <v>3</v>
      </c>
      <c r="E28" s="32">
        <v>0</v>
      </c>
      <c r="F28" s="32">
        <v>0</v>
      </c>
      <c r="G28" s="32">
        <v>1</v>
      </c>
      <c r="H28" s="32">
        <v>1</v>
      </c>
      <c r="I28" s="32">
        <v>0</v>
      </c>
      <c r="J28" s="32">
        <v>0</v>
      </c>
      <c r="K28" s="32">
        <v>1</v>
      </c>
      <c r="L28" s="32">
        <v>0</v>
      </c>
      <c r="M28" s="33">
        <v>0</v>
      </c>
      <c r="N28" s="19">
        <f t="shared" si="1"/>
        <v>0</v>
      </c>
    </row>
    <row r="29" spans="2:14" ht="30" customHeight="1" x14ac:dyDescent="0.15">
      <c r="B29" s="66"/>
      <c r="C29" s="20" t="s">
        <v>57</v>
      </c>
      <c r="D29" s="28">
        <f t="shared" si="2"/>
        <v>15</v>
      </c>
      <c r="E29" s="32">
        <v>0</v>
      </c>
      <c r="F29" s="32">
        <v>1</v>
      </c>
      <c r="G29" s="32">
        <v>1</v>
      </c>
      <c r="H29" s="32">
        <v>7</v>
      </c>
      <c r="I29" s="32">
        <v>3</v>
      </c>
      <c r="J29" s="32">
        <v>1</v>
      </c>
      <c r="K29" s="32">
        <v>1</v>
      </c>
      <c r="L29" s="32">
        <v>1</v>
      </c>
      <c r="M29" s="33">
        <v>0</v>
      </c>
      <c r="N29" s="19">
        <f t="shared" si="1"/>
        <v>0</v>
      </c>
    </row>
    <row r="30" spans="2:14" ht="30" customHeight="1" thickBot="1" x14ac:dyDescent="0.2">
      <c r="B30" s="67"/>
      <c r="C30" s="21" t="s">
        <v>58</v>
      </c>
      <c r="D30" s="42">
        <f t="shared" si="2"/>
        <v>573</v>
      </c>
      <c r="E30" s="42">
        <v>9</v>
      </c>
      <c r="F30" s="42">
        <v>39</v>
      </c>
      <c r="G30" s="42">
        <v>46</v>
      </c>
      <c r="H30" s="42">
        <v>134</v>
      </c>
      <c r="I30" s="42">
        <v>140</v>
      </c>
      <c r="J30" s="42">
        <v>134</v>
      </c>
      <c r="K30" s="42">
        <v>19</v>
      </c>
      <c r="L30" s="42">
        <v>22</v>
      </c>
      <c r="M30" s="43">
        <v>30</v>
      </c>
      <c r="N30" s="19">
        <f t="shared" si="1"/>
        <v>0</v>
      </c>
    </row>
    <row r="31" spans="2:14" ht="13.5" customHeight="1" x14ac:dyDescent="0.15"/>
    <row r="32" spans="2:14" ht="13.5" customHeight="1" x14ac:dyDescent="0.15"/>
    <row r="33" spans="3:13" ht="13.5" customHeight="1" x14ac:dyDescent="0.15"/>
    <row r="34" spans="3:13" x14ac:dyDescent="0.15">
      <c r="C34" s="2" t="s">
        <v>77</v>
      </c>
      <c r="D34" s="15">
        <f>D6-SUM(D7:D30)</f>
        <v>0</v>
      </c>
      <c r="E34" s="15">
        <f t="shared" ref="E34:M34" si="3">E6-SUM(E7:E30)</f>
        <v>0</v>
      </c>
      <c r="F34" s="15">
        <f t="shared" si="3"/>
        <v>0</v>
      </c>
      <c r="G34" s="15">
        <f t="shared" si="3"/>
        <v>0</v>
      </c>
      <c r="H34" s="15">
        <f t="shared" si="3"/>
        <v>0</v>
      </c>
      <c r="I34" s="15">
        <f t="shared" si="3"/>
        <v>0</v>
      </c>
      <c r="J34" s="15">
        <f t="shared" si="3"/>
        <v>0</v>
      </c>
      <c r="K34" s="15">
        <f t="shared" si="3"/>
        <v>0</v>
      </c>
      <c r="L34" s="15">
        <f t="shared" si="3"/>
        <v>0</v>
      </c>
      <c r="M34" s="15">
        <f t="shared" si="3"/>
        <v>0</v>
      </c>
    </row>
  </sheetData>
  <mergeCells count="4">
    <mergeCell ref="D2:M2"/>
    <mergeCell ref="B5:C5"/>
    <mergeCell ref="B6:B30"/>
    <mergeCell ref="B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刑法</vt:lpstr>
      <vt:lpstr>特法</vt:lpstr>
      <vt:lpstr>刑法!Print_Area</vt:lpstr>
      <vt:lpstr>特法!Print_Area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上野 真史</cp:lastModifiedBy>
  <cp:lastPrinted>2018-06-08T04:49:22Z</cp:lastPrinted>
  <dcterms:created xsi:type="dcterms:W3CDTF">2003-05-12T07:49:56Z</dcterms:created>
  <dcterms:modified xsi:type="dcterms:W3CDTF">2022-08-18T04:37:27Z</dcterms:modified>
</cp:coreProperties>
</file>