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9720" yWindow="32775" windowWidth="7725" windowHeight="8340"/>
  </bookViews>
  <sheets>
    <sheet name="総数表" sheetId="2" r:id="rId1"/>
    <sheet name="女表" sheetId="1" r:id="rId2"/>
  </sheets>
  <definedNames>
    <definedName name="_xlnm.Print_Area" localSheetId="1">女表!$B$2:$N$61,女表!$P$2:$AA$61</definedName>
    <definedName name="_xlnm.Print_Area" localSheetId="0">総数表!$B$2:$N$61,総数表!$P$2:$AA$61</definedName>
  </definedNames>
  <calcPr calcId="162913"/>
</workbook>
</file>

<file path=xl/calcChain.xml><?xml version="1.0" encoding="utf-8"?>
<calcChain xmlns="http://schemas.openxmlformats.org/spreadsheetml/2006/main">
  <c r="Q36" i="2" l="1"/>
  <c r="R36" i="2"/>
  <c r="S36" i="2"/>
  <c r="T36" i="2"/>
  <c r="U36" i="2"/>
  <c r="P36" i="2"/>
  <c r="N36" i="2" l="1"/>
  <c r="M36" i="2"/>
  <c r="L36" i="2"/>
  <c r="K36" i="2"/>
  <c r="J36" i="2"/>
  <c r="I36" i="2"/>
  <c r="H14" i="2" l="1"/>
  <c r="AC14" i="2" s="1"/>
  <c r="H15" i="2"/>
  <c r="AB15" i="2" s="1"/>
  <c r="H16" i="2"/>
  <c r="AB16" i="2" s="1"/>
  <c r="H17" i="2"/>
  <c r="H18" i="2"/>
  <c r="AC18" i="2" s="1"/>
  <c r="H19" i="2"/>
  <c r="AB19" i="2" s="1"/>
  <c r="N8" i="1"/>
  <c r="N66" i="1" s="1"/>
  <c r="M8" i="1"/>
  <c r="L8" i="1"/>
  <c r="L66" i="1" s="1"/>
  <c r="K8" i="1"/>
  <c r="K66" i="1" s="1"/>
  <c r="J8" i="1"/>
  <c r="J66" i="1" s="1"/>
  <c r="I8" i="1"/>
  <c r="H47" i="1"/>
  <c r="AC47" i="1" s="1"/>
  <c r="U46" i="1"/>
  <c r="T46" i="1"/>
  <c r="S46" i="1"/>
  <c r="R46" i="1"/>
  <c r="Q46" i="1"/>
  <c r="P46" i="1"/>
  <c r="N46" i="1"/>
  <c r="M46" i="1"/>
  <c r="L46" i="1"/>
  <c r="K46" i="1"/>
  <c r="J46" i="1"/>
  <c r="I46" i="1"/>
  <c r="U31" i="1"/>
  <c r="U70" i="1" s="1"/>
  <c r="T31" i="1"/>
  <c r="T70" i="1" s="1"/>
  <c r="S31" i="1"/>
  <c r="S70" i="1" s="1"/>
  <c r="R31" i="1"/>
  <c r="R70" i="1" s="1"/>
  <c r="Q31" i="1"/>
  <c r="Q70" i="1" s="1"/>
  <c r="P31" i="1"/>
  <c r="P70" i="1" s="1"/>
  <c r="N31" i="1"/>
  <c r="N70" i="1" s="1"/>
  <c r="M31" i="1"/>
  <c r="M70" i="1" s="1"/>
  <c r="L31" i="1"/>
  <c r="L70" i="1" s="1"/>
  <c r="K31" i="1"/>
  <c r="K70" i="1" s="1"/>
  <c r="J31" i="1"/>
  <c r="J70" i="1" s="1"/>
  <c r="I31" i="1"/>
  <c r="I70" i="1" s="1"/>
  <c r="U27" i="1"/>
  <c r="U69" i="1" s="1"/>
  <c r="T27" i="1"/>
  <c r="T69" i="1" s="1"/>
  <c r="S27" i="1"/>
  <c r="S69" i="1" s="1"/>
  <c r="R27" i="1"/>
  <c r="R69" i="1" s="1"/>
  <c r="Q27" i="1"/>
  <c r="Q69" i="1" s="1"/>
  <c r="P27" i="1"/>
  <c r="P69" i="1" s="1"/>
  <c r="N27" i="1"/>
  <c r="N69" i="1" s="1"/>
  <c r="M27" i="1"/>
  <c r="M69" i="1"/>
  <c r="L27" i="1"/>
  <c r="L69" i="1" s="1"/>
  <c r="K27" i="1"/>
  <c r="J27" i="1"/>
  <c r="J69" i="1" s="1"/>
  <c r="I27" i="1"/>
  <c r="I69" i="1" s="1"/>
  <c r="U20" i="1"/>
  <c r="U68" i="1" s="1"/>
  <c r="T20" i="1"/>
  <c r="T68" i="1" s="1"/>
  <c r="S20" i="1"/>
  <c r="S68" i="1" s="1"/>
  <c r="R20" i="1"/>
  <c r="R68" i="1"/>
  <c r="Q20" i="1"/>
  <c r="Q68" i="1" s="1"/>
  <c r="P20" i="1"/>
  <c r="P68" i="1" s="1"/>
  <c r="N20" i="1"/>
  <c r="N68" i="1" s="1"/>
  <c r="M20" i="1"/>
  <c r="M68" i="1" s="1"/>
  <c r="L20" i="1"/>
  <c r="L68" i="1" s="1"/>
  <c r="K20" i="1"/>
  <c r="K68" i="1" s="1"/>
  <c r="J20" i="1"/>
  <c r="J68" i="1" s="1"/>
  <c r="I20" i="1"/>
  <c r="I68" i="1" s="1"/>
  <c r="U13" i="1"/>
  <c r="U67" i="1" s="1"/>
  <c r="T13" i="1"/>
  <c r="T67" i="1" s="1"/>
  <c r="S13" i="1"/>
  <c r="S67" i="1" s="1"/>
  <c r="R13" i="1"/>
  <c r="R67" i="1" s="1"/>
  <c r="Q13" i="1"/>
  <c r="Q67" i="1" s="1"/>
  <c r="P13" i="1"/>
  <c r="N13" i="1"/>
  <c r="N67" i="1" s="1"/>
  <c r="M13" i="1"/>
  <c r="M67" i="1" s="1"/>
  <c r="L13" i="1"/>
  <c r="L67" i="1" s="1"/>
  <c r="K13" i="1"/>
  <c r="K67" i="1" s="1"/>
  <c r="J13" i="1"/>
  <c r="J67" i="1" s="1"/>
  <c r="I13" i="1"/>
  <c r="I67" i="1" s="1"/>
  <c r="H36" i="2"/>
  <c r="AC36" i="2" s="1"/>
  <c r="U46" i="2"/>
  <c r="T46" i="2"/>
  <c r="S46" i="2"/>
  <c r="R46" i="2"/>
  <c r="Q46" i="2"/>
  <c r="P46" i="2"/>
  <c r="N46" i="2"/>
  <c r="M46" i="2"/>
  <c r="L46" i="2"/>
  <c r="K46" i="2"/>
  <c r="J46" i="2"/>
  <c r="I46" i="2"/>
  <c r="U31" i="2"/>
  <c r="U70" i="2" s="1"/>
  <c r="T31" i="2"/>
  <c r="T70" i="2" s="1"/>
  <c r="S31" i="2"/>
  <c r="S70" i="2" s="1"/>
  <c r="R31" i="2"/>
  <c r="R70" i="2" s="1"/>
  <c r="Q31" i="2"/>
  <c r="Q70" i="2" s="1"/>
  <c r="P31" i="2"/>
  <c r="P70" i="2" s="1"/>
  <c r="N31" i="2"/>
  <c r="N70" i="2" s="1"/>
  <c r="M31" i="2"/>
  <c r="M70" i="2" s="1"/>
  <c r="L31" i="2"/>
  <c r="L70" i="2" s="1"/>
  <c r="K31" i="2"/>
  <c r="K70" i="2" s="1"/>
  <c r="J31" i="2"/>
  <c r="J70" i="2" s="1"/>
  <c r="I31" i="2"/>
  <c r="I70" i="2" s="1"/>
  <c r="U27" i="2"/>
  <c r="U69" i="2" s="1"/>
  <c r="T27" i="2"/>
  <c r="T69" i="2" s="1"/>
  <c r="S27" i="2"/>
  <c r="S69" i="2" s="1"/>
  <c r="R27" i="2"/>
  <c r="R69" i="2" s="1"/>
  <c r="Q27" i="2"/>
  <c r="Q69" i="2" s="1"/>
  <c r="P27" i="2"/>
  <c r="P69" i="2" s="1"/>
  <c r="N27" i="2"/>
  <c r="N69" i="2" s="1"/>
  <c r="M27" i="2"/>
  <c r="M69" i="2" s="1"/>
  <c r="L27" i="2"/>
  <c r="L69" i="2" s="1"/>
  <c r="K27" i="2"/>
  <c r="K69" i="2" s="1"/>
  <c r="J27" i="2"/>
  <c r="J69" i="2" s="1"/>
  <c r="I27" i="2"/>
  <c r="I69" i="2" s="1"/>
  <c r="U20" i="2"/>
  <c r="U68" i="2" s="1"/>
  <c r="T20" i="2"/>
  <c r="T68" i="2" s="1"/>
  <c r="S20" i="2"/>
  <c r="S68" i="2" s="1"/>
  <c r="R20" i="2"/>
  <c r="R68" i="2" s="1"/>
  <c r="Q20" i="2"/>
  <c r="Q68" i="2" s="1"/>
  <c r="P20" i="2"/>
  <c r="P68" i="2" s="1"/>
  <c r="N20" i="2"/>
  <c r="N68" i="2" s="1"/>
  <c r="M20" i="2"/>
  <c r="M68" i="2" s="1"/>
  <c r="L20" i="2"/>
  <c r="L68" i="2" s="1"/>
  <c r="K20" i="2"/>
  <c r="K68" i="2" s="1"/>
  <c r="J20" i="2"/>
  <c r="J68" i="2" s="1"/>
  <c r="I20" i="2"/>
  <c r="I68" i="2" s="1"/>
  <c r="U13" i="2"/>
  <c r="U67" i="2" s="1"/>
  <c r="T13" i="2"/>
  <c r="S13" i="2"/>
  <c r="S67" i="2" s="1"/>
  <c r="R13" i="2"/>
  <c r="R67" i="2" s="1"/>
  <c r="Q13" i="2"/>
  <c r="Q67" i="2" s="1"/>
  <c r="P13" i="2"/>
  <c r="P67" i="2" s="1"/>
  <c r="N13" i="2"/>
  <c r="N67" i="2" s="1"/>
  <c r="M13" i="2"/>
  <c r="L13" i="2"/>
  <c r="L67" i="2" s="1"/>
  <c r="K13" i="2"/>
  <c r="K67" i="2" s="1"/>
  <c r="J13" i="2"/>
  <c r="J67" i="2" s="1"/>
  <c r="I13" i="2"/>
  <c r="I67" i="2" s="1"/>
  <c r="U8" i="2"/>
  <c r="U66" i="2" s="1"/>
  <c r="T8" i="2"/>
  <c r="T66" i="2" s="1"/>
  <c r="S8" i="2"/>
  <c r="R8" i="2"/>
  <c r="Q8" i="2"/>
  <c r="Q66" i="2" s="1"/>
  <c r="P8" i="2"/>
  <c r="N8" i="2"/>
  <c r="N66" i="2" s="1"/>
  <c r="M8" i="2"/>
  <c r="M66" i="2" s="1"/>
  <c r="L8" i="2"/>
  <c r="L66" i="2" s="1"/>
  <c r="K8" i="2"/>
  <c r="K66" i="2" s="1"/>
  <c r="J8" i="2"/>
  <c r="J66" i="2" s="1"/>
  <c r="I8" i="2"/>
  <c r="I66" i="2" s="1"/>
  <c r="H12" i="1"/>
  <c r="AC12" i="1" s="1"/>
  <c r="U8" i="1"/>
  <c r="T8" i="1"/>
  <c r="T66" i="1" s="1"/>
  <c r="S8" i="1"/>
  <c r="S66" i="1" s="1"/>
  <c r="R8" i="1"/>
  <c r="R7" i="1" s="1"/>
  <c r="Q8" i="1"/>
  <c r="Q66" i="1" s="1"/>
  <c r="P8" i="1"/>
  <c r="P66" i="1" s="1"/>
  <c r="H9" i="1"/>
  <c r="AC9" i="1" s="1"/>
  <c r="H10" i="1"/>
  <c r="AB10" i="1" s="1"/>
  <c r="H11" i="1"/>
  <c r="AB11" i="1" s="1"/>
  <c r="H14" i="1"/>
  <c r="AB14" i="1" s="1"/>
  <c r="H15" i="1"/>
  <c r="AB15" i="1" s="1"/>
  <c r="H16" i="1"/>
  <c r="AC16" i="1" s="1"/>
  <c r="H17" i="1"/>
  <c r="AB17" i="1" s="1"/>
  <c r="H54" i="1"/>
  <c r="AC54" i="1" s="1"/>
  <c r="H51" i="1"/>
  <c r="AC51" i="1" s="1"/>
  <c r="H32" i="1"/>
  <c r="AC32" i="1" s="1"/>
  <c r="H33" i="1"/>
  <c r="AB33" i="1" s="1"/>
  <c r="H36" i="1"/>
  <c r="AB36" i="1" s="1"/>
  <c r="H42" i="1"/>
  <c r="AC42" i="1" s="1"/>
  <c r="H44" i="1"/>
  <c r="AC44" i="1" s="1"/>
  <c r="H45" i="1"/>
  <c r="AC45" i="1" s="1"/>
  <c r="H28" i="1"/>
  <c r="AC28" i="1" s="1"/>
  <c r="H29" i="1"/>
  <c r="AC29" i="1" s="1"/>
  <c r="H30" i="1"/>
  <c r="AC30" i="1" s="1"/>
  <c r="H21" i="1"/>
  <c r="AB21" i="1" s="1"/>
  <c r="H22" i="1"/>
  <c r="AB22" i="1" s="1"/>
  <c r="H23" i="1"/>
  <c r="AB23" i="1" s="1"/>
  <c r="H25" i="1"/>
  <c r="AB25" i="1" s="1"/>
  <c r="H26" i="1"/>
  <c r="AC26" i="1" s="1"/>
  <c r="H18" i="1"/>
  <c r="AB18" i="1" s="1"/>
  <c r="H19" i="1"/>
  <c r="AB19" i="1" s="1"/>
  <c r="H24" i="1"/>
  <c r="AC24" i="1" s="1"/>
  <c r="H34" i="1"/>
  <c r="AC34" i="1" s="1"/>
  <c r="H35" i="1"/>
  <c r="AC35" i="1" s="1"/>
  <c r="H37" i="1"/>
  <c r="AC37" i="1" s="1"/>
  <c r="H38" i="1"/>
  <c r="AB38" i="1" s="1"/>
  <c r="H39" i="1"/>
  <c r="AC39" i="1" s="1"/>
  <c r="H40" i="1"/>
  <c r="AC40" i="1" s="1"/>
  <c r="H41" i="1"/>
  <c r="AC41" i="1" s="1"/>
  <c r="H43" i="1"/>
  <c r="AC43" i="1" s="1"/>
  <c r="H48" i="1"/>
  <c r="AC48" i="1" s="1"/>
  <c r="H49" i="1"/>
  <c r="AC49" i="1" s="1"/>
  <c r="H50" i="1"/>
  <c r="AC50" i="1" s="1"/>
  <c r="H52" i="1"/>
  <c r="AC52" i="1" s="1"/>
  <c r="H53" i="1"/>
  <c r="AC53" i="1" s="1"/>
  <c r="H55" i="1"/>
  <c r="AC55" i="1" s="1"/>
  <c r="H56" i="1"/>
  <c r="AC56" i="1" s="1"/>
  <c r="AB56" i="1"/>
  <c r="H57" i="1"/>
  <c r="AC57" i="1" s="1"/>
  <c r="H58" i="1"/>
  <c r="AB58" i="1" s="1"/>
  <c r="H59" i="1"/>
  <c r="AC59" i="1" s="1"/>
  <c r="H60" i="1"/>
  <c r="AC60" i="1" s="1"/>
  <c r="H61" i="1"/>
  <c r="AB61" i="1" s="1"/>
  <c r="Q71" i="1"/>
  <c r="R71" i="1"/>
  <c r="S71" i="1"/>
  <c r="T71" i="1"/>
  <c r="U71" i="1"/>
  <c r="R72" i="1"/>
  <c r="T72" i="1"/>
  <c r="Q73" i="1"/>
  <c r="R73" i="1"/>
  <c r="S73" i="1"/>
  <c r="T73" i="1"/>
  <c r="U73" i="1"/>
  <c r="P73" i="1"/>
  <c r="P72" i="1"/>
  <c r="P71" i="1"/>
  <c r="I71" i="1"/>
  <c r="J71" i="1"/>
  <c r="K71" i="1"/>
  <c r="L71" i="1"/>
  <c r="M71" i="1"/>
  <c r="N71" i="1"/>
  <c r="I72" i="1"/>
  <c r="J72" i="1"/>
  <c r="K72" i="1"/>
  <c r="L72" i="1"/>
  <c r="M72" i="1"/>
  <c r="N72" i="1"/>
  <c r="I73" i="1"/>
  <c r="J73" i="1"/>
  <c r="K73" i="1"/>
  <c r="L73" i="1"/>
  <c r="M73" i="1"/>
  <c r="N73" i="1"/>
  <c r="H9" i="2"/>
  <c r="AC9" i="2" s="1"/>
  <c r="H10" i="2"/>
  <c r="AC10" i="2" s="1"/>
  <c r="H11" i="2"/>
  <c r="AB11" i="2" s="1"/>
  <c r="H12" i="2"/>
  <c r="AC12" i="2" s="1"/>
  <c r="H54" i="2"/>
  <c r="AC54" i="2" s="1"/>
  <c r="H47" i="2"/>
  <c r="AC47" i="2" s="1"/>
  <c r="H51" i="2"/>
  <c r="AB51" i="2" s="1"/>
  <c r="H32" i="2"/>
  <c r="H33" i="2"/>
  <c r="H42" i="2"/>
  <c r="AB42" i="2" s="1"/>
  <c r="H44" i="2"/>
  <c r="AB44" i="2" s="1"/>
  <c r="H45" i="2"/>
  <c r="AC45" i="2" s="1"/>
  <c r="H28" i="2"/>
  <c r="AC28" i="2" s="1"/>
  <c r="H29" i="2"/>
  <c r="AB29" i="2" s="1"/>
  <c r="H30" i="2"/>
  <c r="AC30" i="2" s="1"/>
  <c r="H21" i="2"/>
  <c r="AC21" i="2" s="1"/>
  <c r="H22" i="2"/>
  <c r="AB22" i="2" s="1"/>
  <c r="H23" i="2"/>
  <c r="AC23" i="2" s="1"/>
  <c r="H25" i="2"/>
  <c r="AC25" i="2" s="1"/>
  <c r="H26" i="2"/>
  <c r="AB26" i="2" s="1"/>
  <c r="H24" i="2"/>
  <c r="AB24" i="2" s="1"/>
  <c r="H34" i="2"/>
  <c r="AB34" i="2" s="1"/>
  <c r="H35" i="2"/>
  <c r="AB35" i="2" s="1"/>
  <c r="H37" i="2"/>
  <c r="AB37" i="2" s="1"/>
  <c r="H38" i="2"/>
  <c r="AB38" i="2" s="1"/>
  <c r="H39" i="2"/>
  <c r="AB39" i="2" s="1"/>
  <c r="H40" i="2"/>
  <c r="AC40" i="2" s="1"/>
  <c r="H41" i="2"/>
  <c r="AB41" i="2" s="1"/>
  <c r="H43" i="2"/>
  <c r="AC43" i="2" s="1"/>
  <c r="H48" i="2"/>
  <c r="AB48" i="2" s="1"/>
  <c r="H49" i="2"/>
  <c r="AC49" i="2" s="1"/>
  <c r="H50" i="2"/>
  <c r="AC50" i="2" s="1"/>
  <c r="H52" i="2"/>
  <c r="AC52" i="2" s="1"/>
  <c r="H53" i="2"/>
  <c r="AB53" i="2" s="1"/>
  <c r="H55" i="2"/>
  <c r="AC55" i="2" s="1"/>
  <c r="H56" i="2"/>
  <c r="AC56" i="2" s="1"/>
  <c r="H57" i="2"/>
  <c r="AC57" i="2" s="1"/>
  <c r="H58" i="2"/>
  <c r="AC58" i="2" s="1"/>
  <c r="H59" i="2"/>
  <c r="AC59" i="2" s="1"/>
  <c r="H60" i="2"/>
  <c r="AC60" i="2" s="1"/>
  <c r="H61" i="2"/>
  <c r="AC61" i="2" s="1"/>
  <c r="Q71" i="2"/>
  <c r="R71" i="2"/>
  <c r="S71" i="2"/>
  <c r="T71" i="2"/>
  <c r="U71" i="2"/>
  <c r="Q72" i="2"/>
  <c r="R72" i="2"/>
  <c r="S72" i="2"/>
  <c r="T72" i="2"/>
  <c r="U72" i="2"/>
  <c r="Q73" i="2"/>
  <c r="R73" i="2"/>
  <c r="S73" i="2"/>
  <c r="T73" i="2"/>
  <c r="U73" i="2"/>
  <c r="P73" i="2"/>
  <c r="P72" i="2"/>
  <c r="P71" i="2"/>
  <c r="N73" i="2"/>
  <c r="M73" i="2"/>
  <c r="L73" i="2"/>
  <c r="K73" i="2"/>
  <c r="J73" i="2"/>
  <c r="I73" i="2"/>
  <c r="N72" i="2"/>
  <c r="M72" i="2"/>
  <c r="L72" i="2"/>
  <c r="K72" i="2"/>
  <c r="J72" i="2"/>
  <c r="I72" i="2"/>
  <c r="N71" i="2"/>
  <c r="M71" i="2"/>
  <c r="L71" i="2"/>
  <c r="K71" i="2"/>
  <c r="J71" i="2"/>
  <c r="I71" i="2"/>
  <c r="U72" i="1"/>
  <c r="S72" i="1"/>
  <c r="Q72" i="1"/>
  <c r="AB58" i="2"/>
  <c r="AB41" i="1"/>
  <c r="AB21" i="2"/>
  <c r="AB18" i="2"/>
  <c r="AC25" i="1"/>
  <c r="AB35" i="1"/>
  <c r="AB24" i="1"/>
  <c r="J7" i="1"/>
  <c r="AB9" i="1"/>
  <c r="AB34" i="1" l="1"/>
  <c r="AB30" i="1"/>
  <c r="AC38" i="2"/>
  <c r="AC11" i="2"/>
  <c r="AB23" i="2"/>
  <c r="R7" i="2"/>
  <c r="R6" i="2" s="1"/>
  <c r="R64" i="2" s="1"/>
  <c r="AB10" i="2"/>
  <c r="AB49" i="1"/>
  <c r="AB42" i="1"/>
  <c r="AB59" i="1"/>
  <c r="H71" i="1"/>
  <c r="AC33" i="1"/>
  <c r="AC21" i="1"/>
  <c r="AC19" i="1"/>
  <c r="AB36" i="2"/>
  <c r="AC35" i="2"/>
  <c r="AC24" i="2"/>
  <c r="AB60" i="2"/>
  <c r="AB37" i="1"/>
  <c r="AB29" i="1"/>
  <c r="AC22" i="1"/>
  <c r="AB59" i="2"/>
  <c r="AB61" i="2"/>
  <c r="AC53" i="2"/>
  <c r="AC51" i="2"/>
  <c r="AB25" i="2"/>
  <c r="AC26" i="2"/>
  <c r="P7" i="2"/>
  <c r="P6" i="2" s="1"/>
  <c r="P64" i="2" s="1"/>
  <c r="AB14" i="2"/>
  <c r="AC15" i="2"/>
  <c r="R66" i="2"/>
  <c r="M7" i="2"/>
  <c r="M65" i="2" s="1"/>
  <c r="P66" i="2"/>
  <c r="H71" i="2"/>
  <c r="AB56" i="2"/>
  <c r="AC42" i="2"/>
  <c r="AB43" i="2"/>
  <c r="Q7" i="1"/>
  <c r="Q65" i="1" s="1"/>
  <c r="AB43" i="1"/>
  <c r="AC10" i="1"/>
  <c r="AC11" i="1"/>
  <c r="K7" i="1"/>
  <c r="K65" i="1" s="1"/>
  <c r="J6" i="1"/>
  <c r="J64" i="1" s="1"/>
  <c r="AB50" i="1"/>
  <c r="T7" i="1"/>
  <c r="T65" i="1" s="1"/>
  <c r="R66" i="1"/>
  <c r="P7" i="1"/>
  <c r="P65" i="1" s="1"/>
  <c r="AB54" i="1"/>
  <c r="AB55" i="1"/>
  <c r="AC58" i="1"/>
  <c r="AB60" i="1"/>
  <c r="AC36" i="1"/>
  <c r="AB40" i="1"/>
  <c r="AC23" i="1"/>
  <c r="AC14" i="1"/>
  <c r="H8" i="1"/>
  <c r="AC8" i="1" s="1"/>
  <c r="AB12" i="1"/>
  <c r="P67" i="1"/>
  <c r="U7" i="1"/>
  <c r="U6" i="1" s="1"/>
  <c r="U64" i="1" s="1"/>
  <c r="H73" i="1"/>
  <c r="AB52" i="1"/>
  <c r="AB47" i="1"/>
  <c r="H46" i="1"/>
  <c r="AC46" i="1" s="1"/>
  <c r="AB44" i="1"/>
  <c r="AB39" i="1"/>
  <c r="AC38" i="1"/>
  <c r="AB45" i="1"/>
  <c r="AB32" i="1"/>
  <c r="AB26" i="1"/>
  <c r="H20" i="1"/>
  <c r="AC20" i="1" s="1"/>
  <c r="M7" i="1"/>
  <c r="M65" i="1" s="1"/>
  <c r="N7" i="1"/>
  <c r="N65" i="1" s="1"/>
  <c r="AC15" i="1"/>
  <c r="I7" i="1"/>
  <c r="I6" i="1" s="1"/>
  <c r="I64" i="1" s="1"/>
  <c r="L7" i="1"/>
  <c r="L6" i="1" s="1"/>
  <c r="L64" i="1" s="1"/>
  <c r="M66" i="1"/>
  <c r="T7" i="2"/>
  <c r="T6" i="2" s="1"/>
  <c r="T64" i="2" s="1"/>
  <c r="AB55" i="2"/>
  <c r="AB47" i="2"/>
  <c r="H46" i="2"/>
  <c r="AC46" i="2" s="1"/>
  <c r="AC34" i="2"/>
  <c r="H27" i="2"/>
  <c r="AB27" i="2" s="1"/>
  <c r="AC16" i="2"/>
  <c r="H8" i="2"/>
  <c r="AC8" i="2" s="1"/>
  <c r="L7" i="2"/>
  <c r="L65" i="2" s="1"/>
  <c r="U7" i="2"/>
  <c r="U65" i="2" s="1"/>
  <c r="S7" i="2"/>
  <c r="S6" i="2" s="1"/>
  <c r="S64" i="2" s="1"/>
  <c r="AB52" i="2"/>
  <c r="AC48" i="2"/>
  <c r="AB57" i="2"/>
  <c r="AC41" i="2"/>
  <c r="H72" i="2"/>
  <c r="AB40" i="2"/>
  <c r="AB45" i="2"/>
  <c r="AC39" i="2"/>
  <c r="AB33" i="2"/>
  <c r="AC33" i="2"/>
  <c r="H31" i="2"/>
  <c r="AC31" i="2" s="1"/>
  <c r="AB28" i="2"/>
  <c r="N7" i="2"/>
  <c r="H13" i="2"/>
  <c r="J7" i="2"/>
  <c r="AB9" i="2"/>
  <c r="I7" i="2"/>
  <c r="I6" i="2" s="1"/>
  <c r="I64" i="2" s="1"/>
  <c r="AB12" i="2"/>
  <c r="R6" i="1"/>
  <c r="R64" i="1" s="1"/>
  <c r="R65" i="1"/>
  <c r="P65" i="2"/>
  <c r="AC61" i="1"/>
  <c r="T67" i="2"/>
  <c r="S7" i="1"/>
  <c r="J65" i="1"/>
  <c r="H72" i="1"/>
  <c r="H13" i="1"/>
  <c r="M67" i="2"/>
  <c r="AB48" i="1"/>
  <c r="AB49" i="2"/>
  <c r="AC37" i="2"/>
  <c r="AC22" i="2"/>
  <c r="AC44" i="2"/>
  <c r="AB32" i="2"/>
  <c r="AB54" i="2"/>
  <c r="AB57" i="1"/>
  <c r="AB53" i="1"/>
  <c r="AC18" i="1"/>
  <c r="AB28" i="1"/>
  <c r="AB51" i="1"/>
  <c r="AB16" i="1"/>
  <c r="U66" i="1"/>
  <c r="Q7" i="2"/>
  <c r="K69" i="1"/>
  <c r="I66" i="1"/>
  <c r="AC17" i="2"/>
  <c r="H20" i="2"/>
  <c r="AC32" i="2"/>
  <c r="AB50" i="2"/>
  <c r="S66" i="2"/>
  <c r="AC19" i="2"/>
  <c r="AB17" i="2"/>
  <c r="H73" i="2"/>
  <c r="AC29" i="2"/>
  <c r="AB30" i="2"/>
  <c r="H27" i="1"/>
  <c r="H31" i="1"/>
  <c r="AB46" i="2"/>
  <c r="AC17" i="1"/>
  <c r="K7" i="2"/>
  <c r="M6" i="1" l="1"/>
  <c r="M64" i="1" s="1"/>
  <c r="R65" i="2"/>
  <c r="AB8" i="1"/>
  <c r="H66" i="1"/>
  <c r="N6" i="1"/>
  <c r="N64" i="1" s="1"/>
  <c r="S65" i="2"/>
  <c r="M6" i="2"/>
  <c r="M64" i="2" s="1"/>
  <c r="K6" i="1"/>
  <c r="K64" i="1" s="1"/>
  <c r="U65" i="1"/>
  <c r="Q6" i="1"/>
  <c r="Q64" i="1" s="1"/>
  <c r="I65" i="1"/>
  <c r="AC27" i="2"/>
  <c r="H69" i="2"/>
  <c r="T65" i="2"/>
  <c r="AB8" i="2"/>
  <c r="H66" i="2"/>
  <c r="AB46" i="1"/>
  <c r="T6" i="1"/>
  <c r="T64" i="1" s="1"/>
  <c r="P6" i="1"/>
  <c r="P64" i="1" s="1"/>
  <c r="AB20" i="1"/>
  <c r="H68" i="1"/>
  <c r="L65" i="1"/>
  <c r="U6" i="2"/>
  <c r="U64" i="2" s="1"/>
  <c r="I65" i="2"/>
  <c r="L6" i="2"/>
  <c r="L64" i="2" s="1"/>
  <c r="H7" i="2"/>
  <c r="H6" i="2" s="1"/>
  <c r="H70" i="2"/>
  <c r="AB31" i="2"/>
  <c r="AB13" i="2"/>
  <c r="H67" i="2"/>
  <c r="AC13" i="2"/>
  <c r="N65" i="2"/>
  <c r="N6" i="2"/>
  <c r="N64" i="2" s="1"/>
  <c r="J6" i="2"/>
  <c r="J64" i="2" s="1"/>
  <c r="J65" i="2"/>
  <c r="H67" i="1"/>
  <c r="AB13" i="1"/>
  <c r="AC13" i="1"/>
  <c r="AB27" i="1"/>
  <c r="AC27" i="1"/>
  <c r="H69" i="1"/>
  <c r="K65" i="2"/>
  <c r="K6" i="2"/>
  <c r="K64" i="2" s="1"/>
  <c r="Q65" i="2"/>
  <c r="Q6" i="2"/>
  <c r="Q64" i="2" s="1"/>
  <c r="AC20" i="2"/>
  <c r="H68" i="2"/>
  <c r="AB20" i="2"/>
  <c r="S65" i="1"/>
  <c r="S6" i="1"/>
  <c r="S64" i="1" s="1"/>
  <c r="H7" i="1"/>
  <c r="H70" i="1"/>
  <c r="AB31" i="1"/>
  <c r="AC31" i="1"/>
  <c r="AB7" i="2" l="1"/>
  <c r="AC7" i="2"/>
  <c r="H65" i="2"/>
  <c r="H65" i="1"/>
  <c r="H6" i="1"/>
  <c r="AC7" i="1"/>
  <c r="AB7" i="1"/>
  <c r="H64" i="2"/>
  <c r="AB6" i="2"/>
  <c r="AC6" i="2"/>
  <c r="AC6" i="1" l="1"/>
  <c r="AB6" i="1"/>
  <c r="H64" i="1"/>
</calcChain>
</file>

<file path=xl/sharedStrings.xml><?xml version="1.0" encoding="utf-8"?>
<sst xmlns="http://schemas.openxmlformats.org/spreadsheetml/2006/main" count="334" uniqueCount="141">
  <si>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</si>
  <si>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</si>
  <si>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</si>
  <si>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</si>
  <si>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</si>
  <si>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19歳</t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</si>
  <si>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</si>
  <si>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</si>
  <si>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</si>
  <si>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</si>
  <si>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</si>
  <si>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</si>
  <si>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</si>
  <si>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</si>
  <si>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</si>
  <si>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</si>
  <si>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</si>
  <si>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</si>
  <si>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</si>
  <si>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</si>
  <si>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</si>
  <si>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</si>
  <si>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</si>
  <si>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</si>
  <si>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</si>
  <si>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</si>
  <si>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</si>
  <si>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</si>
  <si>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</si>
  <si>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</si>
  <si>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</si>
  <si>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</si>
  <si>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</si>
  <si>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</si>
  <si>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</si>
  <si>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</si>
  <si>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</si>
  <si>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</si>
  <si>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</si>
  <si>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</si>
  <si>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</si>
  <si>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</si>
  <si>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</si>
  <si>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</si>
  <si>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</si>
  <si>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</si>
  <si>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</si>
  <si>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</si>
  <si>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</si>
  <si>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</si>
  <si>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</si>
  <si>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</si>
  <si>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</si>
  <si>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</si>
  <si>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</si>
  <si>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</si>
  <si>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</si>
  <si>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</si>
  <si>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</si>
  <si>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</si>
  <si>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</si>
  <si>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</si>
  <si>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</si>
  <si>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</si>
  <si>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 xml:space="preserve">           　　年齢・学職
罪種</t>
    <rPh sb="13" eb="15">
      <t>ネンレイ</t>
    </rPh>
    <rPh sb="16" eb="17">
      <t>ガク</t>
    </rPh>
    <rPh sb="17" eb="18">
      <t>ショク</t>
    </rPh>
    <rPh sb="19" eb="20">
      <t>ザイ</t>
    </rPh>
    <rPh sb="20" eb="21">
      <t>タネ</t>
    </rPh>
    <phoneticPr fontId="1"/>
  </si>
  <si>
    <t>年齢・学職
　　　　　　　　　罪  種</t>
    <rPh sb="0" eb="2">
      <t>ネンレイ</t>
    </rPh>
    <rPh sb="3" eb="4">
      <t>ガク</t>
    </rPh>
    <rPh sb="4" eb="5">
      <t>ショク</t>
    </rPh>
    <phoneticPr fontId="1"/>
  </si>
  <si>
    <t>うち)</t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</si>
  <si>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</si>
  <si>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</si>
  <si>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</si>
  <si>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</si>
  <si>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</si>
  <si>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凶悪犯</t>
    <phoneticPr fontId="1"/>
  </si>
  <si>
    <t>殺人</t>
    <phoneticPr fontId="1"/>
  </si>
  <si>
    <t>年齢</t>
    <rPh sb="0" eb="1">
      <t>トシ</t>
    </rPh>
    <rPh sb="1" eb="2">
      <t>ヨワイ</t>
    </rPh>
    <phoneticPr fontId="1"/>
  </si>
  <si>
    <t>学職</t>
    <rPh sb="0" eb="1">
      <t>ガク</t>
    </rPh>
    <rPh sb="1" eb="2">
      <t>ショク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</si>
  <si>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</si>
  <si>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</si>
  <si>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</si>
  <si>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</si>
  <si>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</si>
  <si>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</si>
  <si>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</si>
  <si>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</si>
  <si>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</si>
  <si>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</si>
  <si>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</si>
  <si>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</si>
  <si>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</si>
  <si>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</si>
  <si>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</si>
  <si>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</si>
  <si>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</si>
  <si>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</si>
  <si>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</si>
  <si>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</si>
  <si>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</si>
  <si>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</si>
  <si>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</si>
  <si>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</si>
  <si>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</si>
  <si>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</si>
  <si>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</si>
  <si>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</si>
  <si>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</si>
  <si>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</si>
  <si>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</si>
  <si>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</si>
  <si>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</si>
  <si>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</si>
  <si>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</si>
  <si>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</si>
  <si>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</si>
  <si>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</si>
  <si>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</si>
  <si>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</si>
  <si>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</si>
  <si>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</si>
  <si>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</si>
  <si>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</si>
  <si>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 xml:space="preserve">  学  職  別  　検  挙  人  員　（女表）</t>
    <rPh sb="24" eb="25">
      <t>オンナ</t>
    </rPh>
    <phoneticPr fontId="1"/>
  </si>
  <si>
    <t xml:space="preserve">  学  職  別  　検  挙  人  員　（総数表）</t>
    <rPh sb="24" eb="26">
      <t>ソウスウ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</si>
  <si>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</si>
  <si>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</si>
  <si>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</si>
  <si>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</si>
  <si>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</si>
  <si>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</si>
  <si>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</si>
  <si>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</si>
  <si>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</si>
  <si>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</si>
  <si>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</si>
  <si>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</si>
  <si>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少年458</t>
    <rPh sb="0" eb="2">
      <t>ショウネン</t>
    </rPh>
    <phoneticPr fontId="1"/>
  </si>
  <si>
    <t>少年459</t>
    <rPh sb="0" eb="2">
      <t>ショウネン</t>
    </rPh>
    <phoneticPr fontId="1"/>
  </si>
  <si>
    <t>少年460</t>
    <rPh sb="0" eb="2">
      <t>ショウネン</t>
    </rPh>
    <phoneticPr fontId="1"/>
  </si>
  <si>
    <t>少年461</t>
    <rPh sb="0" eb="2">
      <t>ショウネン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</si>
  <si>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</si>
  <si>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</si>
  <si>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99　罪  種  別  　年  齢  ・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</si>
</sst>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96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/>
    <xf numFmtId="0" fontId="3" fillId="0" borderId="9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5" fillId="0" borderId="1" xfId="0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Alignment="1">
      <alignment horizontal="right"/>
    </xf>
    <xf numFmtId="176" fontId="5" fillId="0" borderId="0" xfId="0" applyNumberFormat="1" applyFont="1" applyFill="1" applyAlignment="1">
      <alignment horizontal="right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/>
    <xf numFmtId="0" fontId="0" fillId="0" borderId="0" xfId="0" applyFill="1"/>
    <xf numFmtId="38" fontId="3" fillId="0" borderId="6" xfId="0" applyNumberFormat="1" applyFont="1" applyFill="1" applyBorder="1" applyAlignment="1" applyProtection="1"/>
    <xf numFmtId="38" fontId="3" fillId="0" borderId="7" xfId="0" applyNumberFormat="1" applyFont="1" applyFill="1" applyBorder="1" applyAlignment="1" applyProtection="1"/>
    <xf numFmtId="38" fontId="3" fillId="0" borderId="10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/>
    <xf numFmtId="38" fontId="3" fillId="0" borderId="9" xfId="0" applyNumberFormat="1" applyFont="1" applyFill="1" applyBorder="1" applyAlignment="1" applyProtection="1"/>
    <xf numFmtId="38" fontId="3" fillId="0" borderId="9" xfId="0" applyNumberFormat="1" applyFont="1" applyFill="1" applyBorder="1" applyAlignment="1" applyProtection="1">
      <protection locked="0"/>
    </xf>
    <xf numFmtId="38" fontId="3" fillId="0" borderId="12" xfId="0" applyNumberFormat="1" applyFont="1" applyFill="1" applyBorder="1" applyAlignment="1" applyProtection="1"/>
    <xf numFmtId="38" fontId="5" fillId="0" borderId="13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>
      <protection locked="0"/>
    </xf>
    <xf numFmtId="38" fontId="3" fillId="0" borderId="8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>
      <protection locked="0"/>
    </xf>
    <xf numFmtId="38" fontId="3" fillId="0" borderId="11" xfId="0" applyNumberFormat="1" applyFont="1" applyFill="1" applyBorder="1" applyAlignment="1" applyProtection="1"/>
    <xf numFmtId="38" fontId="5" fillId="0" borderId="11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>
      <protection locked="0"/>
    </xf>
    <xf numFmtId="38" fontId="5" fillId="0" borderId="14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0" fillId="0" borderId="11" xfId="0" applyNumberFormat="1" applyFill="1" applyBorder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0" fontId="5" fillId="0" borderId="0" xfId="0" quotePrefix="1" applyFont="1" applyFill="1" applyBorder="1" applyAlignment="1">
      <alignment horizontal="distributed"/>
    </xf>
    <xf numFmtId="0" fontId="5" fillId="0" borderId="0" xfId="0" applyFont="1" applyFill="1" applyBorder="1" applyAlignment="1" applyProtection="1">
      <alignment horizontal="distributed"/>
    </xf>
    <xf numFmtId="0" fontId="5" fillId="0" borderId="11" xfId="0" applyFont="1" applyFill="1" applyBorder="1" applyAlignment="1">
      <alignment horizontal="distributed"/>
    </xf>
    <xf numFmtId="0" fontId="3" fillId="0" borderId="11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0" fillId="0" borderId="11" xfId="0" applyFont="1" applyFill="1" applyBorder="1" applyAlignment="1">
      <alignment horizontal="distributed"/>
    </xf>
    <xf numFmtId="0" fontId="5" fillId="0" borderId="11" xfId="0" quotePrefix="1" applyFont="1" applyFill="1" applyBorder="1" applyAlignment="1">
      <alignment horizontal="distributed"/>
    </xf>
    <xf numFmtId="0" fontId="5" fillId="0" borderId="11" xfId="0" applyFont="1" applyFill="1" applyBorder="1" applyAlignment="1" applyProtection="1">
      <alignment horizontal="distributed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justifyLastLine="1"/>
    </xf>
    <xf numFmtId="0" fontId="2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distributed"/>
    </xf>
    <xf numFmtId="0" fontId="5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abSelected="1" view="pageBreakPreview" zoomScaleNormal="100" workbookViewId="0">
      <pane xSplit="7" ySplit="5" topLeftCell="H6" activePane="bottomRight" state="frozen"/>
      <selection activeCell="E11" sqref="E11:G11"/>
      <selection pane="topRight" activeCell="E11" sqref="E11:G11"/>
      <selection pane="bottomLeft" activeCell="E11" sqref="E11:G11"/>
      <selection pane="bottomRight" activeCell="H6" sqref="H6"/>
    </sheetView>
  </sheetViews>
  <sheetFormatPr defaultColWidth="9.140625" defaultRowHeight="12" x14ac:dyDescent="0.15"/>
  <cols>
    <col min="1" max="1" width="2.7109375" style="1" customWidth="1"/>
    <col min="2" max="6" width="2.7109375" style="2" customWidth="1"/>
    <col min="7" max="7" width="15.140625" style="2" customWidth="1"/>
    <col min="8" max="12" width="10" style="1" customWidth="1"/>
    <col min="13" max="14" width="9.28515625" style="1" customWidth="1"/>
    <col min="15" max="15" width="9.7109375" style="1" customWidth="1"/>
    <col min="16" max="17" width="11.5703125" style="1" customWidth="1"/>
    <col min="18" max="19" width="9.28515625" style="1" customWidth="1"/>
    <col min="20" max="21" width="11.5703125" style="1" customWidth="1"/>
    <col min="22" max="26" width="2.7109375" style="1" customWidth="1"/>
    <col min="27" max="27" width="15.140625" style="1" customWidth="1"/>
    <col min="28" max="16384" width="9.140625" style="1"/>
  </cols>
  <sheetData>
    <row r="1" spans="1:31" x14ac:dyDescent="0.15">
      <c r="B1" s="38" t="s">
        <v>134</v>
      </c>
      <c r="P1" s="39" t="s">
        <v>135</v>
      </c>
    </row>
    <row r="2" spans="1:31" s="6" customFormat="1" ht="14.25" x14ac:dyDescent="0.15">
      <c r="A2" s="3"/>
      <c r="C2" s="58"/>
      <c r="D2" s="58"/>
      <c r="E2" s="58"/>
      <c r="F2" s="58"/>
      <c r="G2" s="58"/>
      <c r="H2" s="89" t="s">
        <v>140</v>
      </c>
      <c r="I2" s="89"/>
      <c r="J2" s="89"/>
      <c r="K2" s="89"/>
      <c r="L2" s="89"/>
      <c r="M2" s="89"/>
      <c r="N2" s="58"/>
      <c r="O2" s="4"/>
      <c r="Q2" s="90" t="s">
        <v>121</v>
      </c>
      <c r="R2" s="90"/>
      <c r="S2" s="90"/>
      <c r="T2" s="90"/>
      <c r="U2" s="90"/>
      <c r="V2" s="59"/>
      <c r="W2" s="59"/>
      <c r="X2" s="59"/>
      <c r="Y2" s="59"/>
      <c r="Z2" s="59"/>
      <c r="AA2" s="59"/>
      <c r="AB2" s="5"/>
    </row>
    <row r="3" spans="1:31" ht="12.75" thickBot="1" x14ac:dyDescent="0.2">
      <c r="H3" s="7"/>
      <c r="I3" s="7"/>
      <c r="J3" s="7"/>
      <c r="K3" s="8"/>
      <c r="L3" s="7"/>
      <c r="M3" s="7"/>
      <c r="N3" s="7"/>
      <c r="O3" s="9"/>
      <c r="P3" s="8"/>
      <c r="Q3" s="7"/>
      <c r="R3" s="7"/>
      <c r="S3" s="7"/>
      <c r="T3" s="7"/>
      <c r="U3" s="7"/>
      <c r="AB3" s="10"/>
    </row>
    <row r="4" spans="1:31" s="11" customFormat="1" ht="15.95" customHeight="1" x14ac:dyDescent="0.15">
      <c r="B4" s="77" t="s">
        <v>64</v>
      </c>
      <c r="C4" s="77"/>
      <c r="D4" s="77"/>
      <c r="E4" s="77"/>
      <c r="F4" s="77"/>
      <c r="G4" s="78"/>
      <c r="H4" s="85" t="s">
        <v>2</v>
      </c>
      <c r="I4" s="74" t="s">
        <v>74</v>
      </c>
      <c r="J4" s="75"/>
      <c r="K4" s="75"/>
      <c r="L4" s="75"/>
      <c r="M4" s="75"/>
      <c r="N4" s="75"/>
      <c r="O4" s="12"/>
      <c r="P4" s="75" t="s">
        <v>75</v>
      </c>
      <c r="Q4" s="75"/>
      <c r="R4" s="75"/>
      <c r="S4" s="75"/>
      <c r="T4" s="75"/>
      <c r="U4" s="76"/>
      <c r="V4" s="81" t="s">
        <v>65</v>
      </c>
      <c r="W4" s="82"/>
      <c r="X4" s="82"/>
      <c r="Y4" s="82"/>
      <c r="Z4" s="82"/>
      <c r="AA4" s="82"/>
      <c r="AB4" s="13"/>
    </row>
    <row r="5" spans="1:31" s="11" customFormat="1" ht="15.95" customHeight="1" x14ac:dyDescent="0.15">
      <c r="B5" s="79"/>
      <c r="C5" s="79"/>
      <c r="D5" s="79"/>
      <c r="E5" s="79"/>
      <c r="F5" s="79"/>
      <c r="G5" s="80"/>
      <c r="H5" s="86"/>
      <c r="I5" s="15" t="s">
        <v>6</v>
      </c>
      <c r="J5" s="15" t="s">
        <v>67</v>
      </c>
      <c r="K5" s="15" t="s">
        <v>7</v>
      </c>
      <c r="L5" s="15" t="s">
        <v>8</v>
      </c>
      <c r="M5" s="15" t="s">
        <v>9</v>
      </c>
      <c r="N5" s="16" t="s">
        <v>5</v>
      </c>
      <c r="O5" s="37"/>
      <c r="P5" s="17" t="s">
        <v>68</v>
      </c>
      <c r="Q5" s="15" t="s">
        <v>69</v>
      </c>
      <c r="R5" s="15" t="s">
        <v>70</v>
      </c>
      <c r="S5" s="15" t="s">
        <v>71</v>
      </c>
      <c r="T5" s="15" t="s">
        <v>0</v>
      </c>
      <c r="U5" s="14" t="s">
        <v>1</v>
      </c>
      <c r="V5" s="83"/>
      <c r="W5" s="84"/>
      <c r="X5" s="84"/>
      <c r="Y5" s="84"/>
      <c r="Z5" s="84"/>
      <c r="AA5" s="84"/>
      <c r="AB5" s="18" t="s">
        <v>122</v>
      </c>
    </row>
    <row r="6" spans="1:31" s="24" customFormat="1" ht="15" customHeight="1" x14ac:dyDescent="0.15">
      <c r="A6" s="2"/>
      <c r="B6" s="87" t="s">
        <v>27</v>
      </c>
      <c r="C6" s="87"/>
      <c r="D6" s="87"/>
      <c r="E6" s="87"/>
      <c r="F6" s="87"/>
      <c r="G6" s="88"/>
      <c r="H6" s="40">
        <f>H7+H20+H27+H31+H46+H54</f>
        <v>14818</v>
      </c>
      <c r="I6" s="40">
        <f t="shared" ref="I6:P6" si="0">I7+I20+I27+I31+I46+I54</f>
        <v>1697</v>
      </c>
      <c r="J6" s="40">
        <f t="shared" si="0"/>
        <v>2224</v>
      </c>
      <c r="K6" s="40">
        <f t="shared" si="0"/>
        <v>3042</v>
      </c>
      <c r="L6" s="40">
        <f t="shared" si="0"/>
        <v>2905</v>
      </c>
      <c r="M6" s="40">
        <f t="shared" si="0"/>
        <v>2580</v>
      </c>
      <c r="N6" s="41">
        <f t="shared" si="0"/>
        <v>2370</v>
      </c>
      <c r="O6" s="19"/>
      <c r="P6" s="50">
        <f t="shared" si="0"/>
        <v>2606</v>
      </c>
      <c r="Q6" s="40">
        <f>Q7+Q20+Q27+Q31+Q46+Q54</f>
        <v>6031</v>
      </c>
      <c r="R6" s="40">
        <f>R7+R20+R27+R31+R46+R54</f>
        <v>728</v>
      </c>
      <c r="S6" s="40">
        <f>S7+S20+S27+S31+S46+S54</f>
        <v>516</v>
      </c>
      <c r="T6" s="40">
        <f>T7+T20+T27+T31+T46+T54</f>
        <v>3200</v>
      </c>
      <c r="U6" s="40">
        <f>U7+U20+U27+U31+U46+U54</f>
        <v>1737</v>
      </c>
      <c r="V6" s="70" t="s">
        <v>27</v>
      </c>
      <c r="W6" s="62"/>
      <c r="X6" s="62"/>
      <c r="Y6" s="62"/>
      <c r="Z6" s="62"/>
      <c r="AA6" s="62"/>
      <c r="AB6" s="19">
        <f>SUM(I6:N6)-H6</f>
        <v>0</v>
      </c>
      <c r="AC6" s="22">
        <f>SUM(P6:U6)-H6</f>
        <v>0</v>
      </c>
      <c r="AD6" s="23"/>
      <c r="AE6" s="23"/>
    </row>
    <row r="7" spans="1:31" s="24" customFormat="1" ht="15" customHeight="1" x14ac:dyDescent="0.15">
      <c r="B7" s="21"/>
      <c r="C7" s="62" t="s">
        <v>72</v>
      </c>
      <c r="D7" s="62"/>
      <c r="E7" s="62"/>
      <c r="F7" s="62"/>
      <c r="G7" s="69"/>
      <c r="H7" s="42">
        <f>H8+H13+H18+H19</f>
        <v>410</v>
      </c>
      <c r="I7" s="43">
        <f t="shared" ref="I7:N7" si="1">I8+I13+I18+I19</f>
        <v>32</v>
      </c>
      <c r="J7" s="43">
        <f t="shared" si="1"/>
        <v>35</v>
      </c>
      <c r="K7" s="43">
        <f t="shared" si="1"/>
        <v>56</v>
      </c>
      <c r="L7" s="43">
        <f t="shared" si="1"/>
        <v>84</v>
      </c>
      <c r="M7" s="43">
        <f t="shared" si="1"/>
        <v>96</v>
      </c>
      <c r="N7" s="43">
        <f t="shared" si="1"/>
        <v>107</v>
      </c>
      <c r="O7" s="19"/>
      <c r="P7" s="51">
        <f t="shared" ref="P7:U7" si="2">P8+P13+P18+P19</f>
        <v>47</v>
      </c>
      <c r="Q7" s="43">
        <f t="shared" si="2"/>
        <v>101</v>
      </c>
      <c r="R7" s="43">
        <f t="shared" si="2"/>
        <v>21</v>
      </c>
      <c r="S7" s="43">
        <f t="shared" si="2"/>
        <v>17</v>
      </c>
      <c r="T7" s="43">
        <f t="shared" si="2"/>
        <v>154</v>
      </c>
      <c r="U7" s="43">
        <f t="shared" si="2"/>
        <v>70</v>
      </c>
      <c r="V7" s="20"/>
      <c r="W7" s="62" t="s">
        <v>72</v>
      </c>
      <c r="X7" s="62"/>
      <c r="Y7" s="62"/>
      <c r="Z7" s="62"/>
      <c r="AA7" s="62"/>
      <c r="AB7" s="19">
        <f t="shared" ref="AB7:AB61" si="3">SUM(I7:N7)-H7</f>
        <v>0</v>
      </c>
      <c r="AC7" s="22">
        <f t="shared" ref="AC7:AC61" si="4">SUM(P7:U7)-H7</f>
        <v>0</v>
      </c>
      <c r="AD7" s="23"/>
      <c r="AE7" s="23"/>
    </row>
    <row r="8" spans="1:31" s="2" customFormat="1" ht="12.95" customHeight="1" x14ac:dyDescent="0.15">
      <c r="A8" s="24"/>
      <c r="B8" s="25"/>
      <c r="C8" s="25"/>
      <c r="D8" s="60" t="s">
        <v>73</v>
      </c>
      <c r="E8" s="60"/>
      <c r="F8" s="60"/>
      <c r="G8" s="68"/>
      <c r="H8" s="42">
        <f>SUM(H9:H12)</f>
        <v>35</v>
      </c>
      <c r="I8" s="43">
        <f t="shared" ref="I8:N8" si="5">SUM(I9:I12)</f>
        <v>4</v>
      </c>
      <c r="J8" s="43">
        <f t="shared" si="5"/>
        <v>4</v>
      </c>
      <c r="K8" s="43">
        <f t="shared" si="5"/>
        <v>3</v>
      </c>
      <c r="L8" s="43">
        <f t="shared" si="5"/>
        <v>2</v>
      </c>
      <c r="M8" s="43">
        <f t="shared" si="5"/>
        <v>9</v>
      </c>
      <c r="N8" s="43">
        <f t="shared" si="5"/>
        <v>13</v>
      </c>
      <c r="O8" s="19"/>
      <c r="P8" s="51">
        <f t="shared" ref="P8:U8" si="6">SUM(P9:P12)</f>
        <v>4</v>
      </c>
      <c r="Q8" s="43">
        <f t="shared" si="6"/>
        <v>10</v>
      </c>
      <c r="R8" s="43">
        <f t="shared" si="6"/>
        <v>1</v>
      </c>
      <c r="S8" s="43">
        <f t="shared" si="6"/>
        <v>3</v>
      </c>
      <c r="T8" s="43">
        <f t="shared" si="6"/>
        <v>10</v>
      </c>
      <c r="U8" s="43">
        <f t="shared" si="6"/>
        <v>7</v>
      </c>
      <c r="V8" s="27"/>
      <c r="W8" s="25"/>
      <c r="X8" s="60" t="s">
        <v>73</v>
      </c>
      <c r="Y8" s="60"/>
      <c r="Z8" s="60"/>
      <c r="AA8" s="60"/>
      <c r="AB8" s="19">
        <f t="shared" si="3"/>
        <v>0</v>
      </c>
      <c r="AC8" s="22">
        <f t="shared" si="4"/>
        <v>0</v>
      </c>
      <c r="AD8" s="28"/>
      <c r="AE8" s="28"/>
    </row>
    <row r="9" spans="1:31" s="2" customFormat="1" ht="12.95" customHeight="1" x14ac:dyDescent="0.15">
      <c r="B9" s="25"/>
      <c r="C9" s="25"/>
      <c r="D9" s="25"/>
      <c r="E9" s="60" t="s">
        <v>10</v>
      </c>
      <c r="F9" s="60"/>
      <c r="G9" s="68"/>
      <c r="H9" s="42">
        <f t="shared" ref="H9:H61" si="7">SUM(I9:N9)</f>
        <v>31</v>
      </c>
      <c r="I9" s="43">
        <v>4</v>
      </c>
      <c r="J9" s="43">
        <v>4</v>
      </c>
      <c r="K9" s="43">
        <v>3</v>
      </c>
      <c r="L9" s="43">
        <v>1</v>
      </c>
      <c r="M9" s="43">
        <v>6</v>
      </c>
      <c r="N9" s="43">
        <v>13</v>
      </c>
      <c r="O9" s="19"/>
      <c r="P9" s="51">
        <v>4</v>
      </c>
      <c r="Q9" s="43">
        <v>8</v>
      </c>
      <c r="R9" s="43">
        <v>1</v>
      </c>
      <c r="S9" s="43">
        <v>3</v>
      </c>
      <c r="T9" s="43">
        <v>9</v>
      </c>
      <c r="U9" s="43">
        <v>6</v>
      </c>
      <c r="V9" s="27"/>
      <c r="W9" s="25"/>
      <c r="X9" s="25"/>
      <c r="Y9" s="60" t="s">
        <v>10</v>
      </c>
      <c r="Z9" s="60"/>
      <c r="AA9" s="60"/>
      <c r="AB9" s="19">
        <f t="shared" si="3"/>
        <v>0</v>
      </c>
      <c r="AC9" s="22">
        <f t="shared" si="4"/>
        <v>0</v>
      </c>
      <c r="AD9" s="28"/>
      <c r="AE9" s="28"/>
    </row>
    <row r="10" spans="1:31" s="2" customFormat="1" ht="12.95" customHeight="1" x14ac:dyDescent="0.15">
      <c r="B10" s="25"/>
      <c r="C10" s="25"/>
      <c r="D10" s="25"/>
      <c r="E10" s="60" t="s">
        <v>28</v>
      </c>
      <c r="F10" s="60"/>
      <c r="G10" s="68"/>
      <c r="H10" s="42">
        <f t="shared" si="7"/>
        <v>1</v>
      </c>
      <c r="I10" s="43">
        <v>0</v>
      </c>
      <c r="J10" s="43">
        <v>0</v>
      </c>
      <c r="K10" s="43">
        <v>0</v>
      </c>
      <c r="L10" s="43">
        <v>0</v>
      </c>
      <c r="M10" s="43">
        <v>1</v>
      </c>
      <c r="N10" s="43">
        <v>0</v>
      </c>
      <c r="O10" s="19"/>
      <c r="P10" s="51">
        <v>0</v>
      </c>
      <c r="Q10" s="43">
        <v>1</v>
      </c>
      <c r="R10" s="43">
        <v>0</v>
      </c>
      <c r="S10" s="43">
        <v>0</v>
      </c>
      <c r="T10" s="43">
        <v>0</v>
      </c>
      <c r="U10" s="43">
        <v>0</v>
      </c>
      <c r="V10" s="27"/>
      <c r="W10" s="25"/>
      <c r="X10" s="25"/>
      <c r="Y10" s="60" t="s">
        <v>28</v>
      </c>
      <c r="Z10" s="60"/>
      <c r="AA10" s="60"/>
      <c r="AB10" s="19">
        <f t="shared" si="3"/>
        <v>0</v>
      </c>
      <c r="AC10" s="22">
        <f t="shared" si="4"/>
        <v>0</v>
      </c>
      <c r="AD10" s="28"/>
      <c r="AE10" s="28"/>
    </row>
    <row r="11" spans="1:31" s="2" customFormat="1" ht="12.95" customHeight="1" x14ac:dyDescent="0.15">
      <c r="B11" s="25"/>
      <c r="C11" s="25"/>
      <c r="D11" s="25"/>
      <c r="E11" s="60" t="s">
        <v>11</v>
      </c>
      <c r="F11" s="60"/>
      <c r="G11" s="68"/>
      <c r="H11" s="42">
        <f t="shared" si="7"/>
        <v>1</v>
      </c>
      <c r="I11" s="43">
        <v>0</v>
      </c>
      <c r="J11" s="43">
        <v>0</v>
      </c>
      <c r="K11" s="43">
        <v>0</v>
      </c>
      <c r="L11" s="43">
        <v>0</v>
      </c>
      <c r="M11" s="43">
        <v>1</v>
      </c>
      <c r="N11" s="43">
        <v>0</v>
      </c>
      <c r="O11" s="19"/>
      <c r="P11" s="51">
        <v>0</v>
      </c>
      <c r="Q11" s="43">
        <v>0</v>
      </c>
      <c r="R11" s="43">
        <v>0</v>
      </c>
      <c r="S11" s="43">
        <v>0</v>
      </c>
      <c r="T11" s="43">
        <v>0</v>
      </c>
      <c r="U11" s="43">
        <v>1</v>
      </c>
      <c r="V11" s="27"/>
      <c r="W11" s="25"/>
      <c r="X11" s="25"/>
      <c r="Y11" s="60" t="s">
        <v>11</v>
      </c>
      <c r="Z11" s="60"/>
      <c r="AA11" s="60"/>
      <c r="AB11" s="19">
        <f t="shared" si="3"/>
        <v>0</v>
      </c>
      <c r="AC11" s="22">
        <f t="shared" si="4"/>
        <v>0</v>
      </c>
      <c r="AD11" s="28"/>
      <c r="AE11" s="28"/>
    </row>
    <row r="12" spans="1:31" s="2" customFormat="1" ht="12.95" customHeight="1" x14ac:dyDescent="0.15">
      <c r="B12" s="25"/>
      <c r="C12" s="25"/>
      <c r="D12" s="25"/>
      <c r="E12" s="60" t="s">
        <v>12</v>
      </c>
      <c r="F12" s="60"/>
      <c r="G12" s="68"/>
      <c r="H12" s="42">
        <f t="shared" si="7"/>
        <v>2</v>
      </c>
      <c r="I12" s="43">
        <v>0</v>
      </c>
      <c r="J12" s="43">
        <v>0</v>
      </c>
      <c r="K12" s="43">
        <v>0</v>
      </c>
      <c r="L12" s="43">
        <v>1</v>
      </c>
      <c r="M12" s="43">
        <v>1</v>
      </c>
      <c r="N12" s="43">
        <v>0</v>
      </c>
      <c r="O12" s="19"/>
      <c r="P12" s="51">
        <v>0</v>
      </c>
      <c r="Q12" s="43">
        <v>1</v>
      </c>
      <c r="R12" s="43">
        <v>0</v>
      </c>
      <c r="S12" s="43">
        <v>0</v>
      </c>
      <c r="T12" s="43">
        <v>1</v>
      </c>
      <c r="U12" s="43">
        <v>0</v>
      </c>
      <c r="V12" s="27"/>
      <c r="W12" s="25"/>
      <c r="X12" s="25"/>
      <c r="Y12" s="60" t="s">
        <v>12</v>
      </c>
      <c r="Z12" s="60"/>
      <c r="AA12" s="60"/>
      <c r="AB12" s="19">
        <f t="shared" si="3"/>
        <v>0</v>
      </c>
      <c r="AC12" s="22">
        <f t="shared" si="4"/>
        <v>0</v>
      </c>
      <c r="AD12" s="28"/>
      <c r="AE12" s="28"/>
    </row>
    <row r="13" spans="1:31" s="2" customFormat="1" ht="12.95" customHeight="1" x14ac:dyDescent="0.15">
      <c r="B13" s="25"/>
      <c r="C13" s="25"/>
      <c r="D13" s="60" t="s">
        <v>29</v>
      </c>
      <c r="E13" s="60"/>
      <c r="F13" s="60"/>
      <c r="G13" s="68"/>
      <c r="H13" s="42">
        <f>SUM(H14:H17)</f>
        <v>214</v>
      </c>
      <c r="I13" s="44">
        <f t="shared" ref="I13:N13" si="8">SUM(I14:I17)</f>
        <v>5</v>
      </c>
      <c r="J13" s="44">
        <f t="shared" si="8"/>
        <v>16</v>
      </c>
      <c r="K13" s="44">
        <f t="shared" si="8"/>
        <v>34</v>
      </c>
      <c r="L13" s="44">
        <f t="shared" si="8"/>
        <v>48</v>
      </c>
      <c r="M13" s="44">
        <f t="shared" si="8"/>
        <v>56</v>
      </c>
      <c r="N13" s="44">
        <f t="shared" si="8"/>
        <v>55</v>
      </c>
      <c r="O13" s="19"/>
      <c r="P13" s="52">
        <f t="shared" ref="P13:U13" si="9">SUM(P14:P17)</f>
        <v>10</v>
      </c>
      <c r="Q13" s="42">
        <f t="shared" si="9"/>
        <v>44</v>
      </c>
      <c r="R13" s="42">
        <f t="shared" si="9"/>
        <v>8</v>
      </c>
      <c r="S13" s="42">
        <f t="shared" si="9"/>
        <v>5</v>
      </c>
      <c r="T13" s="42">
        <f t="shared" si="9"/>
        <v>96</v>
      </c>
      <c r="U13" s="42">
        <f t="shared" si="9"/>
        <v>51</v>
      </c>
      <c r="V13" s="27"/>
      <c r="W13" s="25"/>
      <c r="X13" s="60" t="s">
        <v>29</v>
      </c>
      <c r="Y13" s="60"/>
      <c r="Z13" s="60"/>
      <c r="AA13" s="60"/>
      <c r="AB13" s="19">
        <f t="shared" si="3"/>
        <v>0</v>
      </c>
      <c r="AC13" s="22">
        <f t="shared" si="4"/>
        <v>0</v>
      </c>
      <c r="AD13" s="28"/>
      <c r="AE13" s="28"/>
    </row>
    <row r="14" spans="1:31" s="2" customFormat="1" ht="12.95" customHeight="1" x14ac:dyDescent="0.15">
      <c r="B14" s="25"/>
      <c r="C14" s="25"/>
      <c r="D14" s="25"/>
      <c r="E14" s="60" t="s">
        <v>13</v>
      </c>
      <c r="F14" s="60"/>
      <c r="G14" s="68"/>
      <c r="H14" s="42">
        <f t="shared" si="7"/>
        <v>8</v>
      </c>
      <c r="I14" s="43">
        <v>0</v>
      </c>
      <c r="J14" s="43">
        <v>0</v>
      </c>
      <c r="K14" s="43">
        <v>0</v>
      </c>
      <c r="L14" s="43">
        <v>2</v>
      </c>
      <c r="M14" s="43">
        <v>3</v>
      </c>
      <c r="N14" s="43">
        <v>3</v>
      </c>
      <c r="O14" s="19"/>
      <c r="P14" s="51">
        <v>0</v>
      </c>
      <c r="Q14" s="43">
        <v>2</v>
      </c>
      <c r="R14" s="43">
        <v>0</v>
      </c>
      <c r="S14" s="43">
        <v>0</v>
      </c>
      <c r="T14" s="43">
        <v>2</v>
      </c>
      <c r="U14" s="43">
        <v>4</v>
      </c>
      <c r="V14" s="27"/>
      <c r="W14" s="25"/>
      <c r="X14" s="25"/>
      <c r="Y14" s="60" t="s">
        <v>13</v>
      </c>
      <c r="Z14" s="60"/>
      <c r="AA14" s="60"/>
      <c r="AB14" s="19">
        <f t="shared" si="3"/>
        <v>0</v>
      </c>
      <c r="AC14" s="22">
        <f t="shared" si="4"/>
        <v>0</v>
      </c>
      <c r="AD14" s="28"/>
      <c r="AE14" s="28"/>
    </row>
    <row r="15" spans="1:31" s="2" customFormat="1" ht="12.95" customHeight="1" x14ac:dyDescent="0.15">
      <c r="B15" s="25"/>
      <c r="C15" s="25"/>
      <c r="D15" s="25"/>
      <c r="E15" s="60" t="s">
        <v>14</v>
      </c>
      <c r="F15" s="60"/>
      <c r="G15" s="68"/>
      <c r="H15" s="42">
        <f t="shared" si="7"/>
        <v>107</v>
      </c>
      <c r="I15" s="43">
        <v>3</v>
      </c>
      <c r="J15" s="43">
        <v>7</v>
      </c>
      <c r="K15" s="43">
        <v>20</v>
      </c>
      <c r="L15" s="43">
        <v>28</v>
      </c>
      <c r="M15" s="43">
        <v>26</v>
      </c>
      <c r="N15" s="43">
        <v>23</v>
      </c>
      <c r="O15" s="19"/>
      <c r="P15" s="51">
        <v>5</v>
      </c>
      <c r="Q15" s="43">
        <v>20</v>
      </c>
      <c r="R15" s="43">
        <v>4</v>
      </c>
      <c r="S15" s="43">
        <v>2</v>
      </c>
      <c r="T15" s="43">
        <v>49</v>
      </c>
      <c r="U15" s="43">
        <v>27</v>
      </c>
      <c r="V15" s="27"/>
      <c r="W15" s="25"/>
      <c r="X15" s="25"/>
      <c r="Y15" s="60" t="s">
        <v>14</v>
      </c>
      <c r="Z15" s="60"/>
      <c r="AA15" s="60"/>
      <c r="AB15" s="19">
        <f t="shared" si="3"/>
        <v>0</v>
      </c>
      <c r="AC15" s="22">
        <f t="shared" si="4"/>
        <v>0</v>
      </c>
      <c r="AD15" s="28"/>
      <c r="AE15" s="28"/>
    </row>
    <row r="16" spans="1:31" s="2" customFormat="1" ht="12.95" customHeight="1" x14ac:dyDescent="0.15">
      <c r="B16" s="25"/>
      <c r="C16" s="25"/>
      <c r="D16" s="25"/>
      <c r="E16" s="64" t="s">
        <v>138</v>
      </c>
      <c r="F16" s="60"/>
      <c r="G16" s="68"/>
      <c r="H16" s="42">
        <f t="shared" si="7"/>
        <v>1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1</v>
      </c>
      <c r="O16" s="19"/>
      <c r="P16" s="51">
        <v>0</v>
      </c>
      <c r="Q16" s="43">
        <v>0</v>
      </c>
      <c r="R16" s="43">
        <v>0</v>
      </c>
      <c r="S16" s="43">
        <v>0</v>
      </c>
      <c r="T16" s="43">
        <v>1</v>
      </c>
      <c r="U16" s="43">
        <v>0</v>
      </c>
      <c r="V16" s="27"/>
      <c r="W16" s="25"/>
      <c r="X16" s="25"/>
      <c r="Y16" s="64" t="s">
        <v>138</v>
      </c>
      <c r="Z16" s="60"/>
      <c r="AA16" s="60"/>
      <c r="AB16" s="19">
        <f t="shared" si="3"/>
        <v>0</v>
      </c>
      <c r="AC16" s="22">
        <f t="shared" si="4"/>
        <v>0</v>
      </c>
      <c r="AD16" s="28"/>
      <c r="AE16" s="28"/>
    </row>
    <row r="17" spans="1:31" s="2" customFormat="1" ht="12.95" customHeight="1" x14ac:dyDescent="0.15">
      <c r="B17" s="25"/>
      <c r="C17" s="25"/>
      <c r="D17" s="25"/>
      <c r="E17" s="60" t="s">
        <v>15</v>
      </c>
      <c r="F17" s="60"/>
      <c r="G17" s="68"/>
      <c r="H17" s="42">
        <f t="shared" si="7"/>
        <v>98</v>
      </c>
      <c r="I17" s="43">
        <v>2</v>
      </c>
      <c r="J17" s="43">
        <v>9</v>
      </c>
      <c r="K17" s="43">
        <v>14</v>
      </c>
      <c r="L17" s="43">
        <v>18</v>
      </c>
      <c r="M17" s="43">
        <v>27</v>
      </c>
      <c r="N17" s="43">
        <v>28</v>
      </c>
      <c r="O17" s="19"/>
      <c r="P17" s="51">
        <v>5</v>
      </c>
      <c r="Q17" s="43">
        <v>22</v>
      </c>
      <c r="R17" s="43">
        <v>4</v>
      </c>
      <c r="S17" s="43">
        <v>3</v>
      </c>
      <c r="T17" s="43">
        <v>44</v>
      </c>
      <c r="U17" s="43">
        <v>20</v>
      </c>
      <c r="V17" s="27"/>
      <c r="W17" s="25"/>
      <c r="X17" s="25"/>
      <c r="Y17" s="60" t="s">
        <v>15</v>
      </c>
      <c r="Z17" s="60"/>
      <c r="AA17" s="60"/>
      <c r="AB17" s="19">
        <f t="shared" si="3"/>
        <v>0</v>
      </c>
      <c r="AC17" s="22">
        <f t="shared" si="4"/>
        <v>0</v>
      </c>
      <c r="AD17" s="28"/>
      <c r="AE17" s="28"/>
    </row>
    <row r="18" spans="1:31" s="2" customFormat="1" ht="12.95" customHeight="1" x14ac:dyDescent="0.15">
      <c r="B18" s="25"/>
      <c r="C18" s="25"/>
      <c r="D18" s="60" t="s">
        <v>30</v>
      </c>
      <c r="E18" s="60"/>
      <c r="F18" s="60"/>
      <c r="G18" s="68"/>
      <c r="H18" s="42">
        <f t="shared" si="7"/>
        <v>27</v>
      </c>
      <c r="I18" s="43">
        <v>9</v>
      </c>
      <c r="J18" s="43">
        <v>3</v>
      </c>
      <c r="K18" s="43">
        <v>1</v>
      </c>
      <c r="L18" s="43">
        <v>3</v>
      </c>
      <c r="M18" s="43">
        <v>5</v>
      </c>
      <c r="N18" s="43">
        <v>6</v>
      </c>
      <c r="O18" s="19"/>
      <c r="P18" s="51">
        <v>9</v>
      </c>
      <c r="Q18" s="43">
        <v>7</v>
      </c>
      <c r="R18" s="43">
        <v>3</v>
      </c>
      <c r="S18" s="43">
        <v>1</v>
      </c>
      <c r="T18" s="43">
        <v>5</v>
      </c>
      <c r="U18" s="43">
        <v>2</v>
      </c>
      <c r="V18" s="27"/>
      <c r="W18" s="25"/>
      <c r="X18" s="60" t="s">
        <v>30</v>
      </c>
      <c r="Y18" s="60"/>
      <c r="Z18" s="60"/>
      <c r="AA18" s="60"/>
      <c r="AB18" s="19">
        <f t="shared" si="3"/>
        <v>0</v>
      </c>
      <c r="AC18" s="22">
        <f t="shared" si="4"/>
        <v>0</v>
      </c>
      <c r="AD18" s="28"/>
      <c r="AE18" s="28"/>
    </row>
    <row r="19" spans="1:31" s="2" customFormat="1" ht="12.95" customHeight="1" x14ac:dyDescent="0.15">
      <c r="B19" s="25"/>
      <c r="C19" s="25"/>
      <c r="D19" s="64" t="s">
        <v>139</v>
      </c>
      <c r="E19" s="60"/>
      <c r="F19" s="60"/>
      <c r="G19" s="68"/>
      <c r="H19" s="42">
        <f t="shared" si="7"/>
        <v>134</v>
      </c>
      <c r="I19" s="43">
        <v>14</v>
      </c>
      <c r="J19" s="43">
        <v>12</v>
      </c>
      <c r="K19" s="43">
        <v>18</v>
      </c>
      <c r="L19" s="43">
        <v>31</v>
      </c>
      <c r="M19" s="43">
        <v>26</v>
      </c>
      <c r="N19" s="43">
        <v>33</v>
      </c>
      <c r="O19" s="19"/>
      <c r="P19" s="51">
        <v>24</v>
      </c>
      <c r="Q19" s="43">
        <v>40</v>
      </c>
      <c r="R19" s="43">
        <v>9</v>
      </c>
      <c r="S19" s="43">
        <v>8</v>
      </c>
      <c r="T19" s="43">
        <v>43</v>
      </c>
      <c r="U19" s="43">
        <v>10</v>
      </c>
      <c r="V19" s="27"/>
      <c r="W19" s="25"/>
      <c r="X19" s="64" t="s">
        <v>139</v>
      </c>
      <c r="Y19" s="60"/>
      <c r="Z19" s="60"/>
      <c r="AA19" s="60"/>
      <c r="AB19" s="19">
        <f t="shared" si="3"/>
        <v>0</v>
      </c>
      <c r="AC19" s="22">
        <f t="shared" si="4"/>
        <v>0</v>
      </c>
      <c r="AD19" s="28"/>
      <c r="AE19" s="28"/>
    </row>
    <row r="20" spans="1:31" s="24" customFormat="1" ht="15" customHeight="1" x14ac:dyDescent="0.15">
      <c r="A20" s="2"/>
      <c r="B20" s="21"/>
      <c r="C20" s="62" t="s">
        <v>31</v>
      </c>
      <c r="D20" s="62"/>
      <c r="E20" s="62"/>
      <c r="F20" s="62"/>
      <c r="G20" s="69"/>
      <c r="H20" s="42">
        <f>H21+H22+H23+H25+H26</f>
        <v>2815</v>
      </c>
      <c r="I20" s="45">
        <f t="shared" ref="I20:N20" si="10">I21+I22+I23+I25+I26</f>
        <v>334</v>
      </c>
      <c r="J20" s="45">
        <f t="shared" si="10"/>
        <v>406</v>
      </c>
      <c r="K20" s="45">
        <f t="shared" si="10"/>
        <v>553</v>
      </c>
      <c r="L20" s="45">
        <f t="shared" si="10"/>
        <v>539</v>
      </c>
      <c r="M20" s="45">
        <f t="shared" si="10"/>
        <v>481</v>
      </c>
      <c r="N20" s="45">
        <f t="shared" si="10"/>
        <v>502</v>
      </c>
      <c r="O20" s="19"/>
      <c r="P20" s="52">
        <f t="shared" ref="P20:U20" si="11">P21+P22+P23+P25+P26</f>
        <v>535</v>
      </c>
      <c r="Q20" s="42">
        <f t="shared" si="11"/>
        <v>869</v>
      </c>
      <c r="R20" s="42">
        <f t="shared" si="11"/>
        <v>70</v>
      </c>
      <c r="S20" s="42">
        <f t="shared" si="11"/>
        <v>62</v>
      </c>
      <c r="T20" s="42">
        <f t="shared" si="11"/>
        <v>916</v>
      </c>
      <c r="U20" s="42">
        <f t="shared" si="11"/>
        <v>363</v>
      </c>
      <c r="V20" s="20"/>
      <c r="W20" s="62" t="s">
        <v>31</v>
      </c>
      <c r="X20" s="62"/>
      <c r="Y20" s="62"/>
      <c r="Z20" s="62"/>
      <c r="AA20" s="62"/>
      <c r="AB20" s="19">
        <f t="shared" si="3"/>
        <v>0</v>
      </c>
      <c r="AC20" s="22">
        <f t="shared" si="4"/>
        <v>0</v>
      </c>
      <c r="AD20" s="23"/>
      <c r="AE20" s="23"/>
    </row>
    <row r="21" spans="1:31" s="2" customFormat="1" ht="12.95" customHeight="1" x14ac:dyDescent="0.15">
      <c r="A21" s="24"/>
      <c r="B21" s="25"/>
      <c r="C21" s="25"/>
      <c r="D21" s="60" t="s">
        <v>16</v>
      </c>
      <c r="E21" s="60"/>
      <c r="F21" s="60"/>
      <c r="G21" s="68"/>
      <c r="H21" s="42">
        <f t="shared" si="7"/>
        <v>6</v>
      </c>
      <c r="I21" s="43">
        <v>0</v>
      </c>
      <c r="J21" s="43">
        <v>0</v>
      </c>
      <c r="K21" s="43">
        <v>6</v>
      </c>
      <c r="L21" s="43">
        <v>0</v>
      </c>
      <c r="M21" s="43">
        <v>0</v>
      </c>
      <c r="N21" s="43">
        <v>0</v>
      </c>
      <c r="O21" s="19"/>
      <c r="P21" s="51">
        <v>0</v>
      </c>
      <c r="Q21" s="43">
        <v>5</v>
      </c>
      <c r="R21" s="43">
        <v>0</v>
      </c>
      <c r="S21" s="43">
        <v>0</v>
      </c>
      <c r="T21" s="43">
        <v>0</v>
      </c>
      <c r="U21" s="43">
        <v>1</v>
      </c>
      <c r="V21" s="27"/>
      <c r="W21" s="25"/>
      <c r="X21" s="60" t="s">
        <v>16</v>
      </c>
      <c r="Y21" s="60"/>
      <c r="Z21" s="60"/>
      <c r="AA21" s="60"/>
      <c r="AB21" s="19">
        <f t="shared" si="3"/>
        <v>0</v>
      </c>
      <c r="AC21" s="22">
        <f t="shared" si="4"/>
        <v>0</v>
      </c>
      <c r="AD21" s="28"/>
      <c r="AE21" s="28"/>
    </row>
    <row r="22" spans="1:31" s="2" customFormat="1" ht="12.95" customHeight="1" x14ac:dyDescent="0.15">
      <c r="B22" s="25"/>
      <c r="C22" s="25"/>
      <c r="D22" s="60" t="s">
        <v>32</v>
      </c>
      <c r="E22" s="60"/>
      <c r="F22" s="60"/>
      <c r="G22" s="68"/>
      <c r="H22" s="42">
        <f t="shared" si="7"/>
        <v>743</v>
      </c>
      <c r="I22" s="43">
        <v>111</v>
      </c>
      <c r="J22" s="43">
        <v>119</v>
      </c>
      <c r="K22" s="43">
        <v>125</v>
      </c>
      <c r="L22" s="43">
        <v>122</v>
      </c>
      <c r="M22" s="43">
        <v>130</v>
      </c>
      <c r="N22" s="43">
        <v>136</v>
      </c>
      <c r="O22" s="19"/>
      <c r="P22" s="51">
        <v>170</v>
      </c>
      <c r="Q22" s="43">
        <v>233</v>
      </c>
      <c r="R22" s="43">
        <v>22</v>
      </c>
      <c r="S22" s="43">
        <v>20</v>
      </c>
      <c r="T22" s="43">
        <v>210</v>
      </c>
      <c r="U22" s="43">
        <v>88</v>
      </c>
      <c r="V22" s="27"/>
      <c r="W22" s="25"/>
      <c r="X22" s="60" t="s">
        <v>32</v>
      </c>
      <c r="Y22" s="60"/>
      <c r="Z22" s="60"/>
      <c r="AA22" s="60"/>
      <c r="AB22" s="19">
        <f t="shared" si="3"/>
        <v>0</v>
      </c>
      <c r="AC22" s="22">
        <f t="shared" si="4"/>
        <v>0</v>
      </c>
      <c r="AD22" s="28"/>
      <c r="AE22" s="28"/>
    </row>
    <row r="23" spans="1:31" s="2" customFormat="1" ht="12.95" customHeight="1" x14ac:dyDescent="0.15">
      <c r="B23" s="25"/>
      <c r="C23" s="25"/>
      <c r="D23" s="60" t="s">
        <v>33</v>
      </c>
      <c r="E23" s="60"/>
      <c r="F23" s="60"/>
      <c r="G23" s="68"/>
      <c r="H23" s="42">
        <f t="shared" si="7"/>
        <v>1614</v>
      </c>
      <c r="I23" s="43">
        <v>188</v>
      </c>
      <c r="J23" s="43">
        <v>232</v>
      </c>
      <c r="K23" s="43">
        <v>334</v>
      </c>
      <c r="L23" s="43">
        <v>326</v>
      </c>
      <c r="M23" s="43">
        <v>257</v>
      </c>
      <c r="N23" s="43">
        <v>277</v>
      </c>
      <c r="O23" s="19"/>
      <c r="P23" s="51">
        <v>309</v>
      </c>
      <c r="Q23" s="43">
        <v>485</v>
      </c>
      <c r="R23" s="43">
        <v>31</v>
      </c>
      <c r="S23" s="43">
        <v>28</v>
      </c>
      <c r="T23" s="43">
        <v>550</v>
      </c>
      <c r="U23" s="43">
        <v>211</v>
      </c>
      <c r="V23" s="27"/>
      <c r="W23" s="25"/>
      <c r="X23" s="60" t="s">
        <v>33</v>
      </c>
      <c r="Y23" s="60"/>
      <c r="Z23" s="60"/>
      <c r="AA23" s="60"/>
      <c r="AB23" s="19">
        <f t="shared" si="3"/>
        <v>0</v>
      </c>
      <c r="AC23" s="22">
        <f t="shared" si="4"/>
        <v>0</v>
      </c>
      <c r="AD23" s="28"/>
      <c r="AE23" s="28"/>
    </row>
    <row r="24" spans="1:31" s="2" customFormat="1" ht="12.95" customHeight="1" x14ac:dyDescent="0.15">
      <c r="B24" s="25"/>
      <c r="C24" s="25"/>
      <c r="D24" s="25"/>
      <c r="E24" s="61" t="s">
        <v>34</v>
      </c>
      <c r="F24" s="61"/>
      <c r="G24" s="26" t="s">
        <v>17</v>
      </c>
      <c r="H24" s="42">
        <f t="shared" si="7"/>
        <v>12</v>
      </c>
      <c r="I24" s="43">
        <v>0</v>
      </c>
      <c r="J24" s="43">
        <v>0</v>
      </c>
      <c r="K24" s="43">
        <v>8</v>
      </c>
      <c r="L24" s="43">
        <v>1</v>
      </c>
      <c r="M24" s="43">
        <v>3</v>
      </c>
      <c r="N24" s="43">
        <v>0</v>
      </c>
      <c r="O24" s="19"/>
      <c r="P24" s="51">
        <v>0</v>
      </c>
      <c r="Q24" s="43">
        <v>7</v>
      </c>
      <c r="R24" s="43">
        <v>0</v>
      </c>
      <c r="S24" s="43">
        <v>0</v>
      </c>
      <c r="T24" s="43">
        <v>2</v>
      </c>
      <c r="U24" s="43">
        <v>3</v>
      </c>
      <c r="V24" s="27"/>
      <c r="W24" s="25"/>
      <c r="X24" s="25"/>
      <c r="Y24" s="61" t="s">
        <v>34</v>
      </c>
      <c r="Z24" s="61"/>
      <c r="AA24" s="25" t="s">
        <v>17</v>
      </c>
      <c r="AB24" s="19">
        <f t="shared" si="3"/>
        <v>0</v>
      </c>
      <c r="AC24" s="22">
        <f t="shared" si="4"/>
        <v>0</v>
      </c>
      <c r="AD24" s="28"/>
      <c r="AE24" s="28"/>
    </row>
    <row r="25" spans="1:31" s="2" customFormat="1" ht="12.95" customHeight="1" x14ac:dyDescent="0.15">
      <c r="B25" s="25"/>
      <c r="C25" s="25"/>
      <c r="D25" s="60" t="s">
        <v>35</v>
      </c>
      <c r="E25" s="60"/>
      <c r="F25" s="60"/>
      <c r="G25" s="68"/>
      <c r="H25" s="42">
        <f t="shared" si="7"/>
        <v>166</v>
      </c>
      <c r="I25" s="43">
        <v>21</v>
      </c>
      <c r="J25" s="43">
        <v>25</v>
      </c>
      <c r="K25" s="43">
        <v>25</v>
      </c>
      <c r="L25" s="43">
        <v>29</v>
      </c>
      <c r="M25" s="43">
        <v>34</v>
      </c>
      <c r="N25" s="43">
        <v>32</v>
      </c>
      <c r="O25" s="19"/>
      <c r="P25" s="51">
        <v>32</v>
      </c>
      <c r="Q25" s="43">
        <v>56</v>
      </c>
      <c r="R25" s="43">
        <v>8</v>
      </c>
      <c r="S25" s="43">
        <v>8</v>
      </c>
      <c r="T25" s="43">
        <v>43</v>
      </c>
      <c r="U25" s="43">
        <v>19</v>
      </c>
      <c r="V25" s="27"/>
      <c r="W25" s="25"/>
      <c r="X25" s="60" t="s">
        <v>35</v>
      </c>
      <c r="Y25" s="60"/>
      <c r="Z25" s="60"/>
      <c r="AA25" s="60"/>
      <c r="AB25" s="19">
        <f t="shared" si="3"/>
        <v>0</v>
      </c>
      <c r="AC25" s="22">
        <f t="shared" si="4"/>
        <v>0</v>
      </c>
      <c r="AD25" s="28"/>
      <c r="AE25" s="28"/>
    </row>
    <row r="26" spans="1:31" s="2" customFormat="1" ht="12.95" customHeight="1" x14ac:dyDescent="0.15">
      <c r="B26" s="25"/>
      <c r="C26" s="25"/>
      <c r="D26" s="60" t="s">
        <v>36</v>
      </c>
      <c r="E26" s="60"/>
      <c r="F26" s="60"/>
      <c r="G26" s="68"/>
      <c r="H26" s="42">
        <f t="shared" si="7"/>
        <v>286</v>
      </c>
      <c r="I26" s="43">
        <v>14</v>
      </c>
      <c r="J26" s="43">
        <v>30</v>
      </c>
      <c r="K26" s="43">
        <v>63</v>
      </c>
      <c r="L26" s="43">
        <v>62</v>
      </c>
      <c r="M26" s="43">
        <v>60</v>
      </c>
      <c r="N26" s="43">
        <v>57</v>
      </c>
      <c r="O26" s="19"/>
      <c r="P26" s="51">
        <v>24</v>
      </c>
      <c r="Q26" s="43">
        <v>90</v>
      </c>
      <c r="R26" s="43">
        <v>9</v>
      </c>
      <c r="S26" s="43">
        <v>6</v>
      </c>
      <c r="T26" s="43">
        <v>113</v>
      </c>
      <c r="U26" s="43">
        <v>44</v>
      </c>
      <c r="V26" s="27"/>
      <c r="W26" s="25"/>
      <c r="X26" s="60" t="s">
        <v>36</v>
      </c>
      <c r="Y26" s="60"/>
      <c r="Z26" s="60"/>
      <c r="AA26" s="60"/>
      <c r="AB26" s="19">
        <f t="shared" si="3"/>
        <v>0</v>
      </c>
      <c r="AC26" s="22">
        <f t="shared" si="4"/>
        <v>0</v>
      </c>
      <c r="AD26" s="28"/>
      <c r="AE26" s="28"/>
    </row>
    <row r="27" spans="1:31" s="24" customFormat="1" ht="15" customHeight="1" x14ac:dyDescent="0.15">
      <c r="A27" s="2"/>
      <c r="B27" s="21"/>
      <c r="C27" s="62" t="s">
        <v>37</v>
      </c>
      <c r="D27" s="62"/>
      <c r="E27" s="62"/>
      <c r="F27" s="62"/>
      <c r="G27" s="69"/>
      <c r="H27" s="42">
        <f>SUM(H28:H30)</f>
        <v>7421</v>
      </c>
      <c r="I27" s="45">
        <f t="shared" ref="I27:N27" si="12">SUM(I28:I30)</f>
        <v>929</v>
      </c>
      <c r="J27" s="45">
        <f t="shared" si="12"/>
        <v>1235</v>
      </c>
      <c r="K27" s="45">
        <f t="shared" si="12"/>
        <v>1669</v>
      </c>
      <c r="L27" s="45">
        <f t="shared" si="12"/>
        <v>1473</v>
      </c>
      <c r="M27" s="45">
        <f t="shared" si="12"/>
        <v>1125</v>
      </c>
      <c r="N27" s="45">
        <f t="shared" si="12"/>
        <v>990</v>
      </c>
      <c r="O27" s="19"/>
      <c r="P27" s="52">
        <f t="shared" ref="P27:U27" si="13">SUM(P28:P30)</f>
        <v>1414</v>
      </c>
      <c r="Q27" s="42">
        <f t="shared" si="13"/>
        <v>3282</v>
      </c>
      <c r="R27" s="42">
        <f t="shared" si="13"/>
        <v>310</v>
      </c>
      <c r="S27" s="42">
        <f t="shared" si="13"/>
        <v>251</v>
      </c>
      <c r="T27" s="42">
        <f t="shared" si="13"/>
        <v>1344</v>
      </c>
      <c r="U27" s="42">
        <f t="shared" si="13"/>
        <v>820</v>
      </c>
      <c r="V27" s="20"/>
      <c r="W27" s="62" t="s">
        <v>37</v>
      </c>
      <c r="X27" s="62"/>
      <c r="Y27" s="62"/>
      <c r="Z27" s="62"/>
      <c r="AA27" s="62"/>
      <c r="AB27" s="19">
        <f t="shared" si="3"/>
        <v>0</v>
      </c>
      <c r="AC27" s="22">
        <f t="shared" si="4"/>
        <v>0</v>
      </c>
      <c r="AD27" s="23"/>
      <c r="AE27" s="23"/>
    </row>
    <row r="28" spans="1:31" s="2" customFormat="1" ht="12.95" customHeight="1" x14ac:dyDescent="0.15">
      <c r="A28" s="24"/>
      <c r="B28" s="25"/>
      <c r="C28" s="25"/>
      <c r="D28" s="60" t="s">
        <v>38</v>
      </c>
      <c r="E28" s="60"/>
      <c r="F28" s="60"/>
      <c r="G28" s="68"/>
      <c r="H28" s="42">
        <f t="shared" si="7"/>
        <v>340</v>
      </c>
      <c r="I28" s="43">
        <v>29</v>
      </c>
      <c r="J28" s="43">
        <v>35</v>
      </c>
      <c r="K28" s="43">
        <v>47</v>
      </c>
      <c r="L28" s="43">
        <v>71</v>
      </c>
      <c r="M28" s="43">
        <v>84</v>
      </c>
      <c r="N28" s="43">
        <v>74</v>
      </c>
      <c r="O28" s="19"/>
      <c r="P28" s="51">
        <v>50</v>
      </c>
      <c r="Q28" s="43">
        <v>106</v>
      </c>
      <c r="R28" s="43">
        <v>10</v>
      </c>
      <c r="S28" s="43">
        <v>16</v>
      </c>
      <c r="T28" s="43">
        <v>95</v>
      </c>
      <c r="U28" s="43">
        <v>63</v>
      </c>
      <c r="V28" s="27"/>
      <c r="W28" s="25"/>
      <c r="X28" s="60" t="s">
        <v>38</v>
      </c>
      <c r="Y28" s="60"/>
      <c r="Z28" s="60"/>
      <c r="AA28" s="60"/>
      <c r="AB28" s="19">
        <f t="shared" si="3"/>
        <v>0</v>
      </c>
      <c r="AC28" s="22">
        <f t="shared" si="4"/>
        <v>0</v>
      </c>
      <c r="AD28" s="28"/>
      <c r="AE28" s="28"/>
    </row>
    <row r="29" spans="1:31" s="2" customFormat="1" ht="12.95" customHeight="1" x14ac:dyDescent="0.15">
      <c r="B29" s="25"/>
      <c r="C29" s="25"/>
      <c r="D29" s="60" t="s">
        <v>39</v>
      </c>
      <c r="E29" s="60"/>
      <c r="F29" s="60"/>
      <c r="G29" s="68"/>
      <c r="H29" s="42">
        <f t="shared" si="7"/>
        <v>2214</v>
      </c>
      <c r="I29" s="43">
        <v>317</v>
      </c>
      <c r="J29" s="43">
        <v>452</v>
      </c>
      <c r="K29" s="43">
        <v>577</v>
      </c>
      <c r="L29" s="43">
        <v>439</v>
      </c>
      <c r="M29" s="43">
        <v>224</v>
      </c>
      <c r="N29" s="43">
        <v>205</v>
      </c>
      <c r="O29" s="19"/>
      <c r="P29" s="51">
        <v>485</v>
      </c>
      <c r="Q29" s="43">
        <v>1074</v>
      </c>
      <c r="R29" s="43">
        <v>98</v>
      </c>
      <c r="S29" s="43">
        <v>57</v>
      </c>
      <c r="T29" s="43">
        <v>321</v>
      </c>
      <c r="U29" s="43">
        <v>179</v>
      </c>
      <c r="V29" s="27"/>
      <c r="W29" s="25"/>
      <c r="X29" s="60" t="s">
        <v>39</v>
      </c>
      <c r="Y29" s="60"/>
      <c r="Z29" s="60"/>
      <c r="AA29" s="60"/>
      <c r="AB29" s="19">
        <f t="shared" si="3"/>
        <v>0</v>
      </c>
      <c r="AC29" s="22">
        <f t="shared" si="4"/>
        <v>0</v>
      </c>
      <c r="AD29" s="28"/>
      <c r="AE29" s="28"/>
    </row>
    <row r="30" spans="1:31" s="2" customFormat="1" ht="12.95" customHeight="1" x14ac:dyDescent="0.15">
      <c r="B30" s="25"/>
      <c r="C30" s="25"/>
      <c r="D30" s="60" t="s">
        <v>40</v>
      </c>
      <c r="E30" s="60"/>
      <c r="F30" s="60"/>
      <c r="G30" s="68"/>
      <c r="H30" s="42">
        <f t="shared" si="7"/>
        <v>4867</v>
      </c>
      <c r="I30" s="43">
        <v>583</v>
      </c>
      <c r="J30" s="43">
        <v>748</v>
      </c>
      <c r="K30" s="43">
        <v>1045</v>
      </c>
      <c r="L30" s="43">
        <v>963</v>
      </c>
      <c r="M30" s="43">
        <v>817</v>
      </c>
      <c r="N30" s="43">
        <v>711</v>
      </c>
      <c r="O30" s="19"/>
      <c r="P30" s="51">
        <v>879</v>
      </c>
      <c r="Q30" s="43">
        <v>2102</v>
      </c>
      <c r="R30" s="43">
        <v>202</v>
      </c>
      <c r="S30" s="43">
        <v>178</v>
      </c>
      <c r="T30" s="43">
        <v>928</v>
      </c>
      <c r="U30" s="43">
        <v>578</v>
      </c>
      <c r="V30" s="27"/>
      <c r="W30" s="25"/>
      <c r="X30" s="60" t="s">
        <v>40</v>
      </c>
      <c r="Y30" s="60"/>
      <c r="Z30" s="60"/>
      <c r="AA30" s="60"/>
      <c r="AB30" s="19">
        <f t="shared" si="3"/>
        <v>0</v>
      </c>
      <c r="AC30" s="22">
        <f t="shared" si="4"/>
        <v>0</v>
      </c>
      <c r="AD30" s="28"/>
      <c r="AE30" s="28"/>
    </row>
    <row r="31" spans="1:31" s="24" customFormat="1" ht="15" customHeight="1" x14ac:dyDescent="0.15">
      <c r="A31" s="2"/>
      <c r="B31" s="21"/>
      <c r="C31" s="62" t="s">
        <v>41</v>
      </c>
      <c r="D31" s="62"/>
      <c r="E31" s="62"/>
      <c r="F31" s="62"/>
      <c r="G31" s="69"/>
      <c r="H31" s="42">
        <f>H32+H33+H36+H42+H44+H45</f>
        <v>923</v>
      </c>
      <c r="I31" s="45">
        <f t="shared" ref="I31:N31" si="14">I32+I33+I36+I42+I44+I45</f>
        <v>25</v>
      </c>
      <c r="J31" s="45">
        <f t="shared" si="14"/>
        <v>41</v>
      </c>
      <c r="K31" s="45">
        <f t="shared" si="14"/>
        <v>112</v>
      </c>
      <c r="L31" s="45">
        <f t="shared" si="14"/>
        <v>178</v>
      </c>
      <c r="M31" s="45">
        <f t="shared" si="14"/>
        <v>299</v>
      </c>
      <c r="N31" s="45">
        <f t="shared" si="14"/>
        <v>268</v>
      </c>
      <c r="O31" s="19"/>
      <c r="P31" s="52">
        <f t="shared" ref="P31:U31" si="15">P32+P33+P36+P42+P44+P45</f>
        <v>29</v>
      </c>
      <c r="Q31" s="42">
        <f t="shared" si="15"/>
        <v>266</v>
      </c>
      <c r="R31" s="42">
        <f t="shared" si="15"/>
        <v>90</v>
      </c>
      <c r="S31" s="42">
        <f t="shared" si="15"/>
        <v>54</v>
      </c>
      <c r="T31" s="42">
        <f t="shared" si="15"/>
        <v>234</v>
      </c>
      <c r="U31" s="42">
        <f t="shared" si="15"/>
        <v>250</v>
      </c>
      <c r="V31" s="20"/>
      <c r="W31" s="62" t="s">
        <v>41</v>
      </c>
      <c r="X31" s="62"/>
      <c r="Y31" s="62"/>
      <c r="Z31" s="62"/>
      <c r="AA31" s="62"/>
      <c r="AB31" s="19">
        <f t="shared" si="3"/>
        <v>0</v>
      </c>
      <c r="AC31" s="22">
        <f t="shared" si="4"/>
        <v>0</v>
      </c>
      <c r="AD31" s="23"/>
      <c r="AE31" s="23"/>
    </row>
    <row r="32" spans="1:31" s="2" customFormat="1" ht="12.95" customHeight="1" x14ac:dyDescent="0.15">
      <c r="A32" s="24"/>
      <c r="B32" s="25"/>
      <c r="C32" s="25"/>
      <c r="D32" s="60" t="s">
        <v>42</v>
      </c>
      <c r="E32" s="60"/>
      <c r="F32" s="60"/>
      <c r="G32" s="68"/>
      <c r="H32" s="42">
        <f t="shared" si="7"/>
        <v>847</v>
      </c>
      <c r="I32" s="43">
        <v>21</v>
      </c>
      <c r="J32" s="43">
        <v>36</v>
      </c>
      <c r="K32" s="43">
        <v>105</v>
      </c>
      <c r="L32" s="43">
        <v>154</v>
      </c>
      <c r="M32" s="43">
        <v>282</v>
      </c>
      <c r="N32" s="43">
        <v>249</v>
      </c>
      <c r="O32" s="19"/>
      <c r="P32" s="51">
        <v>25</v>
      </c>
      <c r="Q32" s="43">
        <v>233</v>
      </c>
      <c r="R32" s="43">
        <v>83</v>
      </c>
      <c r="S32" s="43">
        <v>47</v>
      </c>
      <c r="T32" s="43">
        <v>216</v>
      </c>
      <c r="U32" s="43">
        <v>243</v>
      </c>
      <c r="V32" s="27"/>
      <c r="W32" s="25"/>
      <c r="X32" s="60" t="s">
        <v>42</v>
      </c>
      <c r="Y32" s="60"/>
      <c r="Z32" s="60"/>
      <c r="AA32" s="60"/>
      <c r="AB32" s="19">
        <f t="shared" si="3"/>
        <v>0</v>
      </c>
      <c r="AC32" s="22">
        <f t="shared" si="4"/>
        <v>0</v>
      </c>
      <c r="AD32" s="28"/>
      <c r="AE32" s="28"/>
    </row>
    <row r="33" spans="1:31" s="2" customFormat="1" ht="12.95" customHeight="1" x14ac:dyDescent="0.15">
      <c r="B33" s="25"/>
      <c r="C33" s="25"/>
      <c r="D33" s="60" t="s">
        <v>43</v>
      </c>
      <c r="E33" s="60"/>
      <c r="F33" s="60"/>
      <c r="G33" s="68"/>
      <c r="H33" s="42">
        <f t="shared" si="7"/>
        <v>16</v>
      </c>
      <c r="I33" s="44">
        <v>0</v>
      </c>
      <c r="J33" s="44">
        <v>0</v>
      </c>
      <c r="K33" s="44">
        <v>1</v>
      </c>
      <c r="L33" s="44">
        <v>2</v>
      </c>
      <c r="M33" s="44">
        <v>4</v>
      </c>
      <c r="N33" s="44">
        <v>9</v>
      </c>
      <c r="O33" s="19"/>
      <c r="P33" s="53">
        <v>0</v>
      </c>
      <c r="Q33" s="44">
        <v>3</v>
      </c>
      <c r="R33" s="44">
        <v>3</v>
      </c>
      <c r="S33" s="44">
        <v>2</v>
      </c>
      <c r="T33" s="44">
        <v>6</v>
      </c>
      <c r="U33" s="44">
        <v>2</v>
      </c>
      <c r="V33" s="27"/>
      <c r="W33" s="25"/>
      <c r="X33" s="60" t="s">
        <v>43</v>
      </c>
      <c r="Y33" s="60"/>
      <c r="Z33" s="60"/>
      <c r="AA33" s="60"/>
      <c r="AB33" s="19">
        <f t="shared" si="3"/>
        <v>0</v>
      </c>
      <c r="AC33" s="22">
        <f t="shared" si="4"/>
        <v>0</v>
      </c>
      <c r="AD33" s="28"/>
      <c r="AE33" s="28"/>
    </row>
    <row r="34" spans="1:31" s="2" customFormat="1" ht="12.95" customHeight="1" x14ac:dyDescent="0.15">
      <c r="B34" s="25"/>
      <c r="C34" s="25"/>
      <c r="D34" s="25"/>
      <c r="E34" s="60" t="s">
        <v>43</v>
      </c>
      <c r="F34" s="60"/>
      <c r="G34" s="68"/>
      <c r="H34" s="42">
        <f t="shared" si="7"/>
        <v>13</v>
      </c>
      <c r="I34" s="43">
        <v>0</v>
      </c>
      <c r="J34" s="43">
        <v>0</v>
      </c>
      <c r="K34" s="43">
        <v>1</v>
      </c>
      <c r="L34" s="43">
        <v>1</v>
      </c>
      <c r="M34" s="43">
        <v>3</v>
      </c>
      <c r="N34" s="43">
        <v>8</v>
      </c>
      <c r="O34" s="19"/>
      <c r="P34" s="51">
        <v>0</v>
      </c>
      <c r="Q34" s="43">
        <v>2</v>
      </c>
      <c r="R34" s="43">
        <v>3</v>
      </c>
      <c r="S34" s="43">
        <v>2</v>
      </c>
      <c r="T34" s="43">
        <v>4</v>
      </c>
      <c r="U34" s="43">
        <v>2</v>
      </c>
      <c r="V34" s="27"/>
      <c r="W34" s="25"/>
      <c r="X34" s="25"/>
      <c r="Y34" s="60" t="s">
        <v>43</v>
      </c>
      <c r="Z34" s="60"/>
      <c r="AA34" s="60"/>
      <c r="AB34" s="19">
        <f t="shared" si="3"/>
        <v>0</v>
      </c>
      <c r="AC34" s="22">
        <f t="shared" si="4"/>
        <v>0</v>
      </c>
      <c r="AD34" s="28"/>
      <c r="AE34" s="28"/>
    </row>
    <row r="35" spans="1:31" s="2" customFormat="1" ht="12.95" customHeight="1" x14ac:dyDescent="0.15">
      <c r="B35" s="25"/>
      <c r="C35" s="25"/>
      <c r="D35" s="25"/>
      <c r="E35" s="60" t="s">
        <v>44</v>
      </c>
      <c r="F35" s="60"/>
      <c r="G35" s="68"/>
      <c r="H35" s="42">
        <f t="shared" si="7"/>
        <v>3</v>
      </c>
      <c r="I35" s="43">
        <v>0</v>
      </c>
      <c r="J35" s="43">
        <v>0</v>
      </c>
      <c r="K35" s="43">
        <v>0</v>
      </c>
      <c r="L35" s="43">
        <v>1</v>
      </c>
      <c r="M35" s="43">
        <v>1</v>
      </c>
      <c r="N35" s="43">
        <v>1</v>
      </c>
      <c r="O35" s="19"/>
      <c r="P35" s="51">
        <v>0</v>
      </c>
      <c r="Q35" s="43">
        <v>1</v>
      </c>
      <c r="R35" s="43">
        <v>0</v>
      </c>
      <c r="S35" s="43">
        <v>0</v>
      </c>
      <c r="T35" s="43">
        <v>2</v>
      </c>
      <c r="U35" s="43">
        <v>0</v>
      </c>
      <c r="V35" s="27"/>
      <c r="W35" s="25"/>
      <c r="X35" s="25"/>
      <c r="Y35" s="60" t="s">
        <v>44</v>
      </c>
      <c r="Z35" s="60"/>
      <c r="AA35" s="60"/>
      <c r="AB35" s="19">
        <f t="shared" si="3"/>
        <v>0</v>
      </c>
      <c r="AC35" s="22">
        <f t="shared" si="4"/>
        <v>0</v>
      </c>
      <c r="AD35" s="28"/>
      <c r="AE35" s="28"/>
    </row>
    <row r="36" spans="1:31" s="2" customFormat="1" ht="12.95" customHeight="1" x14ac:dyDescent="0.15">
      <c r="B36" s="25"/>
      <c r="C36" s="25"/>
      <c r="D36" s="60" t="s">
        <v>45</v>
      </c>
      <c r="E36" s="60"/>
      <c r="F36" s="60"/>
      <c r="G36" s="68"/>
      <c r="H36" s="42">
        <f>SUM(I36:N36)</f>
        <v>60</v>
      </c>
      <c r="I36" s="44">
        <f>SUM(I37:I41)</f>
        <v>4</v>
      </c>
      <c r="J36" s="44">
        <f t="shared" ref="J36:U36" si="16">SUM(J37:J41)</f>
        <v>5</v>
      </c>
      <c r="K36" s="44">
        <f t="shared" si="16"/>
        <v>6</v>
      </c>
      <c r="L36" s="44">
        <f t="shared" si="16"/>
        <v>22</v>
      </c>
      <c r="M36" s="44">
        <f t="shared" si="16"/>
        <v>13</v>
      </c>
      <c r="N36" s="44">
        <f t="shared" si="16"/>
        <v>10</v>
      </c>
      <c r="O36" s="19"/>
      <c r="P36" s="53">
        <f t="shared" si="16"/>
        <v>4</v>
      </c>
      <c r="Q36" s="44">
        <f t="shared" si="16"/>
        <v>30</v>
      </c>
      <c r="R36" s="44">
        <f t="shared" si="16"/>
        <v>4</v>
      </c>
      <c r="S36" s="44">
        <f t="shared" si="16"/>
        <v>5</v>
      </c>
      <c r="T36" s="44">
        <f t="shared" si="16"/>
        <v>12</v>
      </c>
      <c r="U36" s="44">
        <f t="shared" si="16"/>
        <v>5</v>
      </c>
      <c r="V36" s="27"/>
      <c r="W36" s="25"/>
      <c r="X36" s="60" t="s">
        <v>45</v>
      </c>
      <c r="Y36" s="60"/>
      <c r="Z36" s="60"/>
      <c r="AA36" s="60"/>
      <c r="AB36" s="19">
        <f t="shared" si="3"/>
        <v>0</v>
      </c>
      <c r="AC36" s="22">
        <f t="shared" si="4"/>
        <v>0</v>
      </c>
      <c r="AD36" s="28"/>
      <c r="AE36" s="28"/>
    </row>
    <row r="37" spans="1:31" s="2" customFormat="1" ht="12.95" customHeight="1" x14ac:dyDescent="0.15">
      <c r="B37" s="25"/>
      <c r="C37" s="25"/>
      <c r="D37" s="25"/>
      <c r="E37" s="66" t="s">
        <v>18</v>
      </c>
      <c r="F37" s="66"/>
      <c r="G37" s="72"/>
      <c r="H37" s="42">
        <f t="shared" si="7"/>
        <v>1</v>
      </c>
      <c r="I37" s="43">
        <v>0</v>
      </c>
      <c r="J37" s="43">
        <v>0</v>
      </c>
      <c r="K37" s="43">
        <v>0</v>
      </c>
      <c r="L37" s="43">
        <v>0</v>
      </c>
      <c r="M37" s="43">
        <v>1</v>
      </c>
      <c r="N37" s="43">
        <v>0</v>
      </c>
      <c r="O37" s="19"/>
      <c r="P37" s="51">
        <v>0</v>
      </c>
      <c r="Q37" s="43">
        <v>1</v>
      </c>
      <c r="R37" s="43">
        <v>0</v>
      </c>
      <c r="S37" s="43">
        <v>0</v>
      </c>
      <c r="T37" s="43">
        <v>0</v>
      </c>
      <c r="U37" s="43">
        <v>0</v>
      </c>
      <c r="V37" s="27"/>
      <c r="W37" s="25"/>
      <c r="X37" s="25"/>
      <c r="Y37" s="66" t="s">
        <v>18</v>
      </c>
      <c r="Z37" s="66"/>
      <c r="AA37" s="66"/>
      <c r="AB37" s="19">
        <f t="shared" si="3"/>
        <v>0</v>
      </c>
      <c r="AC37" s="22">
        <f t="shared" si="4"/>
        <v>0</v>
      </c>
      <c r="AD37" s="28"/>
      <c r="AE37" s="28"/>
    </row>
    <row r="38" spans="1:31" s="2" customFormat="1" ht="12.95" customHeight="1" x14ac:dyDescent="0.15">
      <c r="B38" s="25"/>
      <c r="C38" s="25"/>
      <c r="D38" s="25"/>
      <c r="E38" s="60" t="s">
        <v>19</v>
      </c>
      <c r="F38" s="60"/>
      <c r="G38" s="68"/>
      <c r="H38" s="42">
        <f t="shared" si="7"/>
        <v>58</v>
      </c>
      <c r="I38" s="43">
        <v>4</v>
      </c>
      <c r="J38" s="43">
        <v>5</v>
      </c>
      <c r="K38" s="43">
        <v>6</v>
      </c>
      <c r="L38" s="43">
        <v>22</v>
      </c>
      <c r="M38" s="43">
        <v>11</v>
      </c>
      <c r="N38" s="43">
        <v>10</v>
      </c>
      <c r="O38" s="19"/>
      <c r="P38" s="51">
        <v>4</v>
      </c>
      <c r="Q38" s="43">
        <v>29</v>
      </c>
      <c r="R38" s="43">
        <v>4</v>
      </c>
      <c r="S38" s="43">
        <v>4</v>
      </c>
      <c r="T38" s="43">
        <v>12</v>
      </c>
      <c r="U38" s="43">
        <v>5</v>
      </c>
      <c r="V38" s="27"/>
      <c r="W38" s="25"/>
      <c r="X38" s="25"/>
      <c r="Y38" s="60" t="s">
        <v>19</v>
      </c>
      <c r="Z38" s="60"/>
      <c r="AA38" s="60"/>
      <c r="AB38" s="19">
        <f t="shared" si="3"/>
        <v>0</v>
      </c>
      <c r="AC38" s="22">
        <f t="shared" si="4"/>
        <v>0</v>
      </c>
      <c r="AD38" s="28"/>
      <c r="AE38" s="28"/>
    </row>
    <row r="39" spans="1:31" s="2" customFormat="1" ht="12.95" customHeight="1" x14ac:dyDescent="0.15">
      <c r="B39" s="25"/>
      <c r="C39" s="25"/>
      <c r="D39" s="25"/>
      <c r="E39" s="60" t="s">
        <v>133</v>
      </c>
      <c r="F39" s="60"/>
      <c r="G39" s="68"/>
      <c r="H39" s="42">
        <f t="shared" si="7"/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19"/>
      <c r="P39" s="51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27"/>
      <c r="W39" s="25"/>
      <c r="X39" s="25"/>
      <c r="Y39" s="60" t="s">
        <v>133</v>
      </c>
      <c r="Z39" s="60"/>
      <c r="AA39" s="60"/>
      <c r="AB39" s="19">
        <f t="shared" si="3"/>
        <v>0</v>
      </c>
      <c r="AC39" s="22">
        <f t="shared" si="4"/>
        <v>0</v>
      </c>
      <c r="AD39" s="28"/>
      <c r="AE39" s="28"/>
    </row>
    <row r="40" spans="1:31" s="2" customFormat="1" ht="12.95" customHeight="1" x14ac:dyDescent="0.15">
      <c r="B40" s="25"/>
      <c r="C40" s="25"/>
      <c r="D40" s="25"/>
      <c r="E40" s="60" t="s">
        <v>20</v>
      </c>
      <c r="F40" s="60"/>
      <c r="G40" s="68"/>
      <c r="H40" s="42">
        <f t="shared" si="7"/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19"/>
      <c r="P40" s="51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27"/>
      <c r="W40" s="25"/>
      <c r="X40" s="25"/>
      <c r="Y40" s="60" t="s">
        <v>20</v>
      </c>
      <c r="Z40" s="60"/>
      <c r="AA40" s="60"/>
      <c r="AB40" s="19">
        <f t="shared" si="3"/>
        <v>0</v>
      </c>
      <c r="AC40" s="22">
        <f t="shared" si="4"/>
        <v>0</v>
      </c>
      <c r="AD40" s="28"/>
      <c r="AE40" s="28"/>
    </row>
    <row r="41" spans="1:31" s="2" customFormat="1" ht="12.95" customHeight="1" x14ac:dyDescent="0.15">
      <c r="B41" s="25"/>
      <c r="C41" s="25"/>
      <c r="D41" s="25"/>
      <c r="E41" s="67" t="s">
        <v>46</v>
      </c>
      <c r="F41" s="67"/>
      <c r="G41" s="73"/>
      <c r="H41" s="42">
        <f t="shared" si="7"/>
        <v>1</v>
      </c>
      <c r="I41" s="43">
        <v>0</v>
      </c>
      <c r="J41" s="43">
        <v>0</v>
      </c>
      <c r="K41" s="43">
        <v>0</v>
      </c>
      <c r="L41" s="43">
        <v>0</v>
      </c>
      <c r="M41" s="43">
        <v>1</v>
      </c>
      <c r="N41" s="43">
        <v>0</v>
      </c>
      <c r="O41" s="19"/>
      <c r="P41" s="51">
        <v>0</v>
      </c>
      <c r="Q41" s="43">
        <v>0</v>
      </c>
      <c r="R41" s="43">
        <v>0</v>
      </c>
      <c r="S41" s="43">
        <v>1</v>
      </c>
      <c r="T41" s="43">
        <v>0</v>
      </c>
      <c r="U41" s="43">
        <v>0</v>
      </c>
      <c r="V41" s="27"/>
      <c r="W41" s="25"/>
      <c r="X41" s="25"/>
      <c r="Y41" s="67" t="s">
        <v>46</v>
      </c>
      <c r="Z41" s="67"/>
      <c r="AA41" s="67"/>
      <c r="AB41" s="19">
        <f t="shared" si="3"/>
        <v>0</v>
      </c>
      <c r="AC41" s="22">
        <f t="shared" si="4"/>
        <v>0</v>
      </c>
      <c r="AD41" s="28"/>
      <c r="AE41" s="28"/>
    </row>
    <row r="42" spans="1:31" s="2" customFormat="1" ht="12.95" customHeight="1" x14ac:dyDescent="0.15">
      <c r="B42" s="25"/>
      <c r="C42" s="25"/>
      <c r="D42" s="60" t="s">
        <v>47</v>
      </c>
      <c r="E42" s="60"/>
      <c r="F42" s="60"/>
      <c r="G42" s="68"/>
      <c r="H42" s="42">
        <f t="shared" si="7"/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19"/>
      <c r="P42" s="53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27"/>
      <c r="W42" s="25"/>
      <c r="X42" s="60" t="s">
        <v>47</v>
      </c>
      <c r="Y42" s="60"/>
      <c r="Z42" s="60"/>
      <c r="AA42" s="60"/>
      <c r="AB42" s="19">
        <f t="shared" si="3"/>
        <v>0</v>
      </c>
      <c r="AC42" s="22">
        <f t="shared" si="4"/>
        <v>0</v>
      </c>
      <c r="AD42" s="28"/>
      <c r="AE42" s="28"/>
    </row>
    <row r="43" spans="1:31" s="24" customFormat="1" ht="12.95" customHeight="1" x14ac:dyDescent="0.15">
      <c r="A43" s="2"/>
      <c r="B43" s="25"/>
      <c r="C43" s="25"/>
      <c r="D43" s="25"/>
      <c r="E43" s="61" t="s">
        <v>34</v>
      </c>
      <c r="F43" s="61"/>
      <c r="G43" s="26" t="s">
        <v>21</v>
      </c>
      <c r="H43" s="42">
        <f t="shared" si="7"/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19"/>
      <c r="P43" s="51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27"/>
      <c r="W43" s="25"/>
      <c r="X43" s="25"/>
      <c r="Y43" s="61" t="s">
        <v>66</v>
      </c>
      <c r="Z43" s="61"/>
      <c r="AA43" s="25" t="s">
        <v>21</v>
      </c>
      <c r="AB43" s="19">
        <f t="shared" si="3"/>
        <v>0</v>
      </c>
      <c r="AC43" s="22">
        <f t="shared" si="4"/>
        <v>0</v>
      </c>
      <c r="AD43" s="23"/>
      <c r="AE43" s="23"/>
    </row>
    <row r="44" spans="1:31" s="2" customFormat="1" ht="12.95" customHeight="1" x14ac:dyDescent="0.15">
      <c r="A44" s="24"/>
      <c r="B44" s="25"/>
      <c r="C44" s="25"/>
      <c r="D44" s="60" t="s">
        <v>48</v>
      </c>
      <c r="E44" s="60"/>
      <c r="F44" s="60"/>
      <c r="G44" s="68"/>
      <c r="H44" s="42">
        <f t="shared" si="7"/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19"/>
      <c r="P44" s="51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27"/>
      <c r="W44" s="25"/>
      <c r="X44" s="60" t="s">
        <v>48</v>
      </c>
      <c r="Y44" s="60"/>
      <c r="Z44" s="60"/>
      <c r="AA44" s="60"/>
      <c r="AB44" s="19">
        <f t="shared" si="3"/>
        <v>0</v>
      </c>
      <c r="AC44" s="22">
        <f t="shared" si="4"/>
        <v>0</v>
      </c>
      <c r="AD44" s="28"/>
      <c r="AE44" s="28"/>
    </row>
    <row r="45" spans="1:31" s="2" customFormat="1" ht="12.95" customHeight="1" x14ac:dyDescent="0.15">
      <c r="B45" s="25"/>
      <c r="C45" s="25"/>
      <c r="D45" s="60" t="s">
        <v>49</v>
      </c>
      <c r="E45" s="60"/>
      <c r="F45" s="60"/>
      <c r="G45" s="68"/>
      <c r="H45" s="42">
        <f t="shared" si="7"/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9"/>
      <c r="P45" s="51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27"/>
      <c r="W45" s="25"/>
      <c r="X45" s="60" t="s">
        <v>49</v>
      </c>
      <c r="Y45" s="60"/>
      <c r="Z45" s="60"/>
      <c r="AA45" s="60"/>
      <c r="AB45" s="19">
        <f t="shared" si="3"/>
        <v>0</v>
      </c>
      <c r="AC45" s="22">
        <f t="shared" si="4"/>
        <v>0</v>
      </c>
      <c r="AD45" s="28"/>
      <c r="AE45" s="28"/>
    </row>
    <row r="46" spans="1:31" s="2" customFormat="1" ht="15" customHeight="1" x14ac:dyDescent="0.15">
      <c r="B46" s="21"/>
      <c r="C46" s="62" t="s">
        <v>50</v>
      </c>
      <c r="D46" s="62"/>
      <c r="E46" s="62"/>
      <c r="F46" s="62"/>
      <c r="G46" s="69"/>
      <c r="H46" s="42">
        <f>H47+H51</f>
        <v>469</v>
      </c>
      <c r="I46" s="45">
        <f t="shared" ref="I46:N46" si="17">I47+I51</f>
        <v>72</v>
      </c>
      <c r="J46" s="45">
        <f t="shared" si="17"/>
        <v>87</v>
      </c>
      <c r="K46" s="45">
        <f t="shared" si="17"/>
        <v>71</v>
      </c>
      <c r="L46" s="45">
        <f t="shared" si="17"/>
        <v>80</v>
      </c>
      <c r="M46" s="45">
        <f t="shared" si="17"/>
        <v>86</v>
      </c>
      <c r="N46" s="45">
        <f t="shared" si="17"/>
        <v>73</v>
      </c>
      <c r="O46" s="19"/>
      <c r="P46" s="52">
        <f t="shared" ref="P46:U46" si="18">P47+P51</f>
        <v>115</v>
      </c>
      <c r="Q46" s="42">
        <f t="shared" si="18"/>
        <v>227</v>
      </c>
      <c r="R46" s="42">
        <f t="shared" si="18"/>
        <v>42</v>
      </c>
      <c r="S46" s="42">
        <f t="shared" si="18"/>
        <v>15</v>
      </c>
      <c r="T46" s="42">
        <f t="shared" si="18"/>
        <v>56</v>
      </c>
      <c r="U46" s="42">
        <f t="shared" si="18"/>
        <v>14</v>
      </c>
      <c r="V46" s="20"/>
      <c r="W46" s="62" t="s">
        <v>50</v>
      </c>
      <c r="X46" s="62"/>
      <c r="Y46" s="62"/>
      <c r="Z46" s="62"/>
      <c r="AA46" s="62"/>
      <c r="AB46" s="19">
        <f t="shared" si="3"/>
        <v>0</v>
      </c>
      <c r="AC46" s="22">
        <f t="shared" si="4"/>
        <v>0</v>
      </c>
      <c r="AD46" s="28"/>
      <c r="AE46" s="28"/>
    </row>
    <row r="47" spans="1:31" s="2" customFormat="1" ht="12.95" customHeight="1" x14ac:dyDescent="0.15">
      <c r="B47" s="25"/>
      <c r="C47" s="25"/>
      <c r="D47" s="60" t="s">
        <v>51</v>
      </c>
      <c r="E47" s="60"/>
      <c r="F47" s="60"/>
      <c r="G47" s="68"/>
      <c r="H47" s="42">
        <f t="shared" si="7"/>
        <v>3</v>
      </c>
      <c r="I47" s="44">
        <v>0</v>
      </c>
      <c r="J47" s="44">
        <v>0</v>
      </c>
      <c r="K47" s="44">
        <v>0</v>
      </c>
      <c r="L47" s="44">
        <v>0</v>
      </c>
      <c r="M47" s="44">
        <v>1</v>
      </c>
      <c r="N47" s="44">
        <v>2</v>
      </c>
      <c r="O47" s="19"/>
      <c r="P47" s="53">
        <v>0</v>
      </c>
      <c r="Q47" s="44">
        <v>1</v>
      </c>
      <c r="R47" s="44">
        <v>0</v>
      </c>
      <c r="S47" s="44">
        <v>0</v>
      </c>
      <c r="T47" s="44">
        <v>1</v>
      </c>
      <c r="U47" s="44">
        <v>1</v>
      </c>
      <c r="V47" s="27"/>
      <c r="W47" s="25"/>
      <c r="X47" s="60" t="s">
        <v>51</v>
      </c>
      <c r="Y47" s="60"/>
      <c r="Z47" s="60"/>
      <c r="AA47" s="60"/>
      <c r="AB47" s="19">
        <f t="shared" si="3"/>
        <v>0</v>
      </c>
      <c r="AC47" s="22">
        <f t="shared" si="4"/>
        <v>0</v>
      </c>
      <c r="AD47" s="28"/>
      <c r="AE47" s="28"/>
    </row>
    <row r="48" spans="1:31" s="24" customFormat="1" ht="12.95" customHeight="1" x14ac:dyDescent="0.15">
      <c r="A48" s="2"/>
      <c r="B48" s="25"/>
      <c r="C48" s="25"/>
      <c r="D48" s="25"/>
      <c r="E48" s="63" t="s">
        <v>52</v>
      </c>
      <c r="F48" s="64"/>
      <c r="G48" s="71"/>
      <c r="H48" s="42">
        <f t="shared" si="7"/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19"/>
      <c r="P48" s="51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27"/>
      <c r="W48" s="25"/>
      <c r="X48" s="25"/>
      <c r="Y48" s="63" t="s">
        <v>52</v>
      </c>
      <c r="Z48" s="64"/>
      <c r="AA48" s="64"/>
      <c r="AB48" s="19">
        <f t="shared" si="3"/>
        <v>0</v>
      </c>
      <c r="AC48" s="22">
        <f t="shared" si="4"/>
        <v>0</v>
      </c>
      <c r="AD48" s="23"/>
      <c r="AE48" s="23"/>
    </row>
    <row r="49" spans="1:31" s="2" customFormat="1" ht="12.95" customHeight="1" x14ac:dyDescent="0.15">
      <c r="A49" s="24"/>
      <c r="B49" s="25"/>
      <c r="C49" s="25"/>
      <c r="D49" s="25"/>
      <c r="E49" s="63" t="s">
        <v>53</v>
      </c>
      <c r="F49" s="64"/>
      <c r="G49" s="71"/>
      <c r="H49" s="42">
        <f t="shared" si="7"/>
        <v>2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2</v>
      </c>
      <c r="O49" s="19"/>
      <c r="P49" s="51">
        <v>0</v>
      </c>
      <c r="Q49" s="43">
        <v>0</v>
      </c>
      <c r="R49" s="43">
        <v>0</v>
      </c>
      <c r="S49" s="43">
        <v>0</v>
      </c>
      <c r="T49" s="43">
        <v>1</v>
      </c>
      <c r="U49" s="43">
        <v>1</v>
      </c>
      <c r="V49" s="27"/>
      <c r="W49" s="25"/>
      <c r="X49" s="25"/>
      <c r="Y49" s="63" t="s">
        <v>53</v>
      </c>
      <c r="Z49" s="64"/>
      <c r="AA49" s="64"/>
      <c r="AB49" s="19">
        <f t="shared" si="3"/>
        <v>0</v>
      </c>
      <c r="AC49" s="22">
        <f t="shared" si="4"/>
        <v>0</v>
      </c>
      <c r="AD49" s="28"/>
      <c r="AE49" s="28"/>
    </row>
    <row r="50" spans="1:31" s="2" customFormat="1" ht="12.95" customHeight="1" x14ac:dyDescent="0.15">
      <c r="B50" s="25"/>
      <c r="C50" s="25"/>
      <c r="D50" s="25"/>
      <c r="E50" s="63" t="s">
        <v>54</v>
      </c>
      <c r="F50" s="64"/>
      <c r="G50" s="71"/>
      <c r="H50" s="42">
        <f t="shared" si="7"/>
        <v>1</v>
      </c>
      <c r="I50" s="43">
        <v>0</v>
      </c>
      <c r="J50" s="43">
        <v>0</v>
      </c>
      <c r="K50" s="43">
        <v>0</v>
      </c>
      <c r="L50" s="43">
        <v>0</v>
      </c>
      <c r="M50" s="43">
        <v>1</v>
      </c>
      <c r="N50" s="43">
        <v>0</v>
      </c>
      <c r="O50" s="19"/>
      <c r="P50" s="51">
        <v>0</v>
      </c>
      <c r="Q50" s="43">
        <v>1</v>
      </c>
      <c r="R50" s="43">
        <v>0</v>
      </c>
      <c r="S50" s="43">
        <v>0</v>
      </c>
      <c r="T50" s="43">
        <v>0</v>
      </c>
      <c r="U50" s="43">
        <v>0</v>
      </c>
      <c r="V50" s="27"/>
      <c r="W50" s="25"/>
      <c r="X50" s="25"/>
      <c r="Y50" s="63" t="s">
        <v>54</v>
      </c>
      <c r="Z50" s="64"/>
      <c r="AA50" s="64"/>
      <c r="AB50" s="19">
        <f t="shared" si="3"/>
        <v>0</v>
      </c>
      <c r="AC50" s="22">
        <f t="shared" si="4"/>
        <v>0</v>
      </c>
      <c r="AD50" s="28"/>
      <c r="AE50" s="28"/>
    </row>
    <row r="51" spans="1:31" s="2" customFormat="1" ht="12.95" customHeight="1" x14ac:dyDescent="0.15">
      <c r="B51" s="25"/>
      <c r="C51" s="25"/>
      <c r="D51" s="60" t="s">
        <v>55</v>
      </c>
      <c r="E51" s="60"/>
      <c r="F51" s="60"/>
      <c r="G51" s="68"/>
      <c r="H51" s="42">
        <f t="shared" si="7"/>
        <v>466</v>
      </c>
      <c r="I51" s="43">
        <v>72</v>
      </c>
      <c r="J51" s="43">
        <v>87</v>
      </c>
      <c r="K51" s="43">
        <v>71</v>
      </c>
      <c r="L51" s="43">
        <v>80</v>
      </c>
      <c r="M51" s="43">
        <v>85</v>
      </c>
      <c r="N51" s="43">
        <v>71</v>
      </c>
      <c r="O51" s="19"/>
      <c r="P51" s="51">
        <v>115</v>
      </c>
      <c r="Q51" s="43">
        <v>226</v>
      </c>
      <c r="R51" s="43">
        <v>42</v>
      </c>
      <c r="S51" s="43">
        <v>15</v>
      </c>
      <c r="T51" s="43">
        <v>55</v>
      </c>
      <c r="U51" s="43">
        <v>13</v>
      </c>
      <c r="V51" s="27"/>
      <c r="W51" s="25"/>
      <c r="X51" s="60" t="s">
        <v>55</v>
      </c>
      <c r="Y51" s="60"/>
      <c r="Z51" s="60"/>
      <c r="AA51" s="60"/>
      <c r="AB51" s="19">
        <f t="shared" si="3"/>
        <v>0</v>
      </c>
      <c r="AC51" s="22">
        <f t="shared" si="4"/>
        <v>0</v>
      </c>
      <c r="AD51" s="28"/>
      <c r="AE51" s="28"/>
    </row>
    <row r="52" spans="1:31" s="2" customFormat="1" ht="12.95" customHeight="1" x14ac:dyDescent="0.15">
      <c r="B52" s="29"/>
      <c r="C52" s="29"/>
      <c r="D52" s="29"/>
      <c r="E52" s="61" t="s">
        <v>56</v>
      </c>
      <c r="F52" s="61"/>
      <c r="G52" s="26" t="s">
        <v>22</v>
      </c>
      <c r="H52" s="42">
        <f t="shared" si="7"/>
        <v>266</v>
      </c>
      <c r="I52" s="43">
        <v>49</v>
      </c>
      <c r="J52" s="43">
        <v>50</v>
      </c>
      <c r="K52" s="43">
        <v>39</v>
      </c>
      <c r="L52" s="43">
        <v>39</v>
      </c>
      <c r="M52" s="43">
        <v>48</v>
      </c>
      <c r="N52" s="43">
        <v>41</v>
      </c>
      <c r="O52" s="19"/>
      <c r="P52" s="51">
        <v>73</v>
      </c>
      <c r="Q52" s="43">
        <v>122</v>
      </c>
      <c r="R52" s="43">
        <v>23</v>
      </c>
      <c r="S52" s="43">
        <v>8</v>
      </c>
      <c r="T52" s="43">
        <v>34</v>
      </c>
      <c r="U52" s="43">
        <v>6</v>
      </c>
      <c r="V52" s="30"/>
      <c r="W52" s="29"/>
      <c r="X52" s="29"/>
      <c r="Y52" s="61" t="s">
        <v>57</v>
      </c>
      <c r="Z52" s="61"/>
      <c r="AA52" s="25" t="s">
        <v>22</v>
      </c>
      <c r="AB52" s="19">
        <f t="shared" si="3"/>
        <v>0</v>
      </c>
      <c r="AC52" s="22">
        <f t="shared" si="4"/>
        <v>0</v>
      </c>
      <c r="AD52" s="28"/>
      <c r="AE52" s="28"/>
    </row>
    <row r="53" spans="1:31" s="2" customFormat="1" ht="12.95" customHeight="1" x14ac:dyDescent="0.15">
      <c r="B53" s="29"/>
      <c r="C53" s="29"/>
      <c r="D53" s="29"/>
      <c r="E53" s="65" t="s">
        <v>57</v>
      </c>
      <c r="F53" s="65"/>
      <c r="G53" s="26" t="s">
        <v>23</v>
      </c>
      <c r="H53" s="42">
        <f t="shared" si="7"/>
        <v>139</v>
      </c>
      <c r="I53" s="43">
        <v>16</v>
      </c>
      <c r="J53" s="43">
        <v>25</v>
      </c>
      <c r="K53" s="43">
        <v>22</v>
      </c>
      <c r="L53" s="43">
        <v>28</v>
      </c>
      <c r="M53" s="43">
        <v>23</v>
      </c>
      <c r="N53" s="43">
        <v>25</v>
      </c>
      <c r="O53" s="19"/>
      <c r="P53" s="51">
        <v>28</v>
      </c>
      <c r="Q53" s="43">
        <v>68</v>
      </c>
      <c r="R53" s="43">
        <v>16</v>
      </c>
      <c r="S53" s="43">
        <v>3</v>
      </c>
      <c r="T53" s="43">
        <v>17</v>
      </c>
      <c r="U53" s="43">
        <v>7</v>
      </c>
      <c r="V53" s="30"/>
      <c r="W53" s="29"/>
      <c r="X53" s="29"/>
      <c r="Y53" s="65" t="s">
        <v>59</v>
      </c>
      <c r="Z53" s="65"/>
      <c r="AA53" s="25" t="s">
        <v>23</v>
      </c>
      <c r="AB53" s="19">
        <f t="shared" si="3"/>
        <v>0</v>
      </c>
      <c r="AC53" s="22">
        <f t="shared" si="4"/>
        <v>0</v>
      </c>
      <c r="AD53" s="28"/>
      <c r="AE53" s="28"/>
    </row>
    <row r="54" spans="1:31" s="2" customFormat="1" ht="15" customHeight="1" x14ac:dyDescent="0.15">
      <c r="B54" s="31"/>
      <c r="C54" s="62" t="s">
        <v>58</v>
      </c>
      <c r="D54" s="62"/>
      <c r="E54" s="62"/>
      <c r="F54" s="62"/>
      <c r="G54" s="69"/>
      <c r="H54" s="42">
        <f t="shared" si="7"/>
        <v>2780</v>
      </c>
      <c r="I54" s="46">
        <v>305</v>
      </c>
      <c r="J54" s="46">
        <v>420</v>
      </c>
      <c r="K54" s="46">
        <v>581</v>
      </c>
      <c r="L54" s="46">
        <v>551</v>
      </c>
      <c r="M54" s="46">
        <v>493</v>
      </c>
      <c r="N54" s="46">
        <v>430</v>
      </c>
      <c r="O54" s="19"/>
      <c r="P54" s="54">
        <v>466</v>
      </c>
      <c r="Q54" s="46">
        <v>1286</v>
      </c>
      <c r="R54" s="46">
        <v>195</v>
      </c>
      <c r="S54" s="46">
        <v>117</v>
      </c>
      <c r="T54" s="46">
        <v>496</v>
      </c>
      <c r="U54" s="46">
        <v>220</v>
      </c>
      <c r="V54" s="32"/>
      <c r="W54" s="62" t="s">
        <v>58</v>
      </c>
      <c r="X54" s="62"/>
      <c r="Y54" s="62"/>
      <c r="Z54" s="62"/>
      <c r="AA54" s="62"/>
      <c r="AB54" s="19">
        <f t="shared" si="3"/>
        <v>0</v>
      </c>
      <c r="AC54" s="22">
        <f t="shared" si="4"/>
        <v>0</v>
      </c>
      <c r="AD54" s="28"/>
      <c r="AE54" s="28"/>
    </row>
    <row r="55" spans="1:31" s="2" customFormat="1" ht="12.95" customHeight="1" x14ac:dyDescent="0.15">
      <c r="B55" s="29"/>
      <c r="C55" s="29"/>
      <c r="D55" s="61" t="s">
        <v>59</v>
      </c>
      <c r="E55" s="61"/>
      <c r="F55" s="60" t="s">
        <v>60</v>
      </c>
      <c r="G55" s="68"/>
      <c r="H55" s="42">
        <f t="shared" si="7"/>
        <v>1051</v>
      </c>
      <c r="I55" s="43">
        <v>85</v>
      </c>
      <c r="J55" s="43">
        <v>134</v>
      </c>
      <c r="K55" s="43">
        <v>217</v>
      </c>
      <c r="L55" s="43">
        <v>215</v>
      </c>
      <c r="M55" s="43">
        <v>210</v>
      </c>
      <c r="N55" s="43">
        <v>190</v>
      </c>
      <c r="O55" s="19"/>
      <c r="P55" s="51">
        <v>120</v>
      </c>
      <c r="Q55" s="43">
        <v>541</v>
      </c>
      <c r="R55" s="43">
        <v>113</v>
      </c>
      <c r="S55" s="43">
        <v>57</v>
      </c>
      <c r="T55" s="43">
        <v>155</v>
      </c>
      <c r="U55" s="43">
        <v>65</v>
      </c>
      <c r="V55" s="30"/>
      <c r="W55" s="29"/>
      <c r="X55" s="61" t="s">
        <v>59</v>
      </c>
      <c r="Y55" s="61"/>
      <c r="Z55" s="60" t="s">
        <v>60</v>
      </c>
      <c r="AA55" s="60"/>
      <c r="AB55" s="19">
        <f t="shared" si="3"/>
        <v>0</v>
      </c>
      <c r="AC55" s="22">
        <f t="shared" si="4"/>
        <v>0</v>
      </c>
      <c r="AD55" s="28"/>
      <c r="AE55" s="28"/>
    </row>
    <row r="56" spans="1:31" s="2" customFormat="1" ht="12.95" customHeight="1" x14ac:dyDescent="0.15">
      <c r="B56" s="29"/>
      <c r="C56" s="29"/>
      <c r="D56" s="61" t="s">
        <v>59</v>
      </c>
      <c r="E56" s="61"/>
      <c r="F56" s="60" t="s">
        <v>61</v>
      </c>
      <c r="G56" s="68"/>
      <c r="H56" s="42">
        <f t="shared" si="7"/>
        <v>108</v>
      </c>
      <c r="I56" s="43">
        <v>7</v>
      </c>
      <c r="J56" s="43">
        <v>10</v>
      </c>
      <c r="K56" s="43">
        <v>23</v>
      </c>
      <c r="L56" s="43">
        <v>30</v>
      </c>
      <c r="M56" s="43">
        <v>23</v>
      </c>
      <c r="N56" s="43">
        <v>15</v>
      </c>
      <c r="O56" s="19"/>
      <c r="P56" s="51">
        <v>11</v>
      </c>
      <c r="Q56" s="43">
        <v>28</v>
      </c>
      <c r="R56" s="43">
        <v>3</v>
      </c>
      <c r="S56" s="43">
        <v>2</v>
      </c>
      <c r="T56" s="43">
        <v>42</v>
      </c>
      <c r="U56" s="43">
        <v>22</v>
      </c>
      <c r="V56" s="30"/>
      <c r="W56" s="29"/>
      <c r="X56" s="61" t="s">
        <v>59</v>
      </c>
      <c r="Y56" s="61"/>
      <c r="Z56" s="60" t="s">
        <v>61</v>
      </c>
      <c r="AA56" s="60"/>
      <c r="AB56" s="19">
        <f t="shared" si="3"/>
        <v>0</v>
      </c>
      <c r="AC56" s="22">
        <f t="shared" si="4"/>
        <v>0</v>
      </c>
    </row>
    <row r="57" spans="1:31" s="2" customFormat="1" ht="12.95" customHeight="1" x14ac:dyDescent="0.15">
      <c r="B57" s="29"/>
      <c r="C57" s="29"/>
      <c r="D57" s="61" t="s">
        <v>59</v>
      </c>
      <c r="E57" s="61"/>
      <c r="F57" s="60" t="s">
        <v>24</v>
      </c>
      <c r="G57" s="68"/>
      <c r="H57" s="42">
        <f t="shared" si="7"/>
        <v>747</v>
      </c>
      <c r="I57" s="43">
        <v>127</v>
      </c>
      <c r="J57" s="43">
        <v>122</v>
      </c>
      <c r="K57" s="43">
        <v>139</v>
      </c>
      <c r="L57" s="43">
        <v>133</v>
      </c>
      <c r="M57" s="43">
        <v>126</v>
      </c>
      <c r="N57" s="43">
        <v>100</v>
      </c>
      <c r="O57" s="19"/>
      <c r="P57" s="51">
        <v>179</v>
      </c>
      <c r="Q57" s="43">
        <v>339</v>
      </c>
      <c r="R57" s="43">
        <v>50</v>
      </c>
      <c r="S57" s="43">
        <v>26</v>
      </c>
      <c r="T57" s="43">
        <v>99</v>
      </c>
      <c r="U57" s="43">
        <v>54</v>
      </c>
      <c r="V57" s="30"/>
      <c r="W57" s="29"/>
      <c r="X57" s="61" t="s">
        <v>62</v>
      </c>
      <c r="Y57" s="61"/>
      <c r="Z57" s="60" t="s">
        <v>24</v>
      </c>
      <c r="AA57" s="60"/>
      <c r="AB57" s="19">
        <f t="shared" si="3"/>
        <v>0</v>
      </c>
      <c r="AC57" s="22">
        <f t="shared" si="4"/>
        <v>0</v>
      </c>
    </row>
    <row r="58" spans="1:31" s="2" customFormat="1" ht="12.95" customHeight="1" x14ac:dyDescent="0.15">
      <c r="B58" s="29"/>
      <c r="C58" s="29"/>
      <c r="D58" s="61" t="s">
        <v>62</v>
      </c>
      <c r="E58" s="61"/>
      <c r="F58" s="60" t="s">
        <v>63</v>
      </c>
      <c r="G58" s="68"/>
      <c r="H58" s="42">
        <f t="shared" si="7"/>
        <v>56</v>
      </c>
      <c r="I58" s="43">
        <v>2</v>
      </c>
      <c r="J58" s="43">
        <v>5</v>
      </c>
      <c r="K58" s="43">
        <v>5</v>
      </c>
      <c r="L58" s="43">
        <v>14</v>
      </c>
      <c r="M58" s="43">
        <v>15</v>
      </c>
      <c r="N58" s="43">
        <v>15</v>
      </c>
      <c r="O58" s="19"/>
      <c r="P58" s="51">
        <v>5</v>
      </c>
      <c r="Q58" s="43">
        <v>12</v>
      </c>
      <c r="R58" s="43">
        <v>0</v>
      </c>
      <c r="S58" s="43">
        <v>1</v>
      </c>
      <c r="T58" s="43">
        <v>27</v>
      </c>
      <c r="U58" s="43">
        <v>11</v>
      </c>
      <c r="V58" s="30"/>
      <c r="W58" s="29"/>
      <c r="X58" s="61" t="s">
        <v>62</v>
      </c>
      <c r="Y58" s="61"/>
      <c r="Z58" s="60" t="s">
        <v>63</v>
      </c>
      <c r="AA58" s="60"/>
      <c r="AB58" s="19">
        <f t="shared" si="3"/>
        <v>0</v>
      </c>
      <c r="AC58" s="22">
        <f t="shared" si="4"/>
        <v>0</v>
      </c>
    </row>
    <row r="59" spans="1:31" s="2" customFormat="1" ht="12.95" customHeight="1" x14ac:dyDescent="0.15">
      <c r="B59" s="29"/>
      <c r="C59" s="29"/>
      <c r="D59" s="61" t="s">
        <v>62</v>
      </c>
      <c r="E59" s="61"/>
      <c r="F59" s="94" t="s">
        <v>132</v>
      </c>
      <c r="G59" s="95"/>
      <c r="H59" s="42">
        <f t="shared" si="7"/>
        <v>19</v>
      </c>
      <c r="I59" s="43">
        <v>0</v>
      </c>
      <c r="J59" s="43">
        <v>1</v>
      </c>
      <c r="K59" s="43">
        <v>0</v>
      </c>
      <c r="L59" s="43">
        <v>2</v>
      </c>
      <c r="M59" s="43">
        <v>9</v>
      </c>
      <c r="N59" s="43">
        <v>7</v>
      </c>
      <c r="O59" s="19"/>
      <c r="P59" s="51">
        <v>1</v>
      </c>
      <c r="Q59" s="43">
        <v>3</v>
      </c>
      <c r="R59" s="43">
        <v>0</v>
      </c>
      <c r="S59" s="43">
        <v>0</v>
      </c>
      <c r="T59" s="43">
        <v>14</v>
      </c>
      <c r="U59" s="43">
        <v>1</v>
      </c>
      <c r="V59" s="30"/>
      <c r="W59" s="29"/>
      <c r="X59" s="61" t="s">
        <v>62</v>
      </c>
      <c r="Y59" s="61"/>
      <c r="Z59" s="94" t="s">
        <v>132</v>
      </c>
      <c r="AA59" s="94"/>
      <c r="AB59" s="19">
        <f t="shared" si="3"/>
        <v>0</v>
      </c>
      <c r="AC59" s="22">
        <f t="shared" si="4"/>
        <v>0</v>
      </c>
    </row>
    <row r="60" spans="1:31" s="2" customFormat="1" ht="12.95" customHeight="1" x14ac:dyDescent="0.15">
      <c r="B60" s="29"/>
      <c r="C60" s="29"/>
      <c r="D60" s="61" t="s">
        <v>62</v>
      </c>
      <c r="E60" s="61"/>
      <c r="F60" s="60" t="s">
        <v>25</v>
      </c>
      <c r="G60" s="68"/>
      <c r="H60" s="42">
        <f t="shared" si="7"/>
        <v>213</v>
      </c>
      <c r="I60" s="43">
        <v>17</v>
      </c>
      <c r="J60" s="43">
        <v>48</v>
      </c>
      <c r="K60" s="43">
        <v>73</v>
      </c>
      <c r="L60" s="43">
        <v>40</v>
      </c>
      <c r="M60" s="43">
        <v>22</v>
      </c>
      <c r="N60" s="43">
        <v>13</v>
      </c>
      <c r="O60" s="19"/>
      <c r="P60" s="51">
        <v>37</v>
      </c>
      <c r="Q60" s="43">
        <v>120</v>
      </c>
      <c r="R60" s="43">
        <v>5</v>
      </c>
      <c r="S60" s="43">
        <v>7</v>
      </c>
      <c r="T60" s="43">
        <v>28</v>
      </c>
      <c r="U60" s="43">
        <v>16</v>
      </c>
      <c r="V60" s="30"/>
      <c r="W60" s="29"/>
      <c r="X60" s="61" t="s">
        <v>56</v>
      </c>
      <c r="Y60" s="61"/>
      <c r="Z60" s="60" t="s">
        <v>25</v>
      </c>
      <c r="AA60" s="60"/>
      <c r="AB60" s="19">
        <f t="shared" si="3"/>
        <v>0</v>
      </c>
      <c r="AC60" s="22">
        <f t="shared" si="4"/>
        <v>0</v>
      </c>
    </row>
    <row r="61" spans="1:31" s="2" customFormat="1" ht="12.95" customHeight="1" thickBot="1" x14ac:dyDescent="0.2">
      <c r="B61" s="33"/>
      <c r="C61" s="33"/>
      <c r="D61" s="91" t="s">
        <v>56</v>
      </c>
      <c r="E61" s="91"/>
      <c r="F61" s="92" t="s">
        <v>26</v>
      </c>
      <c r="G61" s="93"/>
      <c r="H61" s="47">
        <f t="shared" si="7"/>
        <v>360</v>
      </c>
      <c r="I61" s="48">
        <v>50</v>
      </c>
      <c r="J61" s="48">
        <v>58</v>
      </c>
      <c r="K61" s="49">
        <v>78</v>
      </c>
      <c r="L61" s="48">
        <v>72</v>
      </c>
      <c r="M61" s="48">
        <v>54</v>
      </c>
      <c r="N61" s="48">
        <v>48</v>
      </c>
      <c r="O61" s="19"/>
      <c r="P61" s="55">
        <v>75</v>
      </c>
      <c r="Q61" s="48">
        <v>152</v>
      </c>
      <c r="R61" s="48">
        <v>13</v>
      </c>
      <c r="S61" s="48">
        <v>15</v>
      </c>
      <c r="T61" s="48">
        <v>75</v>
      </c>
      <c r="U61" s="49">
        <v>30</v>
      </c>
      <c r="V61" s="34"/>
      <c r="W61" s="33"/>
      <c r="X61" s="91" t="s">
        <v>57</v>
      </c>
      <c r="Y61" s="91"/>
      <c r="Z61" s="92" t="s">
        <v>26</v>
      </c>
      <c r="AA61" s="92"/>
      <c r="AB61" s="19">
        <f t="shared" si="3"/>
        <v>0</v>
      </c>
      <c r="AC61" s="22">
        <f t="shared" si="4"/>
        <v>0</v>
      </c>
    </row>
    <row r="63" spans="1:31" x14ac:dyDescent="0.15">
      <c r="G63" s="35" t="s">
        <v>122</v>
      </c>
    </row>
    <row r="64" spans="1:31" x14ac:dyDescent="0.15">
      <c r="G64" s="35" t="s">
        <v>123</v>
      </c>
      <c r="H64" s="36">
        <f>SUM(H7,H20,H27,H31,H46,H54)-H6</f>
        <v>0</v>
      </c>
      <c r="I64" s="36">
        <f t="shared" ref="I64:N64" si="19">SUM(I7,I20,I27,I31,I46,I54)-I6</f>
        <v>0</v>
      </c>
      <c r="J64" s="36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P64" s="36">
        <f t="shared" ref="P64:U64" si="20">SUM(P7,P20,P27,P31,P46,P54)-P6</f>
        <v>0</v>
      </c>
      <c r="Q64" s="36">
        <f t="shared" si="20"/>
        <v>0</v>
      </c>
      <c r="R64" s="36">
        <f t="shared" si="20"/>
        <v>0</v>
      </c>
      <c r="S64" s="36">
        <f t="shared" si="20"/>
        <v>0</v>
      </c>
      <c r="T64" s="36">
        <f t="shared" si="20"/>
        <v>0</v>
      </c>
      <c r="U64" s="36">
        <f t="shared" si="20"/>
        <v>0</v>
      </c>
    </row>
    <row r="65" spans="7:21" x14ac:dyDescent="0.15">
      <c r="G65" s="35" t="s">
        <v>124</v>
      </c>
      <c r="H65" s="36">
        <f>SUM(H8,H13,H18,H19)-H7</f>
        <v>0</v>
      </c>
      <c r="I65" s="36">
        <f t="shared" ref="I65:U65" si="21">SUM(I8,I13,I18,I19)-I7</f>
        <v>0</v>
      </c>
      <c r="J65" s="36">
        <f t="shared" si="21"/>
        <v>0</v>
      </c>
      <c r="K65" s="36">
        <f t="shared" si="21"/>
        <v>0</v>
      </c>
      <c r="L65" s="36">
        <f t="shared" si="21"/>
        <v>0</v>
      </c>
      <c r="M65" s="36">
        <f t="shared" si="21"/>
        <v>0</v>
      </c>
      <c r="N65" s="36">
        <f t="shared" si="21"/>
        <v>0</v>
      </c>
      <c r="O65" s="36"/>
      <c r="P65" s="36">
        <f t="shared" si="21"/>
        <v>0</v>
      </c>
      <c r="Q65" s="36">
        <f t="shared" si="21"/>
        <v>0</v>
      </c>
      <c r="R65" s="36">
        <f t="shared" si="21"/>
        <v>0</v>
      </c>
      <c r="S65" s="36">
        <f t="shared" si="21"/>
        <v>0</v>
      </c>
      <c r="T65" s="36">
        <f t="shared" si="21"/>
        <v>0</v>
      </c>
      <c r="U65" s="36">
        <f t="shared" si="21"/>
        <v>0</v>
      </c>
    </row>
    <row r="66" spans="7:21" x14ac:dyDescent="0.15">
      <c r="G66" s="35" t="s">
        <v>10</v>
      </c>
      <c r="H66" s="36">
        <f>SUM(H9:H12)-H8</f>
        <v>0</v>
      </c>
      <c r="I66" s="36">
        <f t="shared" ref="I66:N66" si="22">SUM(I9:I12)-I8</f>
        <v>0</v>
      </c>
      <c r="J66" s="36">
        <f t="shared" si="22"/>
        <v>0</v>
      </c>
      <c r="K66" s="36">
        <f t="shared" si="22"/>
        <v>0</v>
      </c>
      <c r="L66" s="36">
        <f t="shared" si="22"/>
        <v>0</v>
      </c>
      <c r="M66" s="36">
        <f t="shared" si="22"/>
        <v>0</v>
      </c>
      <c r="N66" s="36">
        <f t="shared" si="22"/>
        <v>0</v>
      </c>
      <c r="P66" s="36">
        <f t="shared" ref="P66:U66" si="23">SUM(P9:P12)-P8</f>
        <v>0</v>
      </c>
      <c r="Q66" s="36">
        <f t="shared" si="23"/>
        <v>0</v>
      </c>
      <c r="R66" s="36">
        <f t="shared" si="23"/>
        <v>0</v>
      </c>
      <c r="S66" s="36">
        <f t="shared" si="23"/>
        <v>0</v>
      </c>
      <c r="T66" s="36">
        <f t="shared" si="23"/>
        <v>0</v>
      </c>
      <c r="U66" s="36">
        <f t="shared" si="23"/>
        <v>0</v>
      </c>
    </row>
    <row r="67" spans="7:21" x14ac:dyDescent="0.15">
      <c r="G67" s="35" t="s">
        <v>125</v>
      </c>
      <c r="H67" s="36">
        <f>SUM(H14:H17)-H13</f>
        <v>0</v>
      </c>
      <c r="I67" s="36">
        <f t="shared" ref="I67:N67" si="24">SUM(I14:I17)-I13</f>
        <v>0</v>
      </c>
      <c r="J67" s="36">
        <f t="shared" si="24"/>
        <v>0</v>
      </c>
      <c r="K67" s="36">
        <f t="shared" si="24"/>
        <v>0</v>
      </c>
      <c r="L67" s="36">
        <f t="shared" si="24"/>
        <v>0</v>
      </c>
      <c r="M67" s="36">
        <f t="shared" si="24"/>
        <v>0</v>
      </c>
      <c r="N67" s="36">
        <f t="shared" si="24"/>
        <v>0</v>
      </c>
      <c r="P67" s="36">
        <f t="shared" ref="P67:U67" si="25">SUM(P14:P17)-P13</f>
        <v>0</v>
      </c>
      <c r="Q67" s="36">
        <f t="shared" si="25"/>
        <v>0</v>
      </c>
      <c r="R67" s="36">
        <f t="shared" si="25"/>
        <v>0</v>
      </c>
      <c r="S67" s="36">
        <f t="shared" si="25"/>
        <v>0</v>
      </c>
      <c r="T67" s="36">
        <f t="shared" si="25"/>
        <v>0</v>
      </c>
      <c r="U67" s="36">
        <f t="shared" si="25"/>
        <v>0</v>
      </c>
    </row>
    <row r="68" spans="7:21" x14ac:dyDescent="0.15">
      <c r="G68" s="35" t="s">
        <v>126</v>
      </c>
      <c r="H68" s="36">
        <f>SUM(H21:H23,H25:H26)-H20</f>
        <v>0</v>
      </c>
      <c r="I68" s="36">
        <f t="shared" ref="I68:N68" si="26">SUM(I21:I23,I25:I26)-I20</f>
        <v>0</v>
      </c>
      <c r="J68" s="36">
        <f t="shared" si="26"/>
        <v>0</v>
      </c>
      <c r="K68" s="36">
        <f t="shared" si="26"/>
        <v>0</v>
      </c>
      <c r="L68" s="36">
        <f t="shared" si="26"/>
        <v>0</v>
      </c>
      <c r="M68" s="36">
        <f t="shared" si="26"/>
        <v>0</v>
      </c>
      <c r="N68" s="36">
        <f t="shared" si="26"/>
        <v>0</v>
      </c>
      <c r="P68" s="36">
        <f t="shared" ref="P68:U68" si="27">SUM(P21:P23,P25:P26)-P20</f>
        <v>0</v>
      </c>
      <c r="Q68" s="36">
        <f t="shared" si="27"/>
        <v>0</v>
      </c>
      <c r="R68" s="36">
        <f t="shared" si="27"/>
        <v>0</v>
      </c>
      <c r="S68" s="36">
        <f t="shared" si="27"/>
        <v>0</v>
      </c>
      <c r="T68" s="36">
        <f t="shared" si="27"/>
        <v>0</v>
      </c>
      <c r="U68" s="36">
        <f t="shared" si="27"/>
        <v>0</v>
      </c>
    </row>
    <row r="69" spans="7:21" x14ac:dyDescent="0.15">
      <c r="G69" s="35" t="s">
        <v>127</v>
      </c>
      <c r="H69" s="36">
        <f>SUM(H28:H30)-H27</f>
        <v>0</v>
      </c>
      <c r="I69" s="36">
        <f t="shared" ref="I69:N69" si="28">SUM(I28:I30)-I27</f>
        <v>0</v>
      </c>
      <c r="J69" s="36">
        <f t="shared" si="28"/>
        <v>0</v>
      </c>
      <c r="K69" s="36">
        <f t="shared" si="28"/>
        <v>0</v>
      </c>
      <c r="L69" s="36">
        <f t="shared" si="28"/>
        <v>0</v>
      </c>
      <c r="M69" s="36">
        <f t="shared" si="28"/>
        <v>0</v>
      </c>
      <c r="N69" s="36">
        <f t="shared" si="28"/>
        <v>0</v>
      </c>
      <c r="O69" s="28"/>
      <c r="P69" s="36">
        <f t="shared" ref="P69:U69" si="29">SUM(P28:P30)-P27</f>
        <v>0</v>
      </c>
      <c r="Q69" s="36">
        <f t="shared" si="29"/>
        <v>0</v>
      </c>
      <c r="R69" s="36">
        <f t="shared" si="29"/>
        <v>0</v>
      </c>
      <c r="S69" s="36">
        <f t="shared" si="29"/>
        <v>0</v>
      </c>
      <c r="T69" s="36">
        <f t="shared" si="29"/>
        <v>0</v>
      </c>
      <c r="U69" s="36">
        <f t="shared" si="29"/>
        <v>0</v>
      </c>
    </row>
    <row r="70" spans="7:21" x14ac:dyDescent="0.15">
      <c r="G70" s="35" t="s">
        <v>128</v>
      </c>
      <c r="H70" s="36">
        <f>SUM(H32:H33,H36,H42,H44,H45)-H31</f>
        <v>0</v>
      </c>
      <c r="I70" s="36">
        <f t="shared" ref="I70:N70" si="30">SUM(I32:I33,I36,I42,I44,I45)-I31</f>
        <v>0</v>
      </c>
      <c r="J70" s="36">
        <f t="shared" si="30"/>
        <v>0</v>
      </c>
      <c r="K70" s="36">
        <f t="shared" si="30"/>
        <v>0</v>
      </c>
      <c r="L70" s="36">
        <f t="shared" si="30"/>
        <v>0</v>
      </c>
      <c r="M70" s="36">
        <f t="shared" si="30"/>
        <v>0</v>
      </c>
      <c r="N70" s="36">
        <f t="shared" si="30"/>
        <v>0</v>
      </c>
      <c r="O70" s="28"/>
      <c r="P70" s="36">
        <f t="shared" ref="P70:U70" si="31">SUM(P32:P33,P36,P42,P44,P45)-P31</f>
        <v>0</v>
      </c>
      <c r="Q70" s="36">
        <f t="shared" si="31"/>
        <v>0</v>
      </c>
      <c r="R70" s="36">
        <f t="shared" si="31"/>
        <v>0</v>
      </c>
      <c r="S70" s="36">
        <f t="shared" si="31"/>
        <v>0</v>
      </c>
      <c r="T70" s="36">
        <f t="shared" si="31"/>
        <v>0</v>
      </c>
      <c r="U70" s="36">
        <f t="shared" si="31"/>
        <v>0</v>
      </c>
    </row>
    <row r="71" spans="7:21" x14ac:dyDescent="0.15">
      <c r="G71" s="35" t="s">
        <v>129</v>
      </c>
      <c r="H71" s="36">
        <f>SUM(H34:H35)-H33</f>
        <v>0</v>
      </c>
      <c r="I71" s="36">
        <f t="shared" ref="I71:N71" si="32">SUM(I34:I35)-I33</f>
        <v>0</v>
      </c>
      <c r="J71" s="36">
        <f t="shared" si="32"/>
        <v>0</v>
      </c>
      <c r="K71" s="36">
        <f t="shared" si="32"/>
        <v>0</v>
      </c>
      <c r="L71" s="36">
        <f t="shared" si="32"/>
        <v>0</v>
      </c>
      <c r="M71" s="36">
        <f t="shared" si="32"/>
        <v>0</v>
      </c>
      <c r="N71" s="36">
        <f t="shared" si="32"/>
        <v>0</v>
      </c>
      <c r="O71" s="28"/>
      <c r="P71" s="36">
        <f t="shared" ref="P71:U71" si="33">SUM(P34:P35)-P33</f>
        <v>0</v>
      </c>
      <c r="Q71" s="36">
        <f t="shared" si="33"/>
        <v>0</v>
      </c>
      <c r="R71" s="36">
        <f t="shared" si="33"/>
        <v>0</v>
      </c>
      <c r="S71" s="36">
        <f t="shared" si="33"/>
        <v>0</v>
      </c>
      <c r="T71" s="36">
        <f t="shared" si="33"/>
        <v>0</v>
      </c>
      <c r="U71" s="36">
        <f t="shared" si="33"/>
        <v>0</v>
      </c>
    </row>
    <row r="72" spans="7:21" x14ac:dyDescent="0.15">
      <c r="G72" s="35" t="s">
        <v>130</v>
      </c>
      <c r="H72" s="36">
        <f>SUM(H37:H41)-H36</f>
        <v>0</v>
      </c>
      <c r="I72" s="36">
        <f t="shared" ref="I72:N72" si="34">SUM(I37:I41)-I36</f>
        <v>0</v>
      </c>
      <c r="J72" s="36">
        <f t="shared" si="34"/>
        <v>0</v>
      </c>
      <c r="K72" s="36">
        <f t="shared" si="34"/>
        <v>0</v>
      </c>
      <c r="L72" s="36">
        <f t="shared" si="34"/>
        <v>0</v>
      </c>
      <c r="M72" s="36">
        <f t="shared" si="34"/>
        <v>0</v>
      </c>
      <c r="N72" s="36">
        <f t="shared" si="34"/>
        <v>0</v>
      </c>
      <c r="O72" s="28"/>
      <c r="P72" s="36">
        <f t="shared" ref="P72:U72" si="35">SUM(P37:P41)-P36</f>
        <v>0</v>
      </c>
      <c r="Q72" s="36">
        <f t="shared" si="35"/>
        <v>0</v>
      </c>
      <c r="R72" s="36">
        <f t="shared" si="35"/>
        <v>0</v>
      </c>
      <c r="S72" s="36">
        <f t="shared" si="35"/>
        <v>0</v>
      </c>
      <c r="T72" s="36">
        <f t="shared" si="35"/>
        <v>0</v>
      </c>
      <c r="U72" s="36">
        <f t="shared" si="35"/>
        <v>0</v>
      </c>
    </row>
    <row r="73" spans="7:21" x14ac:dyDescent="0.15">
      <c r="G73" s="35" t="s">
        <v>131</v>
      </c>
      <c r="H73" s="36">
        <f>SUM(H48:H50)-H47</f>
        <v>0</v>
      </c>
      <c r="I73" s="36">
        <f t="shared" ref="I73:N73" si="36">SUM(I48:I50)-I47</f>
        <v>0</v>
      </c>
      <c r="J73" s="36">
        <f t="shared" si="36"/>
        <v>0</v>
      </c>
      <c r="K73" s="36">
        <f t="shared" si="36"/>
        <v>0</v>
      </c>
      <c r="L73" s="36">
        <f t="shared" si="36"/>
        <v>0</v>
      </c>
      <c r="M73" s="36">
        <f t="shared" si="36"/>
        <v>0</v>
      </c>
      <c r="N73" s="36">
        <f t="shared" si="36"/>
        <v>0</v>
      </c>
      <c r="O73" s="28"/>
      <c r="P73" s="36">
        <f t="shared" ref="P73:U73" si="37">SUM(P48:P50)-P47</f>
        <v>0</v>
      </c>
      <c r="Q73" s="36">
        <f t="shared" si="37"/>
        <v>0</v>
      </c>
      <c r="R73" s="36">
        <f t="shared" si="37"/>
        <v>0</v>
      </c>
      <c r="S73" s="36">
        <f t="shared" si="37"/>
        <v>0</v>
      </c>
      <c r="T73" s="36">
        <f t="shared" si="37"/>
        <v>0</v>
      </c>
      <c r="U73" s="36">
        <f t="shared" si="37"/>
        <v>0</v>
      </c>
    </row>
    <row r="74" spans="7:21" x14ac:dyDescent="0.15"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7:21" x14ac:dyDescent="0.15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7:21" x14ac:dyDescent="0.1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7:21" x14ac:dyDescent="0.1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</sheetData>
  <mergeCells count="133">
    <mergeCell ref="X60:Y60"/>
    <mergeCell ref="Z60:AA60"/>
    <mergeCell ref="X61:Y61"/>
    <mergeCell ref="Z61:AA61"/>
    <mergeCell ref="X58:Y58"/>
    <mergeCell ref="Z58:AA58"/>
    <mergeCell ref="X59:Y59"/>
    <mergeCell ref="Z59:AA59"/>
    <mergeCell ref="X56:Y56"/>
    <mergeCell ref="Z56:AA56"/>
    <mergeCell ref="X57:Y57"/>
    <mergeCell ref="Z57:AA57"/>
    <mergeCell ref="D60:E60"/>
    <mergeCell ref="F60:G60"/>
    <mergeCell ref="D56:E56"/>
    <mergeCell ref="F56:G56"/>
    <mergeCell ref="D57:E57"/>
    <mergeCell ref="F57:G57"/>
    <mergeCell ref="D61:E61"/>
    <mergeCell ref="F61:G61"/>
    <mergeCell ref="D58:E58"/>
    <mergeCell ref="F58:G58"/>
    <mergeCell ref="D59:E59"/>
    <mergeCell ref="F59:G59"/>
    <mergeCell ref="I4:N4"/>
    <mergeCell ref="P4:U4"/>
    <mergeCell ref="B4:G5"/>
    <mergeCell ref="V4:AA5"/>
    <mergeCell ref="H4:H5"/>
    <mergeCell ref="B6:G6"/>
    <mergeCell ref="C7:G7"/>
    <mergeCell ref="H2:M2"/>
    <mergeCell ref="Q2:U2"/>
    <mergeCell ref="D8:G8"/>
    <mergeCell ref="E9:G9"/>
    <mergeCell ref="E10:G10"/>
    <mergeCell ref="E11:G11"/>
    <mergeCell ref="E12:G12"/>
    <mergeCell ref="D13:G13"/>
    <mergeCell ref="E14:G14"/>
    <mergeCell ref="E15:G15"/>
    <mergeCell ref="E16:G16"/>
    <mergeCell ref="E17:G17"/>
    <mergeCell ref="D18:G18"/>
    <mergeCell ref="D19:G19"/>
    <mergeCell ref="C20:G20"/>
    <mergeCell ref="D21:G21"/>
    <mergeCell ref="D22:G22"/>
    <mergeCell ref="D23:G23"/>
    <mergeCell ref="E24:F24"/>
    <mergeCell ref="D25:G25"/>
    <mergeCell ref="D26:G26"/>
    <mergeCell ref="C27:G27"/>
    <mergeCell ref="D28:G28"/>
    <mergeCell ref="D29:G29"/>
    <mergeCell ref="D30:G30"/>
    <mergeCell ref="C31:G31"/>
    <mergeCell ref="D32:G32"/>
    <mergeCell ref="D33:G33"/>
    <mergeCell ref="E34:G34"/>
    <mergeCell ref="E35:G35"/>
    <mergeCell ref="D36:G36"/>
    <mergeCell ref="E37:G37"/>
    <mergeCell ref="E38:G38"/>
    <mergeCell ref="E39:G39"/>
    <mergeCell ref="E40:G40"/>
    <mergeCell ref="E41:G41"/>
    <mergeCell ref="D42:G42"/>
    <mergeCell ref="D44:G44"/>
    <mergeCell ref="D45:G45"/>
    <mergeCell ref="E43:F43"/>
    <mergeCell ref="C46:G46"/>
    <mergeCell ref="D47:G47"/>
    <mergeCell ref="E48:G48"/>
    <mergeCell ref="E49:G49"/>
    <mergeCell ref="E50:G50"/>
    <mergeCell ref="D51:G51"/>
    <mergeCell ref="E52:F52"/>
    <mergeCell ref="E53:F53"/>
    <mergeCell ref="D55:E55"/>
    <mergeCell ref="F55:G55"/>
    <mergeCell ref="C54:G54"/>
    <mergeCell ref="V6:AA6"/>
    <mergeCell ref="W7:AA7"/>
    <mergeCell ref="X8:AA8"/>
    <mergeCell ref="Y9:AA9"/>
    <mergeCell ref="Y10:AA10"/>
    <mergeCell ref="Y11:AA11"/>
    <mergeCell ref="Y12:AA12"/>
    <mergeCell ref="X13:AA13"/>
    <mergeCell ref="Y14:AA14"/>
    <mergeCell ref="Y15:AA15"/>
    <mergeCell ref="Y16:AA16"/>
    <mergeCell ref="Y17:AA17"/>
    <mergeCell ref="X18:AA18"/>
    <mergeCell ref="X19:AA19"/>
    <mergeCell ref="W20:AA20"/>
    <mergeCell ref="X21:AA21"/>
    <mergeCell ref="X22:AA22"/>
    <mergeCell ref="X23:AA23"/>
    <mergeCell ref="Y24:Z24"/>
    <mergeCell ref="X25:AA25"/>
    <mergeCell ref="X26:AA26"/>
    <mergeCell ref="W27:AA27"/>
    <mergeCell ref="X28:AA28"/>
    <mergeCell ref="X29:AA29"/>
    <mergeCell ref="X30:AA30"/>
    <mergeCell ref="W31:AA31"/>
    <mergeCell ref="X32:AA32"/>
    <mergeCell ref="X33:AA33"/>
    <mergeCell ref="Y34:AA34"/>
    <mergeCell ref="Y35:AA35"/>
    <mergeCell ref="X36:AA36"/>
    <mergeCell ref="Y37:AA37"/>
    <mergeCell ref="Y38:AA38"/>
    <mergeCell ref="Y39:AA39"/>
    <mergeCell ref="Y40:AA40"/>
    <mergeCell ref="Y41:AA41"/>
    <mergeCell ref="X42:AA42"/>
    <mergeCell ref="X44:AA44"/>
    <mergeCell ref="X45:AA45"/>
    <mergeCell ref="Y43:Z43"/>
    <mergeCell ref="W46:AA46"/>
    <mergeCell ref="X47:AA47"/>
    <mergeCell ref="Y48:AA48"/>
    <mergeCell ref="Y49:AA49"/>
    <mergeCell ref="Y50:AA50"/>
    <mergeCell ref="X51:AA51"/>
    <mergeCell ref="X55:Y55"/>
    <mergeCell ref="Z55:AA55"/>
    <mergeCell ref="Y52:Z52"/>
    <mergeCell ref="Y53:Z53"/>
    <mergeCell ref="W54:AA5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77"/>
  <sheetViews>
    <sheetView view="pageBreakPreview" zoomScaleNormal="100" workbookViewId="0">
      <pane xSplit="7" ySplit="5" topLeftCell="H6" activePane="bottomRight" state="frozen"/>
      <selection activeCell="E11" sqref="E11:G11"/>
      <selection pane="topRight" activeCell="E11" sqref="E11:G11"/>
      <selection pane="bottomLeft" activeCell="E11" sqref="E11:G11"/>
      <selection pane="bottomRight" activeCell="H6" sqref="H6"/>
    </sheetView>
  </sheetViews>
  <sheetFormatPr defaultColWidth="9.140625" defaultRowHeight="12" x14ac:dyDescent="0.15"/>
  <cols>
    <col min="1" max="1" width="2.7109375" style="1" customWidth="1"/>
    <col min="2" max="6" width="2.7109375" style="2" customWidth="1"/>
    <col min="7" max="7" width="15" style="2" customWidth="1"/>
    <col min="8" max="8" width="10" style="1" customWidth="1"/>
    <col min="9" max="14" width="10.85546875" style="1" customWidth="1"/>
    <col min="15" max="15" width="9.7109375" style="1" customWidth="1"/>
    <col min="16" max="21" width="10.85546875" style="1" customWidth="1"/>
    <col min="22" max="26" width="2.7109375" style="1" customWidth="1"/>
    <col min="27" max="27" width="15" style="1" customWidth="1"/>
    <col min="28" max="16384" width="9.140625" style="1"/>
  </cols>
  <sheetData>
    <row r="1" spans="1:31" x14ac:dyDescent="0.15">
      <c r="B1" s="38" t="s">
        <v>136</v>
      </c>
      <c r="P1" s="39" t="s">
        <v>137</v>
      </c>
    </row>
    <row r="2" spans="1:31" s="6" customFormat="1" ht="14.25" x14ac:dyDescent="0.15">
      <c r="A2" s="3"/>
      <c r="C2" s="58"/>
      <c r="D2" s="58"/>
      <c r="E2" s="58"/>
      <c r="F2" s="58"/>
      <c r="G2" s="58"/>
      <c r="H2" s="89" t="s">
        <v>140</v>
      </c>
      <c r="I2" s="89"/>
      <c r="J2" s="89"/>
      <c r="K2" s="89"/>
      <c r="L2" s="89"/>
      <c r="M2" s="89"/>
      <c r="N2" s="58"/>
      <c r="O2" s="4"/>
      <c r="P2" s="90" t="s">
        <v>120</v>
      </c>
      <c r="Q2" s="90"/>
      <c r="R2" s="90"/>
      <c r="S2" s="90"/>
      <c r="T2" s="90"/>
      <c r="U2" s="90"/>
      <c r="V2" s="59"/>
      <c r="W2" s="59"/>
      <c r="X2" s="59"/>
      <c r="Y2" s="59"/>
      <c r="Z2" s="59"/>
      <c r="AA2" s="59"/>
      <c r="AB2" s="5"/>
    </row>
    <row r="3" spans="1:31" ht="12.75" thickBot="1" x14ac:dyDescent="0.2">
      <c r="H3" s="7"/>
      <c r="I3" s="7"/>
      <c r="J3" s="7"/>
      <c r="K3" s="8"/>
      <c r="L3" s="7"/>
      <c r="M3" s="7"/>
      <c r="N3" s="7"/>
      <c r="O3" s="9"/>
      <c r="P3" s="8"/>
      <c r="Q3" s="7"/>
      <c r="R3" s="7"/>
      <c r="S3" s="7"/>
      <c r="T3" s="7"/>
      <c r="U3" s="7"/>
      <c r="AB3" s="10"/>
    </row>
    <row r="4" spans="1:31" s="11" customFormat="1" ht="15.95" customHeight="1" x14ac:dyDescent="0.15">
      <c r="B4" s="77" t="s">
        <v>64</v>
      </c>
      <c r="C4" s="77"/>
      <c r="D4" s="77"/>
      <c r="E4" s="77"/>
      <c r="F4" s="77"/>
      <c r="G4" s="78"/>
      <c r="H4" s="85" t="s">
        <v>2</v>
      </c>
      <c r="I4" s="74" t="s">
        <v>3</v>
      </c>
      <c r="J4" s="75"/>
      <c r="K4" s="75"/>
      <c r="L4" s="75"/>
      <c r="M4" s="75"/>
      <c r="N4" s="75"/>
      <c r="O4" s="12"/>
      <c r="P4" s="75" t="s">
        <v>4</v>
      </c>
      <c r="Q4" s="75"/>
      <c r="R4" s="75"/>
      <c r="S4" s="75"/>
      <c r="T4" s="75"/>
      <c r="U4" s="76"/>
      <c r="V4" s="81" t="s">
        <v>65</v>
      </c>
      <c r="W4" s="82"/>
      <c r="X4" s="82"/>
      <c r="Y4" s="82"/>
      <c r="Z4" s="82"/>
      <c r="AA4" s="82"/>
      <c r="AB4" s="13"/>
    </row>
    <row r="5" spans="1:31" s="11" customFormat="1" ht="15.95" customHeight="1" x14ac:dyDescent="0.15">
      <c r="B5" s="79"/>
      <c r="C5" s="79"/>
      <c r="D5" s="79"/>
      <c r="E5" s="79"/>
      <c r="F5" s="79"/>
      <c r="G5" s="80"/>
      <c r="H5" s="86"/>
      <c r="I5" s="15" t="s">
        <v>6</v>
      </c>
      <c r="J5" s="15" t="s">
        <v>76</v>
      </c>
      <c r="K5" s="15" t="s">
        <v>7</v>
      </c>
      <c r="L5" s="15" t="s">
        <v>8</v>
      </c>
      <c r="M5" s="15" t="s">
        <v>9</v>
      </c>
      <c r="N5" s="16" t="s">
        <v>5</v>
      </c>
      <c r="O5" s="12"/>
      <c r="P5" s="17" t="s">
        <v>77</v>
      </c>
      <c r="Q5" s="15" t="s">
        <v>78</v>
      </c>
      <c r="R5" s="15" t="s">
        <v>79</v>
      </c>
      <c r="S5" s="15" t="s">
        <v>80</v>
      </c>
      <c r="T5" s="15" t="s">
        <v>0</v>
      </c>
      <c r="U5" s="14" t="s">
        <v>1</v>
      </c>
      <c r="V5" s="83"/>
      <c r="W5" s="84"/>
      <c r="X5" s="84"/>
      <c r="Y5" s="84"/>
      <c r="Z5" s="84"/>
      <c r="AA5" s="84"/>
      <c r="AB5" s="18" t="s">
        <v>122</v>
      </c>
    </row>
    <row r="6" spans="1:31" s="24" customFormat="1" ht="15" customHeight="1" x14ac:dyDescent="0.15">
      <c r="A6" s="2"/>
      <c r="B6" s="87" t="s">
        <v>27</v>
      </c>
      <c r="C6" s="87"/>
      <c r="D6" s="87"/>
      <c r="E6" s="87"/>
      <c r="F6" s="87"/>
      <c r="G6" s="88"/>
      <c r="H6" s="40">
        <f>H7+H20+H27+H31+H46+H54</f>
        <v>2369</v>
      </c>
      <c r="I6" s="40">
        <f t="shared" ref="I6:P6" si="0">I7+I20+I27+I31+I46+I54</f>
        <v>294</v>
      </c>
      <c r="J6" s="40">
        <f t="shared" si="0"/>
        <v>351</v>
      </c>
      <c r="K6" s="40">
        <f t="shared" si="0"/>
        <v>492</v>
      </c>
      <c r="L6" s="40">
        <f t="shared" si="0"/>
        <v>469</v>
      </c>
      <c r="M6" s="40">
        <f t="shared" si="0"/>
        <v>376</v>
      </c>
      <c r="N6" s="41">
        <f t="shared" si="0"/>
        <v>387</v>
      </c>
      <c r="O6" s="19"/>
      <c r="P6" s="50">
        <f t="shared" si="0"/>
        <v>441</v>
      </c>
      <c r="Q6" s="40">
        <f>Q7+Q20+Q27+Q31+Q46+Q54</f>
        <v>991</v>
      </c>
      <c r="R6" s="40">
        <f>R7+R20+R27+R31+R46+R54</f>
        <v>141</v>
      </c>
      <c r="S6" s="40">
        <f>S7+S20+S27+S31+S46+S54</f>
        <v>101</v>
      </c>
      <c r="T6" s="40">
        <f>T7+T20+T27+T31+T46+T54</f>
        <v>380</v>
      </c>
      <c r="U6" s="40">
        <f>U7+U20+U27+U31+U46+U54</f>
        <v>315</v>
      </c>
      <c r="V6" s="70" t="s">
        <v>27</v>
      </c>
      <c r="W6" s="62"/>
      <c r="X6" s="62"/>
      <c r="Y6" s="62"/>
      <c r="Z6" s="62"/>
      <c r="AA6" s="62"/>
      <c r="AB6" s="19">
        <f>SUM(I6:N6)-H6</f>
        <v>0</v>
      </c>
      <c r="AC6" s="22">
        <f>SUM(P6:U6)-H6</f>
        <v>0</v>
      </c>
      <c r="AD6" s="23"/>
      <c r="AE6" s="23"/>
    </row>
    <row r="7" spans="1:31" s="24" customFormat="1" ht="15" customHeight="1" x14ac:dyDescent="0.15">
      <c r="B7" s="21"/>
      <c r="C7" s="62" t="s">
        <v>81</v>
      </c>
      <c r="D7" s="62"/>
      <c r="E7" s="62"/>
      <c r="F7" s="62"/>
      <c r="G7" s="69"/>
      <c r="H7" s="42">
        <f>H8+H13+H18+H19</f>
        <v>34</v>
      </c>
      <c r="I7" s="42">
        <f t="shared" ref="I7:N7" si="1">I8+I13+I18+I19</f>
        <v>6</v>
      </c>
      <c r="J7" s="42">
        <f t="shared" si="1"/>
        <v>3</v>
      </c>
      <c r="K7" s="42">
        <f t="shared" si="1"/>
        <v>4</v>
      </c>
      <c r="L7" s="42">
        <f t="shared" si="1"/>
        <v>5</v>
      </c>
      <c r="M7" s="42">
        <f t="shared" si="1"/>
        <v>7</v>
      </c>
      <c r="N7" s="45">
        <f t="shared" si="1"/>
        <v>9</v>
      </c>
      <c r="O7" s="19"/>
      <c r="P7" s="52">
        <f t="shared" ref="P7:U7" si="2">P8+P13+P18+P19</f>
        <v>6</v>
      </c>
      <c r="Q7" s="42">
        <f t="shared" si="2"/>
        <v>8</v>
      </c>
      <c r="R7" s="42">
        <f t="shared" si="2"/>
        <v>2</v>
      </c>
      <c r="S7" s="42">
        <f t="shared" si="2"/>
        <v>2</v>
      </c>
      <c r="T7" s="42">
        <f t="shared" si="2"/>
        <v>7</v>
      </c>
      <c r="U7" s="42">
        <f t="shared" si="2"/>
        <v>9</v>
      </c>
      <c r="V7" s="20"/>
      <c r="W7" s="62" t="s">
        <v>81</v>
      </c>
      <c r="X7" s="62"/>
      <c r="Y7" s="62"/>
      <c r="Z7" s="62"/>
      <c r="AA7" s="62"/>
      <c r="AB7" s="19">
        <f t="shared" ref="AB7:AB61" si="3">SUM(I7:N7)-H7</f>
        <v>0</v>
      </c>
      <c r="AC7" s="22">
        <f t="shared" ref="AC7:AC61" si="4">SUM(P7:U7)-H7</f>
        <v>0</v>
      </c>
      <c r="AD7" s="23"/>
      <c r="AE7" s="23"/>
    </row>
    <row r="8" spans="1:31" s="2" customFormat="1" ht="12.95" customHeight="1" x14ac:dyDescent="0.15">
      <c r="A8" s="24"/>
      <c r="B8" s="25"/>
      <c r="C8" s="25"/>
      <c r="D8" s="60" t="s">
        <v>82</v>
      </c>
      <c r="E8" s="60"/>
      <c r="F8" s="60"/>
      <c r="G8" s="68"/>
      <c r="H8" s="42">
        <f>SUM(H9:H12)</f>
        <v>8</v>
      </c>
      <c r="I8" s="42">
        <f t="shared" ref="I8:N8" si="5">SUM(I9:I12)</f>
        <v>1</v>
      </c>
      <c r="J8" s="42">
        <f t="shared" si="5"/>
        <v>0</v>
      </c>
      <c r="K8" s="42">
        <f t="shared" si="5"/>
        <v>0</v>
      </c>
      <c r="L8" s="42">
        <f t="shared" si="5"/>
        <v>0</v>
      </c>
      <c r="M8" s="42">
        <f t="shared" si="5"/>
        <v>3</v>
      </c>
      <c r="N8" s="45">
        <f t="shared" si="5"/>
        <v>4</v>
      </c>
      <c r="O8" s="19"/>
      <c r="P8" s="52">
        <f t="shared" ref="P8:U8" si="6">SUM(P9:P12)</f>
        <v>1</v>
      </c>
      <c r="Q8" s="42">
        <f t="shared" si="6"/>
        <v>1</v>
      </c>
      <c r="R8" s="42">
        <f t="shared" si="6"/>
        <v>1</v>
      </c>
      <c r="S8" s="42">
        <f t="shared" si="6"/>
        <v>1</v>
      </c>
      <c r="T8" s="42">
        <f t="shared" si="6"/>
        <v>2</v>
      </c>
      <c r="U8" s="42">
        <f t="shared" si="6"/>
        <v>2</v>
      </c>
      <c r="V8" s="27"/>
      <c r="W8" s="25"/>
      <c r="X8" s="60" t="s">
        <v>82</v>
      </c>
      <c r="Y8" s="60"/>
      <c r="Z8" s="60"/>
      <c r="AA8" s="60"/>
      <c r="AB8" s="19">
        <f t="shared" si="3"/>
        <v>0</v>
      </c>
      <c r="AC8" s="22">
        <f t="shared" si="4"/>
        <v>0</v>
      </c>
      <c r="AD8" s="28"/>
      <c r="AE8" s="28"/>
    </row>
    <row r="9" spans="1:31" s="2" customFormat="1" ht="12.95" customHeight="1" x14ac:dyDescent="0.15">
      <c r="B9" s="25"/>
      <c r="C9" s="25"/>
      <c r="D9" s="25"/>
      <c r="E9" s="60" t="s">
        <v>10</v>
      </c>
      <c r="F9" s="60"/>
      <c r="G9" s="68"/>
      <c r="H9" s="42">
        <f t="shared" ref="H9:H61" si="7">SUM(I9:N9)</f>
        <v>7</v>
      </c>
      <c r="I9" s="43">
        <v>1</v>
      </c>
      <c r="J9" s="43">
        <v>0</v>
      </c>
      <c r="K9" s="43">
        <v>0</v>
      </c>
      <c r="L9" s="43">
        <v>0</v>
      </c>
      <c r="M9" s="43">
        <v>2</v>
      </c>
      <c r="N9" s="43">
        <v>4</v>
      </c>
      <c r="O9" s="19"/>
      <c r="P9" s="51">
        <v>1</v>
      </c>
      <c r="Q9" s="43">
        <v>0</v>
      </c>
      <c r="R9" s="43">
        <v>1</v>
      </c>
      <c r="S9" s="43">
        <v>1</v>
      </c>
      <c r="T9" s="43">
        <v>2</v>
      </c>
      <c r="U9" s="43">
        <v>2</v>
      </c>
      <c r="V9" s="27"/>
      <c r="W9" s="25"/>
      <c r="X9" s="25"/>
      <c r="Y9" s="60" t="s">
        <v>10</v>
      </c>
      <c r="Z9" s="60"/>
      <c r="AA9" s="60"/>
      <c r="AB9" s="19">
        <f t="shared" si="3"/>
        <v>0</v>
      </c>
      <c r="AC9" s="22">
        <f t="shared" si="4"/>
        <v>0</v>
      </c>
      <c r="AD9" s="28"/>
      <c r="AE9" s="28"/>
    </row>
    <row r="10" spans="1:31" s="2" customFormat="1" ht="12.95" customHeight="1" x14ac:dyDescent="0.15">
      <c r="B10" s="25"/>
      <c r="C10" s="25"/>
      <c r="D10" s="25"/>
      <c r="E10" s="60" t="s">
        <v>83</v>
      </c>
      <c r="F10" s="60"/>
      <c r="G10" s="68"/>
      <c r="H10" s="42">
        <f t="shared" si="7"/>
        <v>1</v>
      </c>
      <c r="I10" s="43">
        <v>0</v>
      </c>
      <c r="J10" s="43">
        <v>0</v>
      </c>
      <c r="K10" s="43">
        <v>0</v>
      </c>
      <c r="L10" s="43">
        <v>0</v>
      </c>
      <c r="M10" s="43">
        <v>1</v>
      </c>
      <c r="N10" s="43">
        <v>0</v>
      </c>
      <c r="O10" s="19"/>
      <c r="P10" s="51">
        <v>0</v>
      </c>
      <c r="Q10" s="43">
        <v>1</v>
      </c>
      <c r="R10" s="43">
        <v>0</v>
      </c>
      <c r="S10" s="43">
        <v>0</v>
      </c>
      <c r="T10" s="56">
        <v>0</v>
      </c>
      <c r="U10" s="43">
        <v>0</v>
      </c>
      <c r="V10" s="27"/>
      <c r="W10" s="25"/>
      <c r="X10" s="25"/>
      <c r="Y10" s="60" t="s">
        <v>83</v>
      </c>
      <c r="Z10" s="60"/>
      <c r="AA10" s="60"/>
      <c r="AB10" s="19">
        <f t="shared" si="3"/>
        <v>0</v>
      </c>
      <c r="AC10" s="22">
        <f t="shared" si="4"/>
        <v>0</v>
      </c>
      <c r="AD10" s="28"/>
      <c r="AE10" s="28"/>
    </row>
    <row r="11" spans="1:31" s="2" customFormat="1" ht="12.95" customHeight="1" x14ac:dyDescent="0.15">
      <c r="B11" s="25"/>
      <c r="C11" s="25"/>
      <c r="D11" s="25"/>
      <c r="E11" s="60" t="s">
        <v>11</v>
      </c>
      <c r="F11" s="60"/>
      <c r="G11" s="68"/>
      <c r="H11" s="42">
        <f t="shared" si="7"/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19"/>
      <c r="P11" s="51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27"/>
      <c r="W11" s="25"/>
      <c r="X11" s="25"/>
      <c r="Y11" s="60" t="s">
        <v>11</v>
      </c>
      <c r="Z11" s="60"/>
      <c r="AA11" s="60"/>
      <c r="AB11" s="19">
        <f t="shared" si="3"/>
        <v>0</v>
      </c>
      <c r="AC11" s="22">
        <f t="shared" si="4"/>
        <v>0</v>
      </c>
      <c r="AD11" s="28"/>
      <c r="AE11" s="28"/>
    </row>
    <row r="12" spans="1:31" s="2" customFormat="1" ht="12.95" customHeight="1" x14ac:dyDescent="0.15">
      <c r="B12" s="25"/>
      <c r="C12" s="25"/>
      <c r="D12" s="25"/>
      <c r="E12" s="60" t="s">
        <v>12</v>
      </c>
      <c r="F12" s="60"/>
      <c r="G12" s="68"/>
      <c r="H12" s="42">
        <f>SUM(I12:N12)</f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19"/>
      <c r="P12" s="51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27"/>
      <c r="W12" s="25"/>
      <c r="X12" s="25"/>
      <c r="Y12" s="60" t="s">
        <v>12</v>
      </c>
      <c r="Z12" s="60"/>
      <c r="AA12" s="60"/>
      <c r="AB12" s="19">
        <f t="shared" si="3"/>
        <v>0</v>
      </c>
      <c r="AC12" s="22">
        <f t="shared" si="4"/>
        <v>0</v>
      </c>
      <c r="AD12" s="28"/>
      <c r="AE12" s="28"/>
    </row>
    <row r="13" spans="1:31" s="2" customFormat="1" ht="12.95" customHeight="1" x14ac:dyDescent="0.15">
      <c r="B13" s="25"/>
      <c r="C13" s="25"/>
      <c r="D13" s="60" t="s">
        <v>84</v>
      </c>
      <c r="E13" s="60"/>
      <c r="F13" s="60"/>
      <c r="G13" s="68"/>
      <c r="H13" s="42">
        <f>SUM(H14:H17)</f>
        <v>17</v>
      </c>
      <c r="I13" s="44">
        <f t="shared" ref="I13:N13" si="8">SUM(I14:I17)</f>
        <v>2</v>
      </c>
      <c r="J13" s="44">
        <f t="shared" si="8"/>
        <v>2</v>
      </c>
      <c r="K13" s="44">
        <f t="shared" si="8"/>
        <v>4</v>
      </c>
      <c r="L13" s="44">
        <f t="shared" si="8"/>
        <v>2</v>
      </c>
      <c r="M13" s="44">
        <f t="shared" si="8"/>
        <v>4</v>
      </c>
      <c r="N13" s="44">
        <f t="shared" si="8"/>
        <v>3</v>
      </c>
      <c r="O13" s="19"/>
      <c r="P13" s="52">
        <f t="shared" ref="P13:U13" si="9">SUM(P14:P17)</f>
        <v>2</v>
      </c>
      <c r="Q13" s="42">
        <f t="shared" si="9"/>
        <v>3</v>
      </c>
      <c r="R13" s="42">
        <f t="shared" si="9"/>
        <v>0</v>
      </c>
      <c r="S13" s="42">
        <f t="shared" si="9"/>
        <v>1</v>
      </c>
      <c r="T13" s="42">
        <f t="shared" si="9"/>
        <v>5</v>
      </c>
      <c r="U13" s="42">
        <f t="shared" si="9"/>
        <v>6</v>
      </c>
      <c r="V13" s="27"/>
      <c r="W13" s="25"/>
      <c r="X13" s="60" t="s">
        <v>84</v>
      </c>
      <c r="Y13" s="60"/>
      <c r="Z13" s="60"/>
      <c r="AA13" s="60"/>
      <c r="AB13" s="19">
        <f t="shared" si="3"/>
        <v>0</v>
      </c>
      <c r="AC13" s="22">
        <f t="shared" si="4"/>
        <v>0</v>
      </c>
      <c r="AD13" s="28"/>
      <c r="AE13" s="28"/>
    </row>
    <row r="14" spans="1:31" s="2" customFormat="1" ht="12.95" customHeight="1" x14ac:dyDescent="0.15">
      <c r="B14" s="25"/>
      <c r="C14" s="25"/>
      <c r="D14" s="25"/>
      <c r="E14" s="60" t="s">
        <v>13</v>
      </c>
      <c r="F14" s="60"/>
      <c r="G14" s="68"/>
      <c r="H14" s="42">
        <f t="shared" si="7"/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19"/>
      <c r="P14" s="51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27"/>
      <c r="W14" s="25"/>
      <c r="X14" s="25"/>
      <c r="Y14" s="60" t="s">
        <v>13</v>
      </c>
      <c r="Z14" s="60"/>
      <c r="AA14" s="60"/>
      <c r="AB14" s="19">
        <f t="shared" si="3"/>
        <v>0</v>
      </c>
      <c r="AC14" s="22">
        <f t="shared" si="4"/>
        <v>0</v>
      </c>
      <c r="AD14" s="28"/>
      <c r="AE14" s="28"/>
    </row>
    <row r="15" spans="1:31" s="2" customFormat="1" ht="12.95" customHeight="1" x14ac:dyDescent="0.15">
      <c r="B15" s="25"/>
      <c r="C15" s="25"/>
      <c r="D15" s="25"/>
      <c r="E15" s="60" t="s">
        <v>14</v>
      </c>
      <c r="F15" s="60"/>
      <c r="G15" s="68"/>
      <c r="H15" s="42">
        <f t="shared" si="7"/>
        <v>12</v>
      </c>
      <c r="I15" s="43">
        <v>2</v>
      </c>
      <c r="J15" s="43">
        <v>2</v>
      </c>
      <c r="K15" s="43">
        <v>2</v>
      </c>
      <c r="L15" s="43">
        <v>2</v>
      </c>
      <c r="M15" s="43">
        <v>3</v>
      </c>
      <c r="N15" s="43">
        <v>1</v>
      </c>
      <c r="O15" s="19"/>
      <c r="P15" s="51">
        <v>2</v>
      </c>
      <c r="Q15" s="43">
        <v>2</v>
      </c>
      <c r="R15" s="43">
        <v>0</v>
      </c>
      <c r="S15" s="43">
        <v>0</v>
      </c>
      <c r="T15" s="43">
        <v>2</v>
      </c>
      <c r="U15" s="43">
        <v>6</v>
      </c>
      <c r="V15" s="27"/>
      <c r="W15" s="25"/>
      <c r="X15" s="25"/>
      <c r="Y15" s="60" t="s">
        <v>14</v>
      </c>
      <c r="Z15" s="60"/>
      <c r="AA15" s="60"/>
      <c r="AB15" s="19">
        <f t="shared" si="3"/>
        <v>0</v>
      </c>
      <c r="AC15" s="22">
        <f t="shared" si="4"/>
        <v>0</v>
      </c>
      <c r="AD15" s="28"/>
      <c r="AE15" s="28"/>
    </row>
    <row r="16" spans="1:31" s="2" customFormat="1" ht="12.95" customHeight="1" x14ac:dyDescent="0.15">
      <c r="B16" s="25"/>
      <c r="C16" s="25"/>
      <c r="D16" s="25"/>
      <c r="E16" s="64" t="s">
        <v>138</v>
      </c>
      <c r="F16" s="60"/>
      <c r="G16" s="68"/>
      <c r="H16" s="42">
        <f t="shared" si="7"/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19"/>
      <c r="P16" s="51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27"/>
      <c r="W16" s="25"/>
      <c r="X16" s="25"/>
      <c r="Y16" s="64" t="s">
        <v>138</v>
      </c>
      <c r="Z16" s="60"/>
      <c r="AA16" s="60"/>
      <c r="AB16" s="19">
        <f t="shared" si="3"/>
        <v>0</v>
      </c>
      <c r="AC16" s="22">
        <f t="shared" si="4"/>
        <v>0</v>
      </c>
      <c r="AD16" s="28"/>
      <c r="AE16" s="28"/>
    </row>
    <row r="17" spans="1:31" s="2" customFormat="1" ht="12.95" customHeight="1" x14ac:dyDescent="0.15">
      <c r="B17" s="25"/>
      <c r="C17" s="25"/>
      <c r="D17" s="25"/>
      <c r="E17" s="60" t="s">
        <v>15</v>
      </c>
      <c r="F17" s="60"/>
      <c r="G17" s="68"/>
      <c r="H17" s="42">
        <f t="shared" si="7"/>
        <v>5</v>
      </c>
      <c r="I17" s="43">
        <v>0</v>
      </c>
      <c r="J17" s="43">
        <v>0</v>
      </c>
      <c r="K17" s="43">
        <v>2</v>
      </c>
      <c r="L17" s="43">
        <v>0</v>
      </c>
      <c r="M17" s="43">
        <v>1</v>
      </c>
      <c r="N17" s="43">
        <v>2</v>
      </c>
      <c r="O17" s="19"/>
      <c r="P17" s="51">
        <v>0</v>
      </c>
      <c r="Q17" s="43">
        <v>1</v>
      </c>
      <c r="R17" s="43">
        <v>0</v>
      </c>
      <c r="S17" s="43">
        <v>1</v>
      </c>
      <c r="T17" s="43">
        <v>3</v>
      </c>
      <c r="U17" s="43">
        <v>0</v>
      </c>
      <c r="V17" s="27"/>
      <c r="W17" s="25"/>
      <c r="X17" s="25"/>
      <c r="Y17" s="60" t="s">
        <v>15</v>
      </c>
      <c r="Z17" s="60"/>
      <c r="AA17" s="60"/>
      <c r="AB17" s="19">
        <f t="shared" si="3"/>
        <v>0</v>
      </c>
      <c r="AC17" s="22">
        <f t="shared" si="4"/>
        <v>0</v>
      </c>
      <c r="AD17" s="28"/>
      <c r="AE17" s="28"/>
    </row>
    <row r="18" spans="1:31" s="2" customFormat="1" ht="12.95" customHeight="1" x14ac:dyDescent="0.15">
      <c r="B18" s="25"/>
      <c r="C18" s="25"/>
      <c r="D18" s="60" t="s">
        <v>85</v>
      </c>
      <c r="E18" s="60"/>
      <c r="F18" s="60"/>
      <c r="G18" s="68"/>
      <c r="H18" s="42">
        <f t="shared" si="7"/>
        <v>7</v>
      </c>
      <c r="I18" s="43">
        <v>3</v>
      </c>
      <c r="J18" s="43">
        <v>1</v>
      </c>
      <c r="K18" s="43">
        <v>0</v>
      </c>
      <c r="L18" s="43">
        <v>2</v>
      </c>
      <c r="M18" s="43">
        <v>0</v>
      </c>
      <c r="N18" s="43">
        <v>1</v>
      </c>
      <c r="O18" s="19"/>
      <c r="P18" s="51">
        <v>3</v>
      </c>
      <c r="Q18" s="43">
        <v>3</v>
      </c>
      <c r="R18" s="43">
        <v>0</v>
      </c>
      <c r="S18" s="43">
        <v>0</v>
      </c>
      <c r="T18" s="43">
        <v>0</v>
      </c>
      <c r="U18" s="43">
        <v>1</v>
      </c>
      <c r="V18" s="27"/>
      <c r="W18" s="25"/>
      <c r="X18" s="60" t="s">
        <v>85</v>
      </c>
      <c r="Y18" s="60"/>
      <c r="Z18" s="60"/>
      <c r="AA18" s="60"/>
      <c r="AB18" s="19">
        <f t="shared" si="3"/>
        <v>0</v>
      </c>
      <c r="AC18" s="22">
        <f t="shared" si="4"/>
        <v>0</v>
      </c>
      <c r="AD18" s="28"/>
      <c r="AE18" s="28"/>
    </row>
    <row r="19" spans="1:31" s="2" customFormat="1" ht="12.95" customHeight="1" x14ac:dyDescent="0.15">
      <c r="B19" s="25"/>
      <c r="C19" s="25"/>
      <c r="D19" s="64" t="s">
        <v>139</v>
      </c>
      <c r="E19" s="60"/>
      <c r="F19" s="60"/>
      <c r="G19" s="68"/>
      <c r="H19" s="42">
        <f t="shared" si="7"/>
        <v>2</v>
      </c>
      <c r="I19" s="43">
        <v>0</v>
      </c>
      <c r="J19" s="43">
        <v>0</v>
      </c>
      <c r="K19" s="43">
        <v>0</v>
      </c>
      <c r="L19" s="43">
        <v>1</v>
      </c>
      <c r="M19" s="43">
        <v>0</v>
      </c>
      <c r="N19" s="43">
        <v>1</v>
      </c>
      <c r="O19" s="19"/>
      <c r="P19" s="51">
        <v>0</v>
      </c>
      <c r="Q19" s="43">
        <v>1</v>
      </c>
      <c r="R19" s="43">
        <v>1</v>
      </c>
      <c r="S19" s="43">
        <v>0</v>
      </c>
      <c r="T19" s="43">
        <v>0</v>
      </c>
      <c r="U19" s="43">
        <v>0</v>
      </c>
      <c r="V19" s="27"/>
      <c r="W19" s="25"/>
      <c r="X19" s="64" t="s">
        <v>139</v>
      </c>
      <c r="Y19" s="60"/>
      <c r="Z19" s="60"/>
      <c r="AA19" s="60"/>
      <c r="AB19" s="19">
        <f t="shared" si="3"/>
        <v>0</v>
      </c>
      <c r="AC19" s="22">
        <f t="shared" si="4"/>
        <v>0</v>
      </c>
      <c r="AD19" s="28"/>
      <c r="AE19" s="28"/>
    </row>
    <row r="20" spans="1:31" s="24" customFormat="1" ht="15" customHeight="1" x14ac:dyDescent="0.15">
      <c r="A20" s="2"/>
      <c r="B20" s="21"/>
      <c r="C20" s="62" t="s">
        <v>86</v>
      </c>
      <c r="D20" s="62"/>
      <c r="E20" s="62"/>
      <c r="F20" s="62"/>
      <c r="G20" s="69"/>
      <c r="H20" s="42">
        <f>H21+H22+H23+H25+H26</f>
        <v>293</v>
      </c>
      <c r="I20" s="45">
        <f t="shared" ref="I20:N20" si="10">I21+I22+I23+I25+I26</f>
        <v>40</v>
      </c>
      <c r="J20" s="45">
        <f t="shared" si="10"/>
        <v>49</v>
      </c>
      <c r="K20" s="45">
        <f t="shared" si="10"/>
        <v>61</v>
      </c>
      <c r="L20" s="45">
        <f t="shared" si="10"/>
        <v>55</v>
      </c>
      <c r="M20" s="45">
        <f t="shared" si="10"/>
        <v>33</v>
      </c>
      <c r="N20" s="45">
        <f t="shared" si="10"/>
        <v>55</v>
      </c>
      <c r="O20" s="19"/>
      <c r="P20" s="52">
        <f t="shared" ref="P20:U20" si="11">P21+P22+P23+P25+P26</f>
        <v>71</v>
      </c>
      <c r="Q20" s="42">
        <f t="shared" si="11"/>
        <v>92</v>
      </c>
      <c r="R20" s="42">
        <f t="shared" si="11"/>
        <v>5</v>
      </c>
      <c r="S20" s="42">
        <f t="shared" si="11"/>
        <v>11</v>
      </c>
      <c r="T20" s="42">
        <f t="shared" si="11"/>
        <v>53</v>
      </c>
      <c r="U20" s="42">
        <f t="shared" si="11"/>
        <v>61</v>
      </c>
      <c r="V20" s="20"/>
      <c r="W20" s="62" t="s">
        <v>86</v>
      </c>
      <c r="X20" s="62"/>
      <c r="Y20" s="62"/>
      <c r="Z20" s="62"/>
      <c r="AA20" s="62"/>
      <c r="AB20" s="19">
        <f t="shared" si="3"/>
        <v>0</v>
      </c>
      <c r="AC20" s="22">
        <f t="shared" si="4"/>
        <v>0</v>
      </c>
      <c r="AD20" s="23"/>
      <c r="AE20" s="23"/>
    </row>
    <row r="21" spans="1:31" s="2" customFormat="1" ht="12.95" customHeight="1" x14ac:dyDescent="0.15">
      <c r="A21" s="24"/>
      <c r="B21" s="25"/>
      <c r="C21" s="25"/>
      <c r="D21" s="60" t="s">
        <v>16</v>
      </c>
      <c r="E21" s="60"/>
      <c r="F21" s="60"/>
      <c r="G21" s="68"/>
      <c r="H21" s="42">
        <f t="shared" si="7"/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19"/>
      <c r="P21" s="51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27"/>
      <c r="W21" s="25"/>
      <c r="X21" s="60" t="s">
        <v>16</v>
      </c>
      <c r="Y21" s="60"/>
      <c r="Z21" s="60"/>
      <c r="AA21" s="60"/>
      <c r="AB21" s="19">
        <f t="shared" si="3"/>
        <v>0</v>
      </c>
      <c r="AC21" s="22">
        <f t="shared" si="4"/>
        <v>0</v>
      </c>
      <c r="AD21" s="28"/>
      <c r="AE21" s="28"/>
    </row>
    <row r="22" spans="1:31" s="2" customFormat="1" ht="12.95" customHeight="1" x14ac:dyDescent="0.15">
      <c r="B22" s="25"/>
      <c r="C22" s="25"/>
      <c r="D22" s="60" t="s">
        <v>87</v>
      </c>
      <c r="E22" s="60"/>
      <c r="F22" s="60"/>
      <c r="G22" s="68"/>
      <c r="H22" s="42">
        <f t="shared" si="7"/>
        <v>88</v>
      </c>
      <c r="I22" s="43">
        <v>14</v>
      </c>
      <c r="J22" s="43">
        <v>10</v>
      </c>
      <c r="K22" s="43">
        <v>13</v>
      </c>
      <c r="L22" s="43">
        <v>20</v>
      </c>
      <c r="M22" s="43">
        <v>10</v>
      </c>
      <c r="N22" s="43">
        <v>21</v>
      </c>
      <c r="O22" s="19"/>
      <c r="P22" s="51">
        <v>19</v>
      </c>
      <c r="Q22" s="43">
        <v>23</v>
      </c>
      <c r="R22" s="43">
        <v>2</v>
      </c>
      <c r="S22" s="43">
        <v>5</v>
      </c>
      <c r="T22" s="43">
        <v>19</v>
      </c>
      <c r="U22" s="43">
        <v>20</v>
      </c>
      <c r="V22" s="27"/>
      <c r="W22" s="25"/>
      <c r="X22" s="60" t="s">
        <v>87</v>
      </c>
      <c r="Y22" s="60"/>
      <c r="Z22" s="60"/>
      <c r="AA22" s="60"/>
      <c r="AB22" s="19">
        <f t="shared" si="3"/>
        <v>0</v>
      </c>
      <c r="AC22" s="22">
        <f t="shared" si="4"/>
        <v>0</v>
      </c>
      <c r="AD22" s="28"/>
      <c r="AE22" s="28"/>
    </row>
    <row r="23" spans="1:31" s="2" customFormat="1" ht="12.95" customHeight="1" x14ac:dyDescent="0.15">
      <c r="B23" s="25"/>
      <c r="C23" s="25"/>
      <c r="D23" s="60" t="s">
        <v>88</v>
      </c>
      <c r="E23" s="60"/>
      <c r="F23" s="60"/>
      <c r="G23" s="68"/>
      <c r="H23" s="42">
        <f t="shared" si="7"/>
        <v>149</v>
      </c>
      <c r="I23" s="43">
        <v>23</v>
      </c>
      <c r="J23" s="43">
        <v>31</v>
      </c>
      <c r="K23" s="43">
        <v>35</v>
      </c>
      <c r="L23" s="43">
        <v>24</v>
      </c>
      <c r="M23" s="43">
        <v>15</v>
      </c>
      <c r="N23" s="43">
        <v>21</v>
      </c>
      <c r="O23" s="19"/>
      <c r="P23" s="51">
        <v>45</v>
      </c>
      <c r="Q23" s="43">
        <v>46</v>
      </c>
      <c r="R23" s="43">
        <v>2</v>
      </c>
      <c r="S23" s="43">
        <v>4</v>
      </c>
      <c r="T23" s="43">
        <v>25</v>
      </c>
      <c r="U23" s="43">
        <v>27</v>
      </c>
      <c r="V23" s="27"/>
      <c r="W23" s="25"/>
      <c r="X23" s="60" t="s">
        <v>88</v>
      </c>
      <c r="Y23" s="60"/>
      <c r="Z23" s="60"/>
      <c r="AA23" s="60"/>
      <c r="AB23" s="19">
        <f t="shared" si="3"/>
        <v>0</v>
      </c>
      <c r="AC23" s="22">
        <f t="shared" si="4"/>
        <v>0</v>
      </c>
      <c r="AD23" s="28"/>
      <c r="AE23" s="28"/>
    </row>
    <row r="24" spans="1:31" s="2" customFormat="1" ht="12.95" customHeight="1" x14ac:dyDescent="0.15">
      <c r="B24" s="25"/>
      <c r="C24" s="25"/>
      <c r="D24" s="25"/>
      <c r="E24" s="61" t="s">
        <v>89</v>
      </c>
      <c r="F24" s="61"/>
      <c r="G24" s="26" t="s">
        <v>17</v>
      </c>
      <c r="H24" s="42">
        <f t="shared" si="7"/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19"/>
      <c r="P24" s="51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27"/>
      <c r="W24" s="25"/>
      <c r="X24" s="25"/>
      <c r="Y24" s="61" t="s">
        <v>89</v>
      </c>
      <c r="Z24" s="61"/>
      <c r="AA24" s="25" t="s">
        <v>17</v>
      </c>
      <c r="AB24" s="19">
        <f t="shared" si="3"/>
        <v>0</v>
      </c>
      <c r="AC24" s="22">
        <f t="shared" si="4"/>
        <v>0</v>
      </c>
      <c r="AD24" s="28"/>
      <c r="AE24" s="28"/>
    </row>
    <row r="25" spans="1:31" s="2" customFormat="1" ht="12.95" customHeight="1" x14ac:dyDescent="0.15">
      <c r="B25" s="25"/>
      <c r="C25" s="25"/>
      <c r="D25" s="60" t="s">
        <v>90</v>
      </c>
      <c r="E25" s="60"/>
      <c r="F25" s="60"/>
      <c r="G25" s="68"/>
      <c r="H25" s="42">
        <f t="shared" si="7"/>
        <v>17</v>
      </c>
      <c r="I25" s="43">
        <v>2</v>
      </c>
      <c r="J25" s="43">
        <v>3</v>
      </c>
      <c r="K25" s="43">
        <v>3</v>
      </c>
      <c r="L25" s="43">
        <v>3</v>
      </c>
      <c r="M25" s="43">
        <v>2</v>
      </c>
      <c r="N25" s="43">
        <v>4</v>
      </c>
      <c r="O25" s="19"/>
      <c r="P25" s="51">
        <v>3</v>
      </c>
      <c r="Q25" s="43">
        <v>8</v>
      </c>
      <c r="R25" s="43">
        <v>0</v>
      </c>
      <c r="S25" s="43">
        <v>1</v>
      </c>
      <c r="T25" s="43">
        <v>1</v>
      </c>
      <c r="U25" s="43">
        <v>4</v>
      </c>
      <c r="V25" s="27"/>
      <c r="W25" s="25"/>
      <c r="X25" s="60" t="s">
        <v>90</v>
      </c>
      <c r="Y25" s="60"/>
      <c r="Z25" s="60"/>
      <c r="AA25" s="60"/>
      <c r="AB25" s="19">
        <f t="shared" si="3"/>
        <v>0</v>
      </c>
      <c r="AC25" s="22">
        <f t="shared" si="4"/>
        <v>0</v>
      </c>
      <c r="AD25" s="28"/>
      <c r="AE25" s="28"/>
    </row>
    <row r="26" spans="1:31" s="2" customFormat="1" ht="12.95" customHeight="1" x14ac:dyDescent="0.15">
      <c r="B26" s="25"/>
      <c r="C26" s="25"/>
      <c r="D26" s="60" t="s">
        <v>91</v>
      </c>
      <c r="E26" s="60"/>
      <c r="F26" s="60"/>
      <c r="G26" s="68"/>
      <c r="H26" s="42">
        <f t="shared" si="7"/>
        <v>39</v>
      </c>
      <c r="I26" s="43">
        <v>1</v>
      </c>
      <c r="J26" s="43">
        <v>5</v>
      </c>
      <c r="K26" s="43">
        <v>10</v>
      </c>
      <c r="L26" s="43">
        <v>8</v>
      </c>
      <c r="M26" s="43">
        <v>6</v>
      </c>
      <c r="N26" s="43">
        <v>9</v>
      </c>
      <c r="O26" s="19"/>
      <c r="P26" s="51">
        <v>4</v>
      </c>
      <c r="Q26" s="43">
        <v>15</v>
      </c>
      <c r="R26" s="43">
        <v>1</v>
      </c>
      <c r="S26" s="43">
        <v>1</v>
      </c>
      <c r="T26" s="43">
        <v>8</v>
      </c>
      <c r="U26" s="43">
        <v>10</v>
      </c>
      <c r="V26" s="27"/>
      <c r="W26" s="25"/>
      <c r="X26" s="60" t="s">
        <v>91</v>
      </c>
      <c r="Y26" s="60"/>
      <c r="Z26" s="60"/>
      <c r="AA26" s="60"/>
      <c r="AB26" s="19">
        <f t="shared" si="3"/>
        <v>0</v>
      </c>
      <c r="AC26" s="22">
        <f t="shared" si="4"/>
        <v>0</v>
      </c>
      <c r="AD26" s="28"/>
      <c r="AE26" s="28"/>
    </row>
    <row r="27" spans="1:31" s="24" customFormat="1" ht="15" customHeight="1" x14ac:dyDescent="0.15">
      <c r="A27" s="2"/>
      <c r="B27" s="21"/>
      <c r="C27" s="62" t="s">
        <v>92</v>
      </c>
      <c r="D27" s="62"/>
      <c r="E27" s="62"/>
      <c r="F27" s="62"/>
      <c r="G27" s="69"/>
      <c r="H27" s="42">
        <f>SUM(H28:H30)</f>
        <v>1609</v>
      </c>
      <c r="I27" s="45">
        <f t="shared" ref="I27:N27" si="12">SUM(I28:I30)</f>
        <v>211</v>
      </c>
      <c r="J27" s="45">
        <f t="shared" si="12"/>
        <v>252</v>
      </c>
      <c r="K27" s="45">
        <f t="shared" si="12"/>
        <v>357</v>
      </c>
      <c r="L27" s="45">
        <f t="shared" si="12"/>
        <v>314</v>
      </c>
      <c r="M27" s="45">
        <f t="shared" si="12"/>
        <v>244</v>
      </c>
      <c r="N27" s="45">
        <f t="shared" si="12"/>
        <v>231</v>
      </c>
      <c r="O27" s="19"/>
      <c r="P27" s="52">
        <f t="shared" ref="P27:U27" si="13">SUM(P28:P30)</f>
        <v>310</v>
      </c>
      <c r="Q27" s="42">
        <f t="shared" si="13"/>
        <v>707</v>
      </c>
      <c r="R27" s="42">
        <f t="shared" si="13"/>
        <v>107</v>
      </c>
      <c r="S27" s="42">
        <f t="shared" si="13"/>
        <v>66</v>
      </c>
      <c r="T27" s="42">
        <f t="shared" si="13"/>
        <v>241</v>
      </c>
      <c r="U27" s="42">
        <f t="shared" si="13"/>
        <v>178</v>
      </c>
      <c r="V27" s="20"/>
      <c r="W27" s="62" t="s">
        <v>92</v>
      </c>
      <c r="X27" s="62"/>
      <c r="Y27" s="62"/>
      <c r="Z27" s="62"/>
      <c r="AA27" s="62"/>
      <c r="AB27" s="19">
        <f t="shared" si="3"/>
        <v>0</v>
      </c>
      <c r="AC27" s="22">
        <f t="shared" si="4"/>
        <v>0</v>
      </c>
      <c r="AD27" s="23"/>
      <c r="AE27" s="23"/>
    </row>
    <row r="28" spans="1:31" s="2" customFormat="1" ht="12.95" customHeight="1" x14ac:dyDescent="0.15">
      <c r="A28" s="24"/>
      <c r="B28" s="25"/>
      <c r="C28" s="25"/>
      <c r="D28" s="60" t="s">
        <v>93</v>
      </c>
      <c r="E28" s="60"/>
      <c r="F28" s="60"/>
      <c r="G28" s="68"/>
      <c r="H28" s="42">
        <f t="shared" si="7"/>
        <v>24</v>
      </c>
      <c r="I28" s="43">
        <v>1</v>
      </c>
      <c r="J28" s="43">
        <v>1</v>
      </c>
      <c r="K28" s="43">
        <v>4</v>
      </c>
      <c r="L28" s="43">
        <v>4</v>
      </c>
      <c r="M28" s="43">
        <v>6</v>
      </c>
      <c r="N28" s="43">
        <v>8</v>
      </c>
      <c r="O28" s="19"/>
      <c r="P28" s="51">
        <v>2</v>
      </c>
      <c r="Q28" s="43">
        <v>7</v>
      </c>
      <c r="R28" s="43">
        <v>2</v>
      </c>
      <c r="S28" s="43">
        <v>4</v>
      </c>
      <c r="T28" s="43">
        <v>5</v>
      </c>
      <c r="U28" s="43">
        <v>4</v>
      </c>
      <c r="V28" s="27"/>
      <c r="W28" s="25"/>
      <c r="X28" s="60" t="s">
        <v>93</v>
      </c>
      <c r="Y28" s="60"/>
      <c r="Z28" s="60"/>
      <c r="AA28" s="60"/>
      <c r="AB28" s="19">
        <f t="shared" si="3"/>
        <v>0</v>
      </c>
      <c r="AC28" s="22">
        <f t="shared" si="4"/>
        <v>0</v>
      </c>
      <c r="AD28" s="28"/>
      <c r="AE28" s="28"/>
    </row>
    <row r="29" spans="1:31" s="2" customFormat="1" ht="12.95" customHeight="1" x14ac:dyDescent="0.15">
      <c r="B29" s="25"/>
      <c r="C29" s="25"/>
      <c r="D29" s="60" t="s">
        <v>94</v>
      </c>
      <c r="E29" s="60"/>
      <c r="F29" s="60"/>
      <c r="G29" s="68"/>
      <c r="H29" s="42">
        <f t="shared" si="7"/>
        <v>239</v>
      </c>
      <c r="I29" s="43">
        <v>51</v>
      </c>
      <c r="J29" s="43">
        <v>54</v>
      </c>
      <c r="K29" s="43">
        <v>64</v>
      </c>
      <c r="L29" s="43">
        <v>42</v>
      </c>
      <c r="M29" s="43">
        <v>13</v>
      </c>
      <c r="N29" s="43">
        <v>15</v>
      </c>
      <c r="O29" s="19"/>
      <c r="P29" s="51">
        <v>72</v>
      </c>
      <c r="Q29" s="43">
        <v>106</v>
      </c>
      <c r="R29" s="43">
        <v>14</v>
      </c>
      <c r="S29" s="43">
        <v>5</v>
      </c>
      <c r="T29" s="43">
        <v>23</v>
      </c>
      <c r="U29" s="43">
        <v>19</v>
      </c>
      <c r="V29" s="27"/>
      <c r="W29" s="25"/>
      <c r="X29" s="60" t="s">
        <v>94</v>
      </c>
      <c r="Y29" s="60"/>
      <c r="Z29" s="60"/>
      <c r="AA29" s="60"/>
      <c r="AB29" s="19">
        <f t="shared" si="3"/>
        <v>0</v>
      </c>
      <c r="AC29" s="22">
        <f t="shared" si="4"/>
        <v>0</v>
      </c>
      <c r="AD29" s="28"/>
      <c r="AE29" s="28"/>
    </row>
    <row r="30" spans="1:31" s="2" customFormat="1" ht="12.95" customHeight="1" x14ac:dyDescent="0.15">
      <c r="B30" s="25"/>
      <c r="C30" s="25"/>
      <c r="D30" s="60" t="s">
        <v>95</v>
      </c>
      <c r="E30" s="60"/>
      <c r="F30" s="60"/>
      <c r="G30" s="68"/>
      <c r="H30" s="42">
        <f t="shared" si="7"/>
        <v>1346</v>
      </c>
      <c r="I30" s="43">
        <v>159</v>
      </c>
      <c r="J30" s="43">
        <v>197</v>
      </c>
      <c r="K30" s="43">
        <v>289</v>
      </c>
      <c r="L30" s="43">
        <v>268</v>
      </c>
      <c r="M30" s="43">
        <v>225</v>
      </c>
      <c r="N30" s="43">
        <v>208</v>
      </c>
      <c r="O30" s="19"/>
      <c r="P30" s="51">
        <v>236</v>
      </c>
      <c r="Q30" s="43">
        <v>594</v>
      </c>
      <c r="R30" s="43">
        <v>91</v>
      </c>
      <c r="S30" s="43">
        <v>57</v>
      </c>
      <c r="T30" s="43">
        <v>213</v>
      </c>
      <c r="U30" s="43">
        <v>155</v>
      </c>
      <c r="V30" s="27"/>
      <c r="W30" s="25"/>
      <c r="X30" s="60" t="s">
        <v>95</v>
      </c>
      <c r="Y30" s="60"/>
      <c r="Z30" s="60"/>
      <c r="AA30" s="60"/>
      <c r="AB30" s="19">
        <f t="shared" si="3"/>
        <v>0</v>
      </c>
      <c r="AC30" s="22">
        <f t="shared" si="4"/>
        <v>0</v>
      </c>
      <c r="AD30" s="28"/>
      <c r="AE30" s="28"/>
    </row>
    <row r="31" spans="1:31" s="24" customFormat="1" ht="15" customHeight="1" x14ac:dyDescent="0.15">
      <c r="A31" s="2"/>
      <c r="B31" s="21"/>
      <c r="C31" s="62" t="s">
        <v>96</v>
      </c>
      <c r="D31" s="62"/>
      <c r="E31" s="62"/>
      <c r="F31" s="62"/>
      <c r="G31" s="69"/>
      <c r="H31" s="42">
        <f>H32+H33+H36+H42+H44+H45</f>
        <v>145</v>
      </c>
      <c r="I31" s="45">
        <f t="shared" ref="I31:N31" si="14">I32+I33+I36+I42+I44+I45</f>
        <v>4</v>
      </c>
      <c r="J31" s="45">
        <f t="shared" si="14"/>
        <v>7</v>
      </c>
      <c r="K31" s="45">
        <f t="shared" si="14"/>
        <v>16</v>
      </c>
      <c r="L31" s="45">
        <f t="shared" si="14"/>
        <v>28</v>
      </c>
      <c r="M31" s="45">
        <f t="shared" si="14"/>
        <v>40</v>
      </c>
      <c r="N31" s="45">
        <f t="shared" si="14"/>
        <v>50</v>
      </c>
      <c r="O31" s="19"/>
      <c r="P31" s="52">
        <f t="shared" ref="P31:U31" si="15">P32+P33+P36+P42+P44+P45</f>
        <v>4</v>
      </c>
      <c r="Q31" s="42">
        <f t="shared" si="15"/>
        <v>45</v>
      </c>
      <c r="R31" s="42">
        <f t="shared" si="15"/>
        <v>13</v>
      </c>
      <c r="S31" s="42">
        <f t="shared" si="15"/>
        <v>10</v>
      </c>
      <c r="T31" s="42">
        <f t="shared" si="15"/>
        <v>35</v>
      </c>
      <c r="U31" s="42">
        <f t="shared" si="15"/>
        <v>38</v>
      </c>
      <c r="V31" s="20"/>
      <c r="W31" s="62" t="s">
        <v>96</v>
      </c>
      <c r="X31" s="62"/>
      <c r="Y31" s="62"/>
      <c r="Z31" s="62"/>
      <c r="AA31" s="62"/>
      <c r="AB31" s="19">
        <f t="shared" si="3"/>
        <v>0</v>
      </c>
      <c r="AC31" s="22">
        <f t="shared" si="4"/>
        <v>0</v>
      </c>
      <c r="AD31" s="23"/>
      <c r="AE31" s="23"/>
    </row>
    <row r="32" spans="1:31" s="2" customFormat="1" ht="12.95" customHeight="1" x14ac:dyDescent="0.15">
      <c r="A32" s="24"/>
      <c r="B32" s="25"/>
      <c r="C32" s="25"/>
      <c r="D32" s="60" t="s">
        <v>97</v>
      </c>
      <c r="E32" s="60"/>
      <c r="F32" s="60"/>
      <c r="G32" s="68"/>
      <c r="H32" s="42">
        <f t="shared" si="7"/>
        <v>132</v>
      </c>
      <c r="I32" s="43">
        <v>4</v>
      </c>
      <c r="J32" s="43">
        <v>6</v>
      </c>
      <c r="K32" s="43">
        <v>16</v>
      </c>
      <c r="L32" s="43">
        <v>23</v>
      </c>
      <c r="M32" s="43">
        <v>36</v>
      </c>
      <c r="N32" s="43">
        <v>47</v>
      </c>
      <c r="O32" s="19"/>
      <c r="P32" s="51">
        <v>4</v>
      </c>
      <c r="Q32" s="43">
        <v>39</v>
      </c>
      <c r="R32" s="43">
        <v>9</v>
      </c>
      <c r="S32" s="43">
        <v>9</v>
      </c>
      <c r="T32" s="43">
        <v>34</v>
      </c>
      <c r="U32" s="43">
        <v>37</v>
      </c>
      <c r="V32" s="27"/>
      <c r="W32" s="25"/>
      <c r="X32" s="60" t="s">
        <v>97</v>
      </c>
      <c r="Y32" s="60"/>
      <c r="Z32" s="60"/>
      <c r="AA32" s="60"/>
      <c r="AB32" s="19">
        <f t="shared" si="3"/>
        <v>0</v>
      </c>
      <c r="AC32" s="22">
        <f t="shared" si="4"/>
        <v>0</v>
      </c>
      <c r="AD32" s="28"/>
      <c r="AE32" s="28"/>
    </row>
    <row r="33" spans="1:31" s="2" customFormat="1" ht="12.95" customHeight="1" x14ac:dyDescent="0.15">
      <c r="B33" s="25"/>
      <c r="C33" s="25"/>
      <c r="D33" s="60" t="s">
        <v>98</v>
      </c>
      <c r="E33" s="60"/>
      <c r="F33" s="60"/>
      <c r="G33" s="68"/>
      <c r="H33" s="42">
        <f t="shared" si="7"/>
        <v>2</v>
      </c>
      <c r="I33" s="44">
        <v>0</v>
      </c>
      <c r="J33" s="44">
        <v>0</v>
      </c>
      <c r="K33" s="44">
        <v>0</v>
      </c>
      <c r="L33" s="44">
        <v>1</v>
      </c>
      <c r="M33" s="44">
        <v>0</v>
      </c>
      <c r="N33" s="44">
        <v>1</v>
      </c>
      <c r="O33" s="19"/>
      <c r="P33" s="53">
        <v>0</v>
      </c>
      <c r="Q33" s="44">
        <v>1</v>
      </c>
      <c r="R33" s="44">
        <v>1</v>
      </c>
      <c r="S33" s="44">
        <v>0</v>
      </c>
      <c r="T33" s="44">
        <v>0</v>
      </c>
      <c r="U33" s="44">
        <v>0</v>
      </c>
      <c r="V33" s="27"/>
      <c r="W33" s="25"/>
      <c r="X33" s="60" t="s">
        <v>98</v>
      </c>
      <c r="Y33" s="60"/>
      <c r="Z33" s="60"/>
      <c r="AA33" s="60"/>
      <c r="AB33" s="19">
        <f t="shared" si="3"/>
        <v>0</v>
      </c>
      <c r="AC33" s="22">
        <f t="shared" si="4"/>
        <v>0</v>
      </c>
      <c r="AD33" s="28"/>
      <c r="AE33" s="28"/>
    </row>
    <row r="34" spans="1:31" s="2" customFormat="1" ht="12.95" customHeight="1" x14ac:dyDescent="0.15">
      <c r="B34" s="25"/>
      <c r="C34" s="25"/>
      <c r="D34" s="25"/>
      <c r="E34" s="60" t="s">
        <v>98</v>
      </c>
      <c r="F34" s="60"/>
      <c r="G34" s="68"/>
      <c r="H34" s="42">
        <f t="shared" si="7"/>
        <v>1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1</v>
      </c>
      <c r="O34" s="19"/>
      <c r="P34" s="51">
        <v>0</v>
      </c>
      <c r="Q34" s="43">
        <v>0</v>
      </c>
      <c r="R34" s="43">
        <v>1</v>
      </c>
      <c r="S34" s="43">
        <v>0</v>
      </c>
      <c r="T34" s="43">
        <v>0</v>
      </c>
      <c r="U34" s="43">
        <v>0</v>
      </c>
      <c r="V34" s="27"/>
      <c r="W34" s="25"/>
      <c r="X34" s="25"/>
      <c r="Y34" s="60" t="s">
        <v>98</v>
      </c>
      <c r="Z34" s="60"/>
      <c r="AA34" s="60"/>
      <c r="AB34" s="19">
        <f t="shared" si="3"/>
        <v>0</v>
      </c>
      <c r="AC34" s="22">
        <f t="shared" si="4"/>
        <v>0</v>
      </c>
      <c r="AD34" s="28"/>
      <c r="AE34" s="28"/>
    </row>
    <row r="35" spans="1:31" s="2" customFormat="1" ht="12.95" customHeight="1" x14ac:dyDescent="0.15">
      <c r="B35" s="25"/>
      <c r="C35" s="25"/>
      <c r="D35" s="25"/>
      <c r="E35" s="60" t="s">
        <v>99</v>
      </c>
      <c r="F35" s="60"/>
      <c r="G35" s="68"/>
      <c r="H35" s="42">
        <f t="shared" si="7"/>
        <v>1</v>
      </c>
      <c r="I35" s="43">
        <v>0</v>
      </c>
      <c r="J35" s="43">
        <v>0</v>
      </c>
      <c r="K35" s="43">
        <v>0</v>
      </c>
      <c r="L35" s="43">
        <v>1</v>
      </c>
      <c r="M35" s="43">
        <v>0</v>
      </c>
      <c r="N35" s="43">
        <v>0</v>
      </c>
      <c r="O35" s="19"/>
      <c r="P35" s="51">
        <v>0</v>
      </c>
      <c r="Q35" s="43">
        <v>1</v>
      </c>
      <c r="R35" s="43">
        <v>0</v>
      </c>
      <c r="S35" s="43">
        <v>0</v>
      </c>
      <c r="T35" s="43">
        <v>0</v>
      </c>
      <c r="U35" s="43">
        <v>0</v>
      </c>
      <c r="V35" s="27"/>
      <c r="W35" s="25"/>
      <c r="X35" s="25"/>
      <c r="Y35" s="60" t="s">
        <v>99</v>
      </c>
      <c r="Z35" s="60"/>
      <c r="AA35" s="60"/>
      <c r="AB35" s="19">
        <f t="shared" si="3"/>
        <v>0</v>
      </c>
      <c r="AC35" s="22">
        <f t="shared" si="4"/>
        <v>0</v>
      </c>
      <c r="AD35" s="28"/>
      <c r="AE35" s="28"/>
    </row>
    <row r="36" spans="1:31" s="2" customFormat="1" ht="12.95" customHeight="1" x14ac:dyDescent="0.15">
      <c r="B36" s="25"/>
      <c r="C36" s="25"/>
      <c r="D36" s="60" t="s">
        <v>100</v>
      </c>
      <c r="E36" s="60"/>
      <c r="F36" s="60"/>
      <c r="G36" s="68"/>
      <c r="H36" s="42">
        <f t="shared" si="7"/>
        <v>11</v>
      </c>
      <c r="I36" s="44">
        <v>0</v>
      </c>
      <c r="J36" s="44">
        <v>1</v>
      </c>
      <c r="K36" s="44">
        <v>0</v>
      </c>
      <c r="L36" s="44">
        <v>4</v>
      </c>
      <c r="M36" s="44">
        <v>4</v>
      </c>
      <c r="N36" s="44">
        <v>2</v>
      </c>
      <c r="O36" s="19"/>
      <c r="P36" s="53">
        <v>0</v>
      </c>
      <c r="Q36" s="53">
        <v>5</v>
      </c>
      <c r="R36" s="53">
        <v>3</v>
      </c>
      <c r="S36" s="53">
        <v>1</v>
      </c>
      <c r="T36" s="53">
        <v>1</v>
      </c>
      <c r="U36" s="53">
        <v>1</v>
      </c>
      <c r="V36" s="27"/>
      <c r="W36" s="25"/>
      <c r="X36" s="60" t="s">
        <v>100</v>
      </c>
      <c r="Y36" s="60"/>
      <c r="Z36" s="60"/>
      <c r="AA36" s="60"/>
      <c r="AB36" s="19">
        <f t="shared" si="3"/>
        <v>0</v>
      </c>
      <c r="AC36" s="22">
        <f t="shared" si="4"/>
        <v>0</v>
      </c>
      <c r="AD36" s="28"/>
      <c r="AE36" s="28"/>
    </row>
    <row r="37" spans="1:31" s="2" customFormat="1" ht="12.95" customHeight="1" x14ac:dyDescent="0.15">
      <c r="B37" s="25"/>
      <c r="C37" s="25"/>
      <c r="D37" s="25"/>
      <c r="E37" s="66" t="s">
        <v>18</v>
      </c>
      <c r="F37" s="66"/>
      <c r="G37" s="72"/>
      <c r="H37" s="42">
        <f t="shared" si="7"/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19"/>
      <c r="P37" s="57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27"/>
      <c r="W37" s="25"/>
      <c r="X37" s="25"/>
      <c r="Y37" s="66" t="s">
        <v>18</v>
      </c>
      <c r="Z37" s="66"/>
      <c r="AA37" s="66"/>
      <c r="AB37" s="19">
        <f t="shared" si="3"/>
        <v>0</v>
      </c>
      <c r="AC37" s="22">
        <f t="shared" si="4"/>
        <v>0</v>
      </c>
      <c r="AD37" s="28"/>
      <c r="AE37" s="28"/>
    </row>
    <row r="38" spans="1:31" s="2" customFormat="1" ht="12.95" customHeight="1" x14ac:dyDescent="0.15">
      <c r="B38" s="25"/>
      <c r="C38" s="25"/>
      <c r="D38" s="25"/>
      <c r="E38" s="60" t="s">
        <v>19</v>
      </c>
      <c r="F38" s="60"/>
      <c r="G38" s="68"/>
      <c r="H38" s="42">
        <f t="shared" si="7"/>
        <v>10</v>
      </c>
      <c r="I38" s="43">
        <v>0</v>
      </c>
      <c r="J38" s="43">
        <v>1</v>
      </c>
      <c r="K38" s="43">
        <v>0</v>
      </c>
      <c r="L38" s="43">
        <v>4</v>
      </c>
      <c r="M38" s="43">
        <v>3</v>
      </c>
      <c r="N38" s="43">
        <v>2</v>
      </c>
      <c r="O38" s="19"/>
      <c r="P38" s="51">
        <v>0</v>
      </c>
      <c r="Q38" s="43">
        <v>5</v>
      </c>
      <c r="R38" s="43">
        <v>3</v>
      </c>
      <c r="S38" s="43">
        <v>0</v>
      </c>
      <c r="T38" s="43">
        <v>1</v>
      </c>
      <c r="U38" s="43">
        <v>1</v>
      </c>
      <c r="V38" s="27"/>
      <c r="W38" s="25"/>
      <c r="X38" s="25"/>
      <c r="Y38" s="60" t="s">
        <v>19</v>
      </c>
      <c r="Z38" s="60"/>
      <c r="AA38" s="60"/>
      <c r="AB38" s="19">
        <f t="shared" si="3"/>
        <v>0</v>
      </c>
      <c r="AC38" s="22">
        <f t="shared" si="4"/>
        <v>0</v>
      </c>
      <c r="AD38" s="28"/>
      <c r="AE38" s="28"/>
    </row>
    <row r="39" spans="1:31" s="2" customFormat="1" ht="12.95" customHeight="1" x14ac:dyDescent="0.15">
      <c r="B39" s="25"/>
      <c r="C39" s="25"/>
      <c r="D39" s="25"/>
      <c r="E39" s="60" t="s">
        <v>133</v>
      </c>
      <c r="F39" s="60"/>
      <c r="G39" s="68"/>
      <c r="H39" s="42">
        <f t="shared" si="7"/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19"/>
      <c r="P39" s="51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27"/>
      <c r="W39" s="25"/>
      <c r="X39" s="25"/>
      <c r="Y39" s="60" t="s">
        <v>133</v>
      </c>
      <c r="Z39" s="60"/>
      <c r="AA39" s="60"/>
      <c r="AB39" s="19">
        <f t="shared" si="3"/>
        <v>0</v>
      </c>
      <c r="AC39" s="22">
        <f t="shared" si="4"/>
        <v>0</v>
      </c>
      <c r="AD39" s="28"/>
      <c r="AE39" s="28"/>
    </row>
    <row r="40" spans="1:31" s="2" customFormat="1" ht="12.95" customHeight="1" x14ac:dyDescent="0.15">
      <c r="B40" s="25"/>
      <c r="C40" s="25"/>
      <c r="D40" s="25"/>
      <c r="E40" s="60" t="s">
        <v>20</v>
      </c>
      <c r="F40" s="60"/>
      <c r="G40" s="68"/>
      <c r="H40" s="42">
        <f t="shared" si="7"/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19"/>
      <c r="P40" s="51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27"/>
      <c r="W40" s="25"/>
      <c r="X40" s="25"/>
      <c r="Y40" s="60" t="s">
        <v>20</v>
      </c>
      <c r="Z40" s="60"/>
      <c r="AA40" s="60"/>
      <c r="AB40" s="19">
        <f t="shared" si="3"/>
        <v>0</v>
      </c>
      <c r="AC40" s="22">
        <f t="shared" si="4"/>
        <v>0</v>
      </c>
      <c r="AD40" s="28"/>
      <c r="AE40" s="28"/>
    </row>
    <row r="41" spans="1:31" s="2" customFormat="1" ht="12.95" customHeight="1" x14ac:dyDescent="0.15">
      <c r="B41" s="25"/>
      <c r="C41" s="25"/>
      <c r="D41" s="25"/>
      <c r="E41" s="67" t="s">
        <v>101</v>
      </c>
      <c r="F41" s="67"/>
      <c r="G41" s="73"/>
      <c r="H41" s="42">
        <f t="shared" si="7"/>
        <v>1</v>
      </c>
      <c r="I41" s="43">
        <v>0</v>
      </c>
      <c r="J41" s="43">
        <v>0</v>
      </c>
      <c r="K41" s="43">
        <v>0</v>
      </c>
      <c r="L41" s="43">
        <v>0</v>
      </c>
      <c r="M41" s="43">
        <v>1</v>
      </c>
      <c r="N41" s="43">
        <v>0</v>
      </c>
      <c r="O41" s="19"/>
      <c r="P41" s="51">
        <v>0</v>
      </c>
      <c r="Q41" s="43">
        <v>0</v>
      </c>
      <c r="R41" s="43">
        <v>0</v>
      </c>
      <c r="S41" s="43">
        <v>1</v>
      </c>
      <c r="T41" s="43">
        <v>0</v>
      </c>
      <c r="U41" s="43">
        <v>0</v>
      </c>
      <c r="V41" s="27"/>
      <c r="W41" s="25"/>
      <c r="X41" s="25"/>
      <c r="Y41" s="67" t="s">
        <v>101</v>
      </c>
      <c r="Z41" s="67"/>
      <c r="AA41" s="67"/>
      <c r="AB41" s="19">
        <f t="shared" si="3"/>
        <v>0</v>
      </c>
      <c r="AC41" s="22">
        <f t="shared" si="4"/>
        <v>0</v>
      </c>
      <c r="AD41" s="28"/>
      <c r="AE41" s="28"/>
    </row>
    <row r="42" spans="1:31" s="2" customFormat="1" ht="12.95" customHeight="1" x14ac:dyDescent="0.15">
      <c r="B42" s="25"/>
      <c r="C42" s="25"/>
      <c r="D42" s="60" t="s">
        <v>102</v>
      </c>
      <c r="E42" s="60"/>
      <c r="F42" s="60"/>
      <c r="G42" s="68"/>
      <c r="H42" s="42">
        <f t="shared" si="7"/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19"/>
      <c r="P42" s="51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27"/>
      <c r="W42" s="25"/>
      <c r="X42" s="60" t="s">
        <v>102</v>
      </c>
      <c r="Y42" s="60"/>
      <c r="Z42" s="60"/>
      <c r="AA42" s="60"/>
      <c r="AB42" s="19">
        <f t="shared" si="3"/>
        <v>0</v>
      </c>
      <c r="AC42" s="22">
        <f t="shared" si="4"/>
        <v>0</v>
      </c>
      <c r="AD42" s="28"/>
      <c r="AE42" s="28"/>
    </row>
    <row r="43" spans="1:31" s="24" customFormat="1" ht="12.95" customHeight="1" x14ac:dyDescent="0.15">
      <c r="A43" s="2"/>
      <c r="B43" s="25"/>
      <c r="C43" s="25"/>
      <c r="D43" s="25"/>
      <c r="E43" s="61" t="s">
        <v>103</v>
      </c>
      <c r="F43" s="61"/>
      <c r="G43" s="26" t="s">
        <v>21</v>
      </c>
      <c r="H43" s="42">
        <f t="shared" si="7"/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19"/>
      <c r="P43" s="51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27"/>
      <c r="W43" s="25"/>
      <c r="X43" s="25"/>
      <c r="Y43" s="61" t="s">
        <v>104</v>
      </c>
      <c r="Z43" s="61"/>
      <c r="AA43" s="25" t="s">
        <v>21</v>
      </c>
      <c r="AB43" s="19">
        <f t="shared" si="3"/>
        <v>0</v>
      </c>
      <c r="AC43" s="22">
        <f t="shared" si="4"/>
        <v>0</v>
      </c>
      <c r="AD43" s="23"/>
      <c r="AE43" s="23"/>
    </row>
    <row r="44" spans="1:31" s="2" customFormat="1" ht="12.95" customHeight="1" x14ac:dyDescent="0.15">
      <c r="A44" s="24"/>
      <c r="B44" s="25"/>
      <c r="C44" s="25"/>
      <c r="D44" s="60" t="s">
        <v>48</v>
      </c>
      <c r="E44" s="60"/>
      <c r="F44" s="60"/>
      <c r="G44" s="68"/>
      <c r="H44" s="42">
        <f t="shared" si="7"/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19"/>
      <c r="P44" s="51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27"/>
      <c r="W44" s="25"/>
      <c r="X44" s="60" t="s">
        <v>48</v>
      </c>
      <c r="Y44" s="60"/>
      <c r="Z44" s="60"/>
      <c r="AA44" s="60"/>
      <c r="AB44" s="19">
        <f t="shared" si="3"/>
        <v>0</v>
      </c>
      <c r="AC44" s="22">
        <f t="shared" si="4"/>
        <v>0</v>
      </c>
      <c r="AD44" s="28"/>
      <c r="AE44" s="28"/>
    </row>
    <row r="45" spans="1:31" s="2" customFormat="1" ht="12.95" customHeight="1" x14ac:dyDescent="0.15">
      <c r="B45" s="25"/>
      <c r="C45" s="25"/>
      <c r="D45" s="60" t="s">
        <v>105</v>
      </c>
      <c r="E45" s="60"/>
      <c r="F45" s="60"/>
      <c r="G45" s="68"/>
      <c r="H45" s="42">
        <f t="shared" si="7"/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9"/>
      <c r="P45" s="51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27"/>
      <c r="W45" s="25"/>
      <c r="X45" s="60" t="s">
        <v>105</v>
      </c>
      <c r="Y45" s="60"/>
      <c r="Z45" s="60"/>
      <c r="AA45" s="60"/>
      <c r="AB45" s="19">
        <f t="shared" si="3"/>
        <v>0</v>
      </c>
      <c r="AC45" s="22">
        <f t="shared" si="4"/>
        <v>0</v>
      </c>
      <c r="AD45" s="28"/>
      <c r="AE45" s="28"/>
    </row>
    <row r="46" spans="1:31" s="2" customFormat="1" ht="15" customHeight="1" x14ac:dyDescent="0.15">
      <c r="B46" s="21"/>
      <c r="C46" s="62" t="s">
        <v>106</v>
      </c>
      <c r="D46" s="62"/>
      <c r="E46" s="62"/>
      <c r="F46" s="62"/>
      <c r="G46" s="69"/>
      <c r="H46" s="42">
        <f>H47+H51</f>
        <v>16</v>
      </c>
      <c r="I46" s="45">
        <f t="shared" ref="I46:N46" si="16">I47+I51</f>
        <v>2</v>
      </c>
      <c r="J46" s="45">
        <f t="shared" si="16"/>
        <v>2</v>
      </c>
      <c r="K46" s="45">
        <f t="shared" si="16"/>
        <v>2</v>
      </c>
      <c r="L46" s="45">
        <f t="shared" si="16"/>
        <v>5</v>
      </c>
      <c r="M46" s="45">
        <f t="shared" si="16"/>
        <v>3</v>
      </c>
      <c r="N46" s="45">
        <f t="shared" si="16"/>
        <v>2</v>
      </c>
      <c r="O46" s="19"/>
      <c r="P46" s="52">
        <f t="shared" ref="P46:U46" si="17">P47+P51</f>
        <v>3</v>
      </c>
      <c r="Q46" s="42">
        <f t="shared" si="17"/>
        <v>10</v>
      </c>
      <c r="R46" s="42">
        <f t="shared" si="17"/>
        <v>0</v>
      </c>
      <c r="S46" s="42">
        <f t="shared" si="17"/>
        <v>1</v>
      </c>
      <c r="T46" s="42">
        <f t="shared" si="17"/>
        <v>2</v>
      </c>
      <c r="U46" s="42">
        <f t="shared" si="17"/>
        <v>0</v>
      </c>
      <c r="V46" s="20"/>
      <c r="W46" s="62" t="s">
        <v>106</v>
      </c>
      <c r="X46" s="62"/>
      <c r="Y46" s="62"/>
      <c r="Z46" s="62"/>
      <c r="AA46" s="62"/>
      <c r="AB46" s="19">
        <f t="shared" si="3"/>
        <v>0</v>
      </c>
      <c r="AC46" s="22">
        <f t="shared" si="4"/>
        <v>0</v>
      </c>
      <c r="AD46" s="28"/>
      <c r="AE46" s="28"/>
    </row>
    <row r="47" spans="1:31" s="2" customFormat="1" ht="12.95" customHeight="1" x14ac:dyDescent="0.15">
      <c r="B47" s="25"/>
      <c r="C47" s="25"/>
      <c r="D47" s="60" t="s">
        <v>107</v>
      </c>
      <c r="E47" s="60"/>
      <c r="F47" s="60"/>
      <c r="G47" s="68"/>
      <c r="H47" s="42">
        <f>SUM(I47:N47)</f>
        <v>1</v>
      </c>
      <c r="I47" s="44">
        <v>0</v>
      </c>
      <c r="J47" s="44">
        <v>0</v>
      </c>
      <c r="K47" s="44">
        <v>0</v>
      </c>
      <c r="L47" s="44">
        <v>0</v>
      </c>
      <c r="M47" s="44">
        <v>1</v>
      </c>
      <c r="N47" s="44">
        <v>0</v>
      </c>
      <c r="O47" s="19"/>
      <c r="P47" s="53">
        <v>0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27"/>
      <c r="W47" s="25"/>
      <c r="X47" s="60" t="s">
        <v>107</v>
      </c>
      <c r="Y47" s="60"/>
      <c r="Z47" s="60"/>
      <c r="AA47" s="60"/>
      <c r="AB47" s="19">
        <f t="shared" si="3"/>
        <v>0</v>
      </c>
      <c r="AC47" s="22">
        <f t="shared" si="4"/>
        <v>0</v>
      </c>
      <c r="AD47" s="28"/>
      <c r="AE47" s="28"/>
    </row>
    <row r="48" spans="1:31" s="24" customFormat="1" ht="12.95" customHeight="1" x14ac:dyDescent="0.15">
      <c r="A48" s="2"/>
      <c r="B48" s="25"/>
      <c r="C48" s="25"/>
      <c r="D48" s="25"/>
      <c r="E48" s="63" t="s">
        <v>108</v>
      </c>
      <c r="F48" s="64"/>
      <c r="G48" s="71"/>
      <c r="H48" s="42">
        <f t="shared" si="7"/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19"/>
      <c r="P48" s="51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27"/>
      <c r="W48" s="25"/>
      <c r="X48" s="25"/>
      <c r="Y48" s="63" t="s">
        <v>108</v>
      </c>
      <c r="Z48" s="64"/>
      <c r="AA48" s="64"/>
      <c r="AB48" s="19">
        <f t="shared" si="3"/>
        <v>0</v>
      </c>
      <c r="AC48" s="22">
        <f t="shared" si="4"/>
        <v>0</v>
      </c>
      <c r="AD48" s="23"/>
      <c r="AE48" s="23"/>
    </row>
    <row r="49" spans="1:31" s="2" customFormat="1" ht="12.95" customHeight="1" x14ac:dyDescent="0.15">
      <c r="A49" s="24"/>
      <c r="B49" s="25"/>
      <c r="C49" s="25"/>
      <c r="D49" s="25"/>
      <c r="E49" s="63" t="s">
        <v>109</v>
      </c>
      <c r="F49" s="64"/>
      <c r="G49" s="71"/>
      <c r="H49" s="42">
        <f t="shared" si="7"/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19"/>
      <c r="P49" s="51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27"/>
      <c r="W49" s="25"/>
      <c r="X49" s="25"/>
      <c r="Y49" s="63" t="s">
        <v>109</v>
      </c>
      <c r="Z49" s="64"/>
      <c r="AA49" s="64"/>
      <c r="AB49" s="19">
        <f t="shared" si="3"/>
        <v>0</v>
      </c>
      <c r="AC49" s="22">
        <f t="shared" si="4"/>
        <v>0</v>
      </c>
      <c r="AD49" s="28"/>
      <c r="AE49" s="28"/>
    </row>
    <row r="50" spans="1:31" s="2" customFormat="1" ht="12.95" customHeight="1" x14ac:dyDescent="0.15">
      <c r="B50" s="25"/>
      <c r="C50" s="25"/>
      <c r="D50" s="25"/>
      <c r="E50" s="63" t="s">
        <v>54</v>
      </c>
      <c r="F50" s="64"/>
      <c r="G50" s="71"/>
      <c r="H50" s="42">
        <f t="shared" si="7"/>
        <v>1</v>
      </c>
      <c r="I50" s="43">
        <v>0</v>
      </c>
      <c r="J50" s="43">
        <v>0</v>
      </c>
      <c r="K50" s="43">
        <v>0</v>
      </c>
      <c r="L50" s="43">
        <v>0</v>
      </c>
      <c r="M50" s="43">
        <v>1</v>
      </c>
      <c r="N50" s="43">
        <v>0</v>
      </c>
      <c r="O50" s="19"/>
      <c r="P50" s="51">
        <v>0</v>
      </c>
      <c r="Q50" s="43">
        <v>1</v>
      </c>
      <c r="R50" s="43">
        <v>0</v>
      </c>
      <c r="S50" s="43">
        <v>0</v>
      </c>
      <c r="T50" s="43">
        <v>0</v>
      </c>
      <c r="U50" s="43">
        <v>0</v>
      </c>
      <c r="V50" s="27"/>
      <c r="W50" s="25"/>
      <c r="X50" s="25"/>
      <c r="Y50" s="63" t="s">
        <v>54</v>
      </c>
      <c r="Z50" s="64"/>
      <c r="AA50" s="64"/>
      <c r="AB50" s="19">
        <f t="shared" si="3"/>
        <v>0</v>
      </c>
      <c r="AC50" s="22">
        <f t="shared" si="4"/>
        <v>0</v>
      </c>
      <c r="AD50" s="28"/>
      <c r="AE50" s="28"/>
    </row>
    <row r="51" spans="1:31" s="2" customFormat="1" ht="12.95" customHeight="1" x14ac:dyDescent="0.15">
      <c r="B51" s="25"/>
      <c r="C51" s="25"/>
      <c r="D51" s="60" t="s">
        <v>110</v>
      </c>
      <c r="E51" s="60"/>
      <c r="F51" s="60"/>
      <c r="G51" s="68"/>
      <c r="H51" s="42">
        <f t="shared" si="7"/>
        <v>15</v>
      </c>
      <c r="I51" s="43">
        <v>2</v>
      </c>
      <c r="J51" s="43">
        <v>2</v>
      </c>
      <c r="K51" s="43">
        <v>2</v>
      </c>
      <c r="L51" s="43">
        <v>5</v>
      </c>
      <c r="M51" s="43">
        <v>2</v>
      </c>
      <c r="N51" s="43">
        <v>2</v>
      </c>
      <c r="O51" s="19"/>
      <c r="P51" s="51">
        <v>3</v>
      </c>
      <c r="Q51" s="43">
        <v>9</v>
      </c>
      <c r="R51" s="43">
        <v>0</v>
      </c>
      <c r="S51" s="43">
        <v>1</v>
      </c>
      <c r="T51" s="43">
        <v>2</v>
      </c>
      <c r="U51" s="43">
        <v>0</v>
      </c>
      <c r="V51" s="27"/>
      <c r="W51" s="25"/>
      <c r="X51" s="60" t="s">
        <v>110</v>
      </c>
      <c r="Y51" s="60"/>
      <c r="Z51" s="60"/>
      <c r="AA51" s="60"/>
      <c r="AB51" s="19">
        <f t="shared" si="3"/>
        <v>0</v>
      </c>
      <c r="AC51" s="22">
        <f t="shared" si="4"/>
        <v>0</v>
      </c>
      <c r="AD51" s="28"/>
      <c r="AE51" s="28"/>
    </row>
    <row r="52" spans="1:31" s="2" customFormat="1" ht="12.95" customHeight="1" x14ac:dyDescent="0.15">
      <c r="B52" s="29"/>
      <c r="C52" s="29"/>
      <c r="D52" s="29"/>
      <c r="E52" s="61" t="s">
        <v>111</v>
      </c>
      <c r="F52" s="61"/>
      <c r="G52" s="26" t="s">
        <v>22</v>
      </c>
      <c r="H52" s="42">
        <f t="shared" si="7"/>
        <v>2</v>
      </c>
      <c r="I52" s="43">
        <v>1</v>
      </c>
      <c r="J52" s="43">
        <v>0</v>
      </c>
      <c r="K52" s="43">
        <v>1</v>
      </c>
      <c r="L52" s="43">
        <v>0</v>
      </c>
      <c r="M52" s="43">
        <v>0</v>
      </c>
      <c r="N52" s="43">
        <v>0</v>
      </c>
      <c r="O52" s="19"/>
      <c r="P52" s="51">
        <v>1</v>
      </c>
      <c r="Q52" s="43">
        <v>1</v>
      </c>
      <c r="R52" s="43">
        <v>0</v>
      </c>
      <c r="S52" s="43">
        <v>0</v>
      </c>
      <c r="T52" s="43">
        <v>0</v>
      </c>
      <c r="U52" s="43">
        <v>0</v>
      </c>
      <c r="V52" s="30"/>
      <c r="W52" s="29"/>
      <c r="X52" s="29"/>
      <c r="Y52" s="61" t="s">
        <v>112</v>
      </c>
      <c r="Z52" s="61"/>
      <c r="AA52" s="25" t="s">
        <v>22</v>
      </c>
      <c r="AB52" s="19">
        <f t="shared" si="3"/>
        <v>0</v>
      </c>
      <c r="AC52" s="22">
        <f t="shared" si="4"/>
        <v>0</v>
      </c>
      <c r="AD52" s="28"/>
      <c r="AE52" s="28"/>
    </row>
    <row r="53" spans="1:31" s="2" customFormat="1" ht="12.95" customHeight="1" x14ac:dyDescent="0.15">
      <c r="B53" s="29"/>
      <c r="C53" s="29"/>
      <c r="D53" s="29"/>
      <c r="E53" s="65" t="s">
        <v>112</v>
      </c>
      <c r="F53" s="65"/>
      <c r="G53" s="26" t="s">
        <v>23</v>
      </c>
      <c r="H53" s="42">
        <f t="shared" si="7"/>
        <v>4</v>
      </c>
      <c r="I53" s="43">
        <v>0</v>
      </c>
      <c r="J53" s="43">
        <v>1</v>
      </c>
      <c r="K53" s="43">
        <v>1</v>
      </c>
      <c r="L53" s="43">
        <v>2</v>
      </c>
      <c r="M53" s="43">
        <v>0</v>
      </c>
      <c r="N53" s="43">
        <v>0</v>
      </c>
      <c r="O53" s="19"/>
      <c r="P53" s="51">
        <v>0</v>
      </c>
      <c r="Q53" s="43">
        <v>4</v>
      </c>
      <c r="R53" s="43">
        <v>0</v>
      </c>
      <c r="S53" s="43">
        <v>0</v>
      </c>
      <c r="T53" s="43">
        <v>0</v>
      </c>
      <c r="U53" s="43">
        <v>0</v>
      </c>
      <c r="V53" s="30"/>
      <c r="W53" s="29"/>
      <c r="X53" s="29"/>
      <c r="Y53" s="65" t="s">
        <v>113</v>
      </c>
      <c r="Z53" s="65"/>
      <c r="AA53" s="25" t="s">
        <v>23</v>
      </c>
      <c r="AB53" s="19">
        <f t="shared" si="3"/>
        <v>0</v>
      </c>
      <c r="AC53" s="22">
        <f t="shared" si="4"/>
        <v>0</v>
      </c>
      <c r="AD53" s="28"/>
      <c r="AE53" s="28"/>
    </row>
    <row r="54" spans="1:31" s="2" customFormat="1" ht="15" customHeight="1" x14ac:dyDescent="0.15">
      <c r="B54" s="31"/>
      <c r="C54" s="62" t="s">
        <v>114</v>
      </c>
      <c r="D54" s="62"/>
      <c r="E54" s="62"/>
      <c r="F54" s="62"/>
      <c r="G54" s="69"/>
      <c r="H54" s="42">
        <f t="shared" si="7"/>
        <v>272</v>
      </c>
      <c r="I54" s="46">
        <v>31</v>
      </c>
      <c r="J54" s="46">
        <v>38</v>
      </c>
      <c r="K54" s="46">
        <v>52</v>
      </c>
      <c r="L54" s="46">
        <v>62</v>
      </c>
      <c r="M54" s="46">
        <v>49</v>
      </c>
      <c r="N54" s="46">
        <v>40</v>
      </c>
      <c r="O54" s="19"/>
      <c r="P54" s="54">
        <v>47</v>
      </c>
      <c r="Q54" s="46">
        <v>129</v>
      </c>
      <c r="R54" s="46">
        <v>14</v>
      </c>
      <c r="S54" s="46">
        <v>11</v>
      </c>
      <c r="T54" s="46">
        <v>42</v>
      </c>
      <c r="U54" s="46">
        <v>29</v>
      </c>
      <c r="V54" s="32"/>
      <c r="W54" s="62" t="s">
        <v>114</v>
      </c>
      <c r="X54" s="62"/>
      <c r="Y54" s="62"/>
      <c r="Z54" s="62"/>
      <c r="AA54" s="62"/>
      <c r="AB54" s="19">
        <f t="shared" si="3"/>
        <v>0</v>
      </c>
      <c r="AC54" s="22">
        <f t="shared" si="4"/>
        <v>0</v>
      </c>
      <c r="AD54" s="28"/>
      <c r="AE54" s="28"/>
    </row>
    <row r="55" spans="1:31" s="2" customFormat="1" ht="12.95" customHeight="1" x14ac:dyDescent="0.15">
      <c r="B55" s="29"/>
      <c r="C55" s="29"/>
      <c r="D55" s="61" t="s">
        <v>113</v>
      </c>
      <c r="E55" s="61"/>
      <c r="F55" s="60" t="s">
        <v>115</v>
      </c>
      <c r="G55" s="68"/>
      <c r="H55" s="42">
        <f t="shared" si="7"/>
        <v>109</v>
      </c>
      <c r="I55" s="43">
        <v>14</v>
      </c>
      <c r="J55" s="43">
        <v>14</v>
      </c>
      <c r="K55" s="43">
        <v>22</v>
      </c>
      <c r="L55" s="43">
        <v>25</v>
      </c>
      <c r="M55" s="43">
        <v>22</v>
      </c>
      <c r="N55" s="43">
        <v>12</v>
      </c>
      <c r="O55" s="19"/>
      <c r="P55" s="51">
        <v>18</v>
      </c>
      <c r="Q55" s="43">
        <v>56</v>
      </c>
      <c r="R55" s="43">
        <v>4</v>
      </c>
      <c r="S55" s="43">
        <v>5</v>
      </c>
      <c r="T55" s="43">
        <v>19</v>
      </c>
      <c r="U55" s="43">
        <v>7</v>
      </c>
      <c r="V55" s="30"/>
      <c r="W55" s="29"/>
      <c r="X55" s="61" t="s">
        <v>113</v>
      </c>
      <c r="Y55" s="61"/>
      <c r="Z55" s="60" t="s">
        <v>115</v>
      </c>
      <c r="AA55" s="60"/>
      <c r="AB55" s="19">
        <f t="shared" si="3"/>
        <v>0</v>
      </c>
      <c r="AC55" s="22">
        <f t="shared" si="4"/>
        <v>0</v>
      </c>
      <c r="AD55" s="28"/>
      <c r="AE55" s="28"/>
    </row>
    <row r="56" spans="1:31" s="2" customFormat="1" ht="12.95" customHeight="1" x14ac:dyDescent="0.15">
      <c r="B56" s="29"/>
      <c r="C56" s="29"/>
      <c r="D56" s="61" t="s">
        <v>113</v>
      </c>
      <c r="E56" s="61"/>
      <c r="F56" s="60" t="s">
        <v>116</v>
      </c>
      <c r="G56" s="68"/>
      <c r="H56" s="42">
        <f t="shared" si="7"/>
        <v>7</v>
      </c>
      <c r="I56" s="43">
        <v>0</v>
      </c>
      <c r="J56" s="43">
        <v>0</v>
      </c>
      <c r="K56" s="43">
        <v>2</v>
      </c>
      <c r="L56" s="43">
        <v>2</v>
      </c>
      <c r="M56" s="43">
        <v>1</v>
      </c>
      <c r="N56" s="43">
        <v>2</v>
      </c>
      <c r="O56" s="19"/>
      <c r="P56" s="51">
        <v>0</v>
      </c>
      <c r="Q56" s="43">
        <v>3</v>
      </c>
      <c r="R56" s="43">
        <v>1</v>
      </c>
      <c r="S56" s="43">
        <v>0</v>
      </c>
      <c r="T56" s="43">
        <v>1</v>
      </c>
      <c r="U56" s="43">
        <v>2</v>
      </c>
      <c r="V56" s="30"/>
      <c r="W56" s="29"/>
      <c r="X56" s="61" t="s">
        <v>113</v>
      </c>
      <c r="Y56" s="61"/>
      <c r="Z56" s="60" t="s">
        <v>116</v>
      </c>
      <c r="AA56" s="60"/>
      <c r="AB56" s="19">
        <f t="shared" si="3"/>
        <v>0</v>
      </c>
      <c r="AC56" s="22">
        <f t="shared" si="4"/>
        <v>0</v>
      </c>
    </row>
    <row r="57" spans="1:31" s="2" customFormat="1" ht="12.95" customHeight="1" x14ac:dyDescent="0.15">
      <c r="B57" s="29"/>
      <c r="C57" s="29"/>
      <c r="D57" s="61" t="s">
        <v>113</v>
      </c>
      <c r="E57" s="61"/>
      <c r="F57" s="60" t="s">
        <v>24</v>
      </c>
      <c r="G57" s="68"/>
      <c r="H57" s="42">
        <f t="shared" si="7"/>
        <v>60</v>
      </c>
      <c r="I57" s="43">
        <v>6</v>
      </c>
      <c r="J57" s="43">
        <v>8</v>
      </c>
      <c r="K57" s="43">
        <v>6</v>
      </c>
      <c r="L57" s="43">
        <v>19</v>
      </c>
      <c r="M57" s="43">
        <v>10</v>
      </c>
      <c r="N57" s="43">
        <v>11</v>
      </c>
      <c r="O57" s="19"/>
      <c r="P57" s="51">
        <v>12</v>
      </c>
      <c r="Q57" s="43">
        <v>30</v>
      </c>
      <c r="R57" s="43">
        <v>5</v>
      </c>
      <c r="S57" s="43">
        <v>3</v>
      </c>
      <c r="T57" s="43">
        <v>5</v>
      </c>
      <c r="U57" s="43">
        <v>5</v>
      </c>
      <c r="V57" s="30"/>
      <c r="W57" s="29"/>
      <c r="X57" s="61" t="s">
        <v>117</v>
      </c>
      <c r="Y57" s="61"/>
      <c r="Z57" s="60" t="s">
        <v>24</v>
      </c>
      <c r="AA57" s="60"/>
      <c r="AB57" s="19">
        <f t="shared" si="3"/>
        <v>0</v>
      </c>
      <c r="AC57" s="22">
        <f t="shared" si="4"/>
        <v>0</v>
      </c>
    </row>
    <row r="58" spans="1:31" s="2" customFormat="1" ht="12.95" customHeight="1" x14ac:dyDescent="0.15">
      <c r="B58" s="29"/>
      <c r="C58" s="29"/>
      <c r="D58" s="61" t="s">
        <v>117</v>
      </c>
      <c r="E58" s="61"/>
      <c r="F58" s="60" t="s">
        <v>118</v>
      </c>
      <c r="G58" s="68"/>
      <c r="H58" s="42">
        <f t="shared" si="7"/>
        <v>6</v>
      </c>
      <c r="I58" s="43">
        <v>0</v>
      </c>
      <c r="J58" s="43">
        <v>2</v>
      </c>
      <c r="K58" s="43">
        <v>1</v>
      </c>
      <c r="L58" s="43">
        <v>2</v>
      </c>
      <c r="M58" s="43">
        <v>1</v>
      </c>
      <c r="N58" s="43">
        <v>0</v>
      </c>
      <c r="O58" s="19"/>
      <c r="P58" s="51">
        <v>2</v>
      </c>
      <c r="Q58" s="43">
        <v>2</v>
      </c>
      <c r="R58" s="43">
        <v>0</v>
      </c>
      <c r="S58" s="43">
        <v>0</v>
      </c>
      <c r="T58" s="43">
        <v>0</v>
      </c>
      <c r="U58" s="43">
        <v>2</v>
      </c>
      <c r="V58" s="30"/>
      <c r="W58" s="29"/>
      <c r="X58" s="61" t="s">
        <v>117</v>
      </c>
      <c r="Y58" s="61"/>
      <c r="Z58" s="60" t="s">
        <v>118</v>
      </c>
      <c r="AA58" s="60"/>
      <c r="AB58" s="19">
        <f t="shared" si="3"/>
        <v>0</v>
      </c>
      <c r="AC58" s="22">
        <f t="shared" si="4"/>
        <v>0</v>
      </c>
    </row>
    <row r="59" spans="1:31" s="2" customFormat="1" ht="12.95" customHeight="1" x14ac:dyDescent="0.15">
      <c r="B59" s="29"/>
      <c r="C59" s="29"/>
      <c r="D59" s="61" t="s">
        <v>117</v>
      </c>
      <c r="E59" s="61"/>
      <c r="F59" s="94" t="s">
        <v>132</v>
      </c>
      <c r="G59" s="94"/>
      <c r="H59" s="42">
        <f t="shared" si="7"/>
        <v>2</v>
      </c>
      <c r="I59" s="43">
        <v>0</v>
      </c>
      <c r="J59" s="43">
        <v>0</v>
      </c>
      <c r="K59" s="43">
        <v>0</v>
      </c>
      <c r="L59" s="43">
        <v>0</v>
      </c>
      <c r="M59" s="43">
        <v>2</v>
      </c>
      <c r="N59" s="43">
        <v>0</v>
      </c>
      <c r="O59" s="19"/>
      <c r="P59" s="51">
        <v>0</v>
      </c>
      <c r="Q59" s="43">
        <v>0</v>
      </c>
      <c r="R59" s="43">
        <v>0</v>
      </c>
      <c r="S59" s="43">
        <v>0</v>
      </c>
      <c r="T59" s="43">
        <v>2</v>
      </c>
      <c r="U59" s="43">
        <v>0</v>
      </c>
      <c r="V59" s="30"/>
      <c r="W59" s="29"/>
      <c r="X59" s="61" t="s">
        <v>117</v>
      </c>
      <c r="Y59" s="61"/>
      <c r="Z59" s="94" t="s">
        <v>132</v>
      </c>
      <c r="AA59" s="94"/>
      <c r="AB59" s="19">
        <f t="shared" si="3"/>
        <v>0</v>
      </c>
      <c r="AC59" s="22">
        <f t="shared" si="4"/>
        <v>0</v>
      </c>
    </row>
    <row r="60" spans="1:31" s="2" customFormat="1" ht="12.95" customHeight="1" x14ac:dyDescent="0.15">
      <c r="B60" s="29"/>
      <c r="C60" s="29"/>
      <c r="D60" s="61" t="s">
        <v>117</v>
      </c>
      <c r="E60" s="61"/>
      <c r="F60" s="60" t="s">
        <v>25</v>
      </c>
      <c r="G60" s="68"/>
      <c r="H60" s="42">
        <f t="shared" si="7"/>
        <v>19</v>
      </c>
      <c r="I60" s="43">
        <v>2</v>
      </c>
      <c r="J60" s="43">
        <v>6</v>
      </c>
      <c r="K60" s="43">
        <v>5</v>
      </c>
      <c r="L60" s="43">
        <v>3</v>
      </c>
      <c r="M60" s="43">
        <v>3</v>
      </c>
      <c r="N60" s="43">
        <v>0</v>
      </c>
      <c r="O60" s="19"/>
      <c r="P60" s="51">
        <v>5</v>
      </c>
      <c r="Q60" s="43">
        <v>7</v>
      </c>
      <c r="R60" s="43">
        <v>0</v>
      </c>
      <c r="S60" s="43">
        <v>1</v>
      </c>
      <c r="T60" s="43">
        <v>3</v>
      </c>
      <c r="U60" s="43">
        <v>3</v>
      </c>
      <c r="V60" s="30"/>
      <c r="W60" s="29"/>
      <c r="X60" s="61" t="s">
        <v>112</v>
      </c>
      <c r="Y60" s="61"/>
      <c r="Z60" s="60" t="s">
        <v>25</v>
      </c>
      <c r="AA60" s="60"/>
      <c r="AB60" s="19">
        <f t="shared" si="3"/>
        <v>0</v>
      </c>
      <c r="AC60" s="22">
        <f t="shared" si="4"/>
        <v>0</v>
      </c>
    </row>
    <row r="61" spans="1:31" s="2" customFormat="1" ht="12.95" customHeight="1" thickBot="1" x14ac:dyDescent="0.2">
      <c r="B61" s="33"/>
      <c r="C61" s="33"/>
      <c r="D61" s="91" t="s">
        <v>112</v>
      </c>
      <c r="E61" s="91"/>
      <c r="F61" s="92" t="s">
        <v>26</v>
      </c>
      <c r="G61" s="93"/>
      <c r="H61" s="47">
        <f t="shared" si="7"/>
        <v>35</v>
      </c>
      <c r="I61" s="48">
        <v>7</v>
      </c>
      <c r="J61" s="48">
        <v>4</v>
      </c>
      <c r="K61" s="48">
        <v>6</v>
      </c>
      <c r="L61" s="48">
        <v>6</v>
      </c>
      <c r="M61" s="48">
        <v>6</v>
      </c>
      <c r="N61" s="48">
        <v>6</v>
      </c>
      <c r="O61" s="19"/>
      <c r="P61" s="55">
        <v>8</v>
      </c>
      <c r="Q61" s="48">
        <v>15</v>
      </c>
      <c r="R61" s="48">
        <v>2</v>
      </c>
      <c r="S61" s="48">
        <v>0</v>
      </c>
      <c r="T61" s="48">
        <v>8</v>
      </c>
      <c r="U61" s="49">
        <v>2</v>
      </c>
      <c r="V61" s="34"/>
      <c r="W61" s="33"/>
      <c r="X61" s="91" t="s">
        <v>119</v>
      </c>
      <c r="Y61" s="91"/>
      <c r="Z61" s="92" t="s">
        <v>26</v>
      </c>
      <c r="AA61" s="92"/>
      <c r="AB61" s="19">
        <f t="shared" si="3"/>
        <v>0</v>
      </c>
      <c r="AC61" s="22">
        <f t="shared" si="4"/>
        <v>0</v>
      </c>
    </row>
    <row r="63" spans="1:31" x14ac:dyDescent="0.15">
      <c r="G63" s="35" t="s">
        <v>122</v>
      </c>
    </row>
    <row r="64" spans="1:31" x14ac:dyDescent="0.15">
      <c r="G64" s="35" t="s">
        <v>123</v>
      </c>
      <c r="H64" s="36">
        <f>SUM(H7,H20,H27,H31,H46,H54)-H6</f>
        <v>0</v>
      </c>
      <c r="I64" s="36">
        <f t="shared" ref="I64:N64" si="18">SUM(I7,I20,I27,I31,I46,I54)-I6</f>
        <v>0</v>
      </c>
      <c r="J64" s="36">
        <f t="shared" si="18"/>
        <v>0</v>
      </c>
      <c r="K64" s="36">
        <f t="shared" si="18"/>
        <v>0</v>
      </c>
      <c r="L64" s="36">
        <f t="shared" si="18"/>
        <v>0</v>
      </c>
      <c r="M64" s="36">
        <f t="shared" si="18"/>
        <v>0</v>
      </c>
      <c r="N64" s="36">
        <f t="shared" si="18"/>
        <v>0</v>
      </c>
      <c r="P64" s="36">
        <f t="shared" ref="P64:U64" si="19">SUM(P7,P20,P27,P31,P46,P54)-P6</f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</row>
    <row r="65" spans="7:21" x14ac:dyDescent="0.15">
      <c r="G65" s="35" t="s">
        <v>124</v>
      </c>
      <c r="H65" s="36">
        <f>SUM(H8,H13,H18,H19)-H7</f>
        <v>0</v>
      </c>
      <c r="I65" s="36">
        <f t="shared" ref="I65:U65" si="20">SUM(I8,I13,I18,I19)-I7</f>
        <v>0</v>
      </c>
      <c r="J65" s="36">
        <f t="shared" si="20"/>
        <v>0</v>
      </c>
      <c r="K65" s="36">
        <f t="shared" si="20"/>
        <v>0</v>
      </c>
      <c r="L65" s="36">
        <f t="shared" si="20"/>
        <v>0</v>
      </c>
      <c r="M65" s="36">
        <f t="shared" si="20"/>
        <v>0</v>
      </c>
      <c r="N65" s="36">
        <f t="shared" si="20"/>
        <v>0</v>
      </c>
      <c r="P65" s="36">
        <f t="shared" si="20"/>
        <v>0</v>
      </c>
      <c r="Q65" s="36">
        <f t="shared" si="20"/>
        <v>0</v>
      </c>
      <c r="R65" s="36">
        <f t="shared" si="20"/>
        <v>0</v>
      </c>
      <c r="S65" s="36">
        <f t="shared" si="20"/>
        <v>0</v>
      </c>
      <c r="T65" s="36">
        <f t="shared" si="20"/>
        <v>0</v>
      </c>
      <c r="U65" s="36">
        <f t="shared" si="20"/>
        <v>0</v>
      </c>
    </row>
    <row r="66" spans="7:21" x14ac:dyDescent="0.15">
      <c r="G66" s="35" t="s">
        <v>10</v>
      </c>
      <c r="H66" s="36">
        <f>SUM(H9:H12)-H8</f>
        <v>0</v>
      </c>
      <c r="I66" s="36">
        <f t="shared" ref="I66:N66" si="21">SUM(I9:I12)-I8</f>
        <v>0</v>
      </c>
      <c r="J66" s="36">
        <f t="shared" si="21"/>
        <v>0</v>
      </c>
      <c r="K66" s="36">
        <f t="shared" si="21"/>
        <v>0</v>
      </c>
      <c r="L66" s="36">
        <f t="shared" si="21"/>
        <v>0</v>
      </c>
      <c r="M66" s="36">
        <f t="shared" si="21"/>
        <v>0</v>
      </c>
      <c r="N66" s="36">
        <f t="shared" si="21"/>
        <v>0</v>
      </c>
      <c r="P66" s="36">
        <f t="shared" ref="P66:U66" si="22">SUM(P9:P12)-P8</f>
        <v>0</v>
      </c>
      <c r="Q66" s="36">
        <f t="shared" si="22"/>
        <v>0</v>
      </c>
      <c r="R66" s="36">
        <f t="shared" si="22"/>
        <v>0</v>
      </c>
      <c r="S66" s="36">
        <f t="shared" si="22"/>
        <v>0</v>
      </c>
      <c r="T66" s="36">
        <f t="shared" si="22"/>
        <v>0</v>
      </c>
      <c r="U66" s="36">
        <f t="shared" si="22"/>
        <v>0</v>
      </c>
    </row>
    <row r="67" spans="7:21" x14ac:dyDescent="0.15">
      <c r="G67" s="35" t="s">
        <v>125</v>
      </c>
      <c r="H67" s="36">
        <f>SUM(H14:H17)-H13</f>
        <v>0</v>
      </c>
      <c r="I67" s="36">
        <f t="shared" ref="I67:N67" si="23">SUM(I14:I17)-I13</f>
        <v>0</v>
      </c>
      <c r="J67" s="36">
        <f t="shared" si="23"/>
        <v>0</v>
      </c>
      <c r="K67" s="36">
        <f t="shared" si="23"/>
        <v>0</v>
      </c>
      <c r="L67" s="36">
        <f t="shared" si="23"/>
        <v>0</v>
      </c>
      <c r="M67" s="36">
        <f t="shared" si="23"/>
        <v>0</v>
      </c>
      <c r="N67" s="36">
        <f t="shared" si="23"/>
        <v>0</v>
      </c>
      <c r="P67" s="36">
        <f t="shared" ref="P67:U67" si="24">SUM(P14:P17)-P13</f>
        <v>0</v>
      </c>
      <c r="Q67" s="36">
        <f t="shared" si="24"/>
        <v>0</v>
      </c>
      <c r="R67" s="36">
        <f t="shared" si="24"/>
        <v>0</v>
      </c>
      <c r="S67" s="36">
        <f t="shared" si="24"/>
        <v>0</v>
      </c>
      <c r="T67" s="36">
        <f t="shared" si="24"/>
        <v>0</v>
      </c>
      <c r="U67" s="36">
        <f t="shared" si="24"/>
        <v>0</v>
      </c>
    </row>
    <row r="68" spans="7:21" x14ac:dyDescent="0.15">
      <c r="G68" s="35" t="s">
        <v>126</v>
      </c>
      <c r="H68" s="36">
        <f>SUM(H21:H23,H25:H26)-H20</f>
        <v>0</v>
      </c>
      <c r="I68" s="36">
        <f t="shared" ref="I68:N68" si="25">SUM(I21:I23,I25:I26)-I20</f>
        <v>0</v>
      </c>
      <c r="J68" s="36">
        <f t="shared" si="25"/>
        <v>0</v>
      </c>
      <c r="K68" s="36">
        <f t="shared" si="25"/>
        <v>0</v>
      </c>
      <c r="L68" s="36">
        <f t="shared" si="25"/>
        <v>0</v>
      </c>
      <c r="M68" s="36">
        <f t="shared" si="25"/>
        <v>0</v>
      </c>
      <c r="N68" s="36">
        <f t="shared" si="25"/>
        <v>0</v>
      </c>
      <c r="P68" s="36">
        <f t="shared" ref="P68:U68" si="26">SUM(P21:P23,P25:P26)-P20</f>
        <v>0</v>
      </c>
      <c r="Q68" s="36">
        <f t="shared" si="26"/>
        <v>0</v>
      </c>
      <c r="R68" s="36">
        <f t="shared" si="26"/>
        <v>0</v>
      </c>
      <c r="S68" s="36">
        <f t="shared" si="26"/>
        <v>0</v>
      </c>
      <c r="T68" s="36">
        <f t="shared" si="26"/>
        <v>0</v>
      </c>
      <c r="U68" s="36">
        <f t="shared" si="26"/>
        <v>0</v>
      </c>
    </row>
    <row r="69" spans="7:21" x14ac:dyDescent="0.15">
      <c r="G69" s="35" t="s">
        <v>127</v>
      </c>
      <c r="H69" s="36">
        <f>SUM(H28:H30)-H27</f>
        <v>0</v>
      </c>
      <c r="I69" s="36">
        <f t="shared" ref="I69:N69" si="27">SUM(I28:I30)-I27</f>
        <v>0</v>
      </c>
      <c r="J69" s="36">
        <f t="shared" si="27"/>
        <v>0</v>
      </c>
      <c r="K69" s="36">
        <f t="shared" si="27"/>
        <v>0</v>
      </c>
      <c r="L69" s="36">
        <f t="shared" si="27"/>
        <v>0</v>
      </c>
      <c r="M69" s="36">
        <f t="shared" si="27"/>
        <v>0</v>
      </c>
      <c r="N69" s="36">
        <f t="shared" si="27"/>
        <v>0</v>
      </c>
      <c r="O69" s="28"/>
      <c r="P69" s="36">
        <f t="shared" ref="P69:U69" si="28">SUM(P28:P30)-P27</f>
        <v>0</v>
      </c>
      <c r="Q69" s="36">
        <f t="shared" si="28"/>
        <v>0</v>
      </c>
      <c r="R69" s="36">
        <f t="shared" si="28"/>
        <v>0</v>
      </c>
      <c r="S69" s="36">
        <f t="shared" si="28"/>
        <v>0</v>
      </c>
      <c r="T69" s="36">
        <f t="shared" si="28"/>
        <v>0</v>
      </c>
      <c r="U69" s="36">
        <f t="shared" si="28"/>
        <v>0</v>
      </c>
    </row>
    <row r="70" spans="7:21" x14ac:dyDescent="0.15">
      <c r="G70" s="35" t="s">
        <v>128</v>
      </c>
      <c r="H70" s="36">
        <f>SUM(H32:H33,H36,H42,H44,H45)-H31</f>
        <v>0</v>
      </c>
      <c r="I70" s="36">
        <f t="shared" ref="I70:N70" si="29">SUM(I32:I33,I36,I42,I44,I45)-I31</f>
        <v>0</v>
      </c>
      <c r="J70" s="36">
        <f t="shared" si="29"/>
        <v>0</v>
      </c>
      <c r="K70" s="36">
        <f t="shared" si="29"/>
        <v>0</v>
      </c>
      <c r="L70" s="36">
        <f t="shared" si="29"/>
        <v>0</v>
      </c>
      <c r="M70" s="36">
        <f t="shared" si="29"/>
        <v>0</v>
      </c>
      <c r="N70" s="36">
        <f t="shared" si="29"/>
        <v>0</v>
      </c>
      <c r="O70" s="28"/>
      <c r="P70" s="36">
        <f t="shared" ref="P70:U70" si="30">SUM(P32:P33,P36,P42,P44,P45)-P31</f>
        <v>0</v>
      </c>
      <c r="Q70" s="36">
        <f t="shared" si="30"/>
        <v>0</v>
      </c>
      <c r="R70" s="36">
        <f t="shared" si="30"/>
        <v>0</v>
      </c>
      <c r="S70" s="36">
        <f t="shared" si="30"/>
        <v>0</v>
      </c>
      <c r="T70" s="36">
        <f t="shared" si="30"/>
        <v>0</v>
      </c>
      <c r="U70" s="36">
        <f t="shared" si="30"/>
        <v>0</v>
      </c>
    </row>
    <row r="71" spans="7:21" x14ac:dyDescent="0.15">
      <c r="G71" s="35" t="s">
        <v>129</v>
      </c>
      <c r="H71" s="36">
        <f>SUM(H34:H35)-H33</f>
        <v>0</v>
      </c>
      <c r="I71" s="36">
        <f t="shared" ref="I71:N71" si="31">SUM(I34:I35)-I33</f>
        <v>0</v>
      </c>
      <c r="J71" s="36">
        <f t="shared" si="31"/>
        <v>0</v>
      </c>
      <c r="K71" s="36">
        <f t="shared" si="31"/>
        <v>0</v>
      </c>
      <c r="L71" s="36">
        <f t="shared" si="31"/>
        <v>0</v>
      </c>
      <c r="M71" s="36">
        <f t="shared" si="31"/>
        <v>0</v>
      </c>
      <c r="N71" s="36">
        <f t="shared" si="31"/>
        <v>0</v>
      </c>
      <c r="O71" s="28"/>
      <c r="P71" s="36">
        <f t="shared" ref="P71:U71" si="32">SUM(P34:P35)-P33</f>
        <v>0</v>
      </c>
      <c r="Q71" s="36">
        <f t="shared" si="32"/>
        <v>0</v>
      </c>
      <c r="R71" s="36">
        <f t="shared" si="32"/>
        <v>0</v>
      </c>
      <c r="S71" s="36">
        <f t="shared" si="32"/>
        <v>0</v>
      </c>
      <c r="T71" s="36">
        <f t="shared" si="32"/>
        <v>0</v>
      </c>
      <c r="U71" s="36">
        <f t="shared" si="32"/>
        <v>0</v>
      </c>
    </row>
    <row r="72" spans="7:21" x14ac:dyDescent="0.15">
      <c r="G72" s="35" t="s">
        <v>130</v>
      </c>
      <c r="H72" s="36">
        <f>SUM(H37:H41)-H36</f>
        <v>0</v>
      </c>
      <c r="I72" s="36">
        <f t="shared" ref="I72:N72" si="33">SUM(I37:I41)-I36</f>
        <v>0</v>
      </c>
      <c r="J72" s="36">
        <f t="shared" si="33"/>
        <v>0</v>
      </c>
      <c r="K72" s="36">
        <f t="shared" si="33"/>
        <v>0</v>
      </c>
      <c r="L72" s="36">
        <f t="shared" si="33"/>
        <v>0</v>
      </c>
      <c r="M72" s="36">
        <f t="shared" si="33"/>
        <v>0</v>
      </c>
      <c r="N72" s="36">
        <f t="shared" si="33"/>
        <v>0</v>
      </c>
      <c r="O72" s="28"/>
      <c r="P72" s="36">
        <f t="shared" ref="P72:U72" si="34">SUM(P37:P41)-P36</f>
        <v>0</v>
      </c>
      <c r="Q72" s="36">
        <f t="shared" si="34"/>
        <v>0</v>
      </c>
      <c r="R72" s="36">
        <f t="shared" si="34"/>
        <v>0</v>
      </c>
      <c r="S72" s="36">
        <f t="shared" si="34"/>
        <v>0</v>
      </c>
      <c r="T72" s="36">
        <f t="shared" si="34"/>
        <v>0</v>
      </c>
      <c r="U72" s="36">
        <f t="shared" si="34"/>
        <v>0</v>
      </c>
    </row>
    <row r="73" spans="7:21" x14ac:dyDescent="0.15">
      <c r="G73" s="35" t="s">
        <v>131</v>
      </c>
      <c r="H73" s="36">
        <f>SUM(H48:H50)-H47</f>
        <v>0</v>
      </c>
      <c r="I73" s="36">
        <f t="shared" ref="I73:N73" si="35">SUM(I48:I50)-I47</f>
        <v>0</v>
      </c>
      <c r="J73" s="36">
        <f t="shared" si="35"/>
        <v>0</v>
      </c>
      <c r="K73" s="36">
        <f t="shared" si="35"/>
        <v>0</v>
      </c>
      <c r="L73" s="36">
        <f t="shared" si="35"/>
        <v>0</v>
      </c>
      <c r="M73" s="36">
        <f t="shared" si="35"/>
        <v>0</v>
      </c>
      <c r="N73" s="36">
        <f t="shared" si="35"/>
        <v>0</v>
      </c>
      <c r="O73" s="28"/>
      <c r="P73" s="36">
        <f t="shared" ref="P73:U73" si="36">SUM(P48:P50)-P47</f>
        <v>0</v>
      </c>
      <c r="Q73" s="36">
        <f t="shared" si="36"/>
        <v>0</v>
      </c>
      <c r="R73" s="36">
        <f t="shared" si="36"/>
        <v>0</v>
      </c>
      <c r="S73" s="36">
        <f t="shared" si="36"/>
        <v>0</v>
      </c>
      <c r="T73" s="36">
        <f t="shared" si="36"/>
        <v>0</v>
      </c>
      <c r="U73" s="36">
        <f t="shared" si="36"/>
        <v>0</v>
      </c>
    </row>
    <row r="74" spans="7:21" x14ac:dyDescent="0.15"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7:21" x14ac:dyDescent="0.15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7:21" x14ac:dyDescent="0.15"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7:21" x14ac:dyDescent="0.15"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</sheetData>
  <mergeCells count="133">
    <mergeCell ref="D61:E61"/>
    <mergeCell ref="F61:G61"/>
    <mergeCell ref="D59:E59"/>
    <mergeCell ref="F59:G59"/>
    <mergeCell ref="D60:E60"/>
    <mergeCell ref="F60:G60"/>
    <mergeCell ref="Y49:AA49"/>
    <mergeCell ref="Y50:AA50"/>
    <mergeCell ref="X42:AA42"/>
    <mergeCell ref="Y43:Z43"/>
    <mergeCell ref="X45:AA45"/>
    <mergeCell ref="W46:AA46"/>
    <mergeCell ref="X47:AA47"/>
    <mergeCell ref="D58:E58"/>
    <mergeCell ref="F58:G58"/>
    <mergeCell ref="E53:F53"/>
    <mergeCell ref="C54:G54"/>
    <mergeCell ref="D56:E56"/>
    <mergeCell ref="F56:G56"/>
    <mergeCell ref="D55:E55"/>
    <mergeCell ref="F55:G55"/>
    <mergeCell ref="D57:E57"/>
    <mergeCell ref="F57:G57"/>
    <mergeCell ref="D45:G45"/>
    <mergeCell ref="Y38:AA38"/>
    <mergeCell ref="Y39:AA39"/>
    <mergeCell ref="Y11:AA11"/>
    <mergeCell ref="P4:U4"/>
    <mergeCell ref="V4:AA5"/>
    <mergeCell ref="Y17:AA17"/>
    <mergeCell ref="X18:AA18"/>
    <mergeCell ref="X19:AA19"/>
    <mergeCell ref="Y9:AA9"/>
    <mergeCell ref="Y10:AA10"/>
    <mergeCell ref="X21:AA21"/>
    <mergeCell ref="X22:AA22"/>
    <mergeCell ref="X23:AA23"/>
    <mergeCell ref="Y24:Z24"/>
    <mergeCell ref="X25:AA25"/>
    <mergeCell ref="X26:AA26"/>
    <mergeCell ref="W27:AA27"/>
    <mergeCell ref="X28:AA28"/>
    <mergeCell ref="X29:AA29"/>
    <mergeCell ref="X30:AA30"/>
    <mergeCell ref="W31:AA31"/>
    <mergeCell ref="X32:AA32"/>
    <mergeCell ref="E11:G11"/>
    <mergeCell ref="E12:G12"/>
    <mergeCell ref="B6:G6"/>
    <mergeCell ref="C7:G7"/>
    <mergeCell ref="D8:G8"/>
    <mergeCell ref="D13:G13"/>
    <mergeCell ref="E14:G14"/>
    <mergeCell ref="E15:G15"/>
    <mergeCell ref="E16:G16"/>
    <mergeCell ref="D30:G30"/>
    <mergeCell ref="C31:G31"/>
    <mergeCell ref="D32:G32"/>
    <mergeCell ref="D33:G33"/>
    <mergeCell ref="E34:G34"/>
    <mergeCell ref="E17:G17"/>
    <mergeCell ref="D18:G18"/>
    <mergeCell ref="D19:G19"/>
    <mergeCell ref="C20:G20"/>
    <mergeCell ref="D21:G21"/>
    <mergeCell ref="D22:G22"/>
    <mergeCell ref="D23:G23"/>
    <mergeCell ref="E24:F24"/>
    <mergeCell ref="D25:G25"/>
    <mergeCell ref="C46:G46"/>
    <mergeCell ref="D47:G47"/>
    <mergeCell ref="E48:G48"/>
    <mergeCell ref="E49:G49"/>
    <mergeCell ref="E50:G50"/>
    <mergeCell ref="D51:G51"/>
    <mergeCell ref="E52:F52"/>
    <mergeCell ref="B4:G5"/>
    <mergeCell ref="E9:G9"/>
    <mergeCell ref="E10:G10"/>
    <mergeCell ref="E35:G35"/>
    <mergeCell ref="D36:G36"/>
    <mergeCell ref="E37:G37"/>
    <mergeCell ref="E38:G38"/>
    <mergeCell ref="E39:G39"/>
    <mergeCell ref="E40:G40"/>
    <mergeCell ref="D42:G42"/>
    <mergeCell ref="D44:G44"/>
    <mergeCell ref="E41:G41"/>
    <mergeCell ref="E43:F43"/>
    <mergeCell ref="D26:G26"/>
    <mergeCell ref="C27:G27"/>
    <mergeCell ref="D28:G28"/>
    <mergeCell ref="D29:G29"/>
    <mergeCell ref="H2:M2"/>
    <mergeCell ref="P2:U2"/>
    <mergeCell ref="X33:AA33"/>
    <mergeCell ref="Y34:AA34"/>
    <mergeCell ref="Y35:AA35"/>
    <mergeCell ref="X36:AA36"/>
    <mergeCell ref="X51:AA51"/>
    <mergeCell ref="Y52:Z52"/>
    <mergeCell ref="Y40:AA40"/>
    <mergeCell ref="Y41:AA41"/>
    <mergeCell ref="X44:AA44"/>
    <mergeCell ref="Y48:AA48"/>
    <mergeCell ref="I4:N4"/>
    <mergeCell ref="W20:AA20"/>
    <mergeCell ref="V6:AA6"/>
    <mergeCell ref="W7:AA7"/>
    <mergeCell ref="X8:AA8"/>
    <mergeCell ref="Y12:AA12"/>
    <mergeCell ref="X13:AA13"/>
    <mergeCell ref="Y14:AA14"/>
    <mergeCell ref="Y15:AA15"/>
    <mergeCell ref="Y16:AA16"/>
    <mergeCell ref="H4:H5"/>
    <mergeCell ref="Y37:AA37"/>
    <mergeCell ref="X61:Y61"/>
    <mergeCell ref="Z61:AA61"/>
    <mergeCell ref="X59:Y59"/>
    <mergeCell ref="Z59:AA59"/>
    <mergeCell ref="X60:Y60"/>
    <mergeCell ref="Z60:AA60"/>
    <mergeCell ref="Y53:Z53"/>
    <mergeCell ref="W54:AA54"/>
    <mergeCell ref="X55:Y55"/>
    <mergeCell ref="Z55:AA55"/>
    <mergeCell ref="X56:Y56"/>
    <mergeCell ref="Z56:AA56"/>
    <mergeCell ref="X57:Y57"/>
    <mergeCell ref="Z57:AA57"/>
    <mergeCell ref="X58:Y58"/>
    <mergeCell ref="Z58:AA5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総数表</vt:lpstr>
      <vt:lpstr>女表</vt:lpstr>
      <vt:lpstr>女表!Print_Area</vt:lpstr>
      <vt:lpstr>総数表!Print_Area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警察庁</dc:creator>
  <cp:keywords/>
  <dc:description/>
  <cp:lastModifiedBy>0004068200</cp:lastModifiedBy>
  <cp:lastPrinted>2022-07-11T01:43:24Z</cp:lastPrinted>
  <dcterms:created xsi:type="dcterms:W3CDTF">2002-04-15T00:37:43Z</dcterms:created>
  <dcterms:modified xsi:type="dcterms:W3CDTF">2022-07-11T02:06:17Z</dcterms:modified>
</cp:coreProperties>
</file>