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920" yWindow="-120" windowWidth="20730" windowHeight="11160"/>
  </bookViews>
  <sheets>
    <sheet name="01" sheetId="1" r:id="rId1"/>
    <sheet name="02" sheetId="2" r:id="rId2"/>
  </sheets>
  <definedNames>
    <definedName name="_xlnm.Print_Area" localSheetId="0">'01'!$B$2:$N$62,'01'!$P$2:$AA$62</definedName>
    <definedName name="_xlnm.Print_Area" localSheetId="1">'02'!$B$2:$P$62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2" l="1"/>
  <c r="H30" i="1" s="1"/>
  <c r="P7" i="2" l="1"/>
  <c r="J10" i="1" l="1"/>
  <c r="J11" i="1"/>
  <c r="J12" i="1"/>
  <c r="J13" i="1"/>
  <c r="J15" i="1"/>
  <c r="J16" i="1"/>
  <c r="J17" i="1"/>
  <c r="J18" i="1"/>
  <c r="J25" i="1"/>
  <c r="K10" i="1"/>
  <c r="K11" i="1"/>
  <c r="K12" i="1"/>
  <c r="K13" i="1"/>
  <c r="K15" i="1"/>
  <c r="K16" i="1"/>
  <c r="K17" i="1"/>
  <c r="K18" i="1"/>
  <c r="K25" i="1"/>
  <c r="L10" i="1"/>
  <c r="L11" i="1"/>
  <c r="L12" i="1"/>
  <c r="L13" i="1"/>
  <c r="L15" i="1"/>
  <c r="L16" i="1"/>
  <c r="L17" i="1"/>
  <c r="L18" i="1"/>
  <c r="L25" i="1"/>
  <c r="M10" i="1"/>
  <c r="N10" i="1"/>
  <c r="N11" i="1"/>
  <c r="N12" i="1"/>
  <c r="N13" i="1"/>
  <c r="N15" i="1"/>
  <c r="N16" i="1"/>
  <c r="N17" i="1"/>
  <c r="N18" i="1"/>
  <c r="N25" i="1"/>
  <c r="N7" i="2"/>
  <c r="N65" i="2" s="1"/>
  <c r="O7" i="2"/>
  <c r="O65" i="2" s="1"/>
  <c r="J7" i="2"/>
  <c r="J65" i="2" s="1"/>
  <c r="K7" i="2"/>
  <c r="K65" i="2" s="1"/>
  <c r="L7" i="2"/>
  <c r="L65" i="2" s="1"/>
  <c r="M7" i="2"/>
  <c r="M65" i="2" s="1"/>
  <c r="I7" i="2"/>
  <c r="I65" i="2" s="1"/>
  <c r="R7" i="1"/>
  <c r="S7" i="1"/>
  <c r="S65" i="1" s="1"/>
  <c r="T7" i="1"/>
  <c r="T65" i="1" s="1"/>
  <c r="U7" i="1"/>
  <c r="U65" i="1" s="1"/>
  <c r="Q7" i="1"/>
  <c r="Q65" i="1" s="1"/>
  <c r="I62" i="1"/>
  <c r="P62" i="2" s="1"/>
  <c r="H62" i="1" s="1"/>
  <c r="I61" i="1"/>
  <c r="I60" i="1"/>
  <c r="P60" i="2" s="1"/>
  <c r="H60" i="1" s="1"/>
  <c r="I59" i="1"/>
  <c r="P59" i="2" s="1"/>
  <c r="H59" i="1" s="1"/>
  <c r="I58" i="1"/>
  <c r="P58" i="2" s="1"/>
  <c r="H58" i="1" s="1"/>
  <c r="I57" i="1"/>
  <c r="P57" i="2" s="1"/>
  <c r="H57" i="1" s="1"/>
  <c r="I56" i="1"/>
  <c r="P56" i="2" s="1"/>
  <c r="H56" i="1" s="1"/>
  <c r="I55" i="1"/>
  <c r="P55" i="2" s="1"/>
  <c r="H55" i="1" s="1"/>
  <c r="I54" i="1"/>
  <c r="P54" i="2" s="1"/>
  <c r="H54" i="1" s="1"/>
  <c r="I53" i="1"/>
  <c r="P53" i="2" s="1"/>
  <c r="H53" i="1" s="1"/>
  <c r="I52" i="1"/>
  <c r="P52" i="2" s="1"/>
  <c r="H52" i="1" s="1"/>
  <c r="I51" i="1"/>
  <c r="P51" i="2" s="1"/>
  <c r="H51" i="1" s="1"/>
  <c r="I50" i="1"/>
  <c r="P50" i="2" s="1"/>
  <c r="H50" i="1" s="1"/>
  <c r="I49" i="1"/>
  <c r="P49" i="2" s="1"/>
  <c r="H49" i="1" s="1"/>
  <c r="I48" i="1"/>
  <c r="P48" i="2" s="1"/>
  <c r="I47" i="1"/>
  <c r="P47" i="2" s="1"/>
  <c r="H47" i="1" s="1"/>
  <c r="I46" i="1"/>
  <c r="P46" i="2" s="1"/>
  <c r="H46" i="1" s="1"/>
  <c r="I45" i="1"/>
  <c r="P45" i="2" s="1"/>
  <c r="H45" i="1" s="1"/>
  <c r="I44" i="1"/>
  <c r="P44" i="2" s="1"/>
  <c r="H44" i="1" s="1"/>
  <c r="I43" i="1"/>
  <c r="P43" i="2" s="1"/>
  <c r="H43" i="1" s="1"/>
  <c r="I42" i="1"/>
  <c r="P42" i="2" s="1"/>
  <c r="H42" i="1" s="1"/>
  <c r="I41" i="1"/>
  <c r="P41" i="2" s="1"/>
  <c r="H41" i="1" s="1"/>
  <c r="I40" i="1"/>
  <c r="P40" i="2" s="1"/>
  <c r="H40" i="1" s="1"/>
  <c r="I39" i="1"/>
  <c r="P39" i="2" s="1"/>
  <c r="H39" i="1" s="1"/>
  <c r="I38" i="1"/>
  <c r="P38" i="2" s="1"/>
  <c r="I37" i="1"/>
  <c r="I36" i="1"/>
  <c r="I35" i="1"/>
  <c r="P35" i="2" s="1"/>
  <c r="H35" i="1" s="1"/>
  <c r="I34" i="1"/>
  <c r="P34" i="2" s="1"/>
  <c r="I33" i="1"/>
  <c r="I32" i="1"/>
  <c r="P32" i="2" s="1"/>
  <c r="I31" i="1"/>
  <c r="P31" i="2" s="1"/>
  <c r="H31" i="1" s="1"/>
  <c r="I30" i="1"/>
  <c r="I29" i="1"/>
  <c r="P29" i="2" s="1"/>
  <c r="H29" i="1" s="1"/>
  <c r="I28" i="1"/>
  <c r="P28" i="2" s="1"/>
  <c r="H28" i="1" s="1"/>
  <c r="I27" i="1"/>
  <c r="P27" i="2" s="1"/>
  <c r="H27" i="1" s="1"/>
  <c r="I26" i="1"/>
  <c r="P26" i="2" s="1"/>
  <c r="H26" i="1" s="1"/>
  <c r="I25" i="1"/>
  <c r="P25" i="2" s="1"/>
  <c r="I24" i="1"/>
  <c r="P24" i="2" s="1"/>
  <c r="H24" i="1" s="1"/>
  <c r="I23" i="1"/>
  <c r="P23" i="2" s="1"/>
  <c r="H23" i="1" s="1"/>
  <c r="I22" i="1"/>
  <c r="P22" i="2" s="1"/>
  <c r="H22" i="1" s="1"/>
  <c r="I21" i="1"/>
  <c r="P21" i="2" s="1"/>
  <c r="H21" i="1" s="1"/>
  <c r="I20" i="1"/>
  <c r="P20" i="2" s="1"/>
  <c r="H20" i="1" s="1"/>
  <c r="I19" i="1"/>
  <c r="P19" i="2" s="1"/>
  <c r="H19" i="1" s="1"/>
  <c r="I18" i="1"/>
  <c r="P18" i="2" s="1"/>
  <c r="H18" i="1" s="1"/>
  <c r="I17" i="1"/>
  <c r="P17" i="2" s="1"/>
  <c r="H17" i="1" s="1"/>
  <c r="I16" i="1"/>
  <c r="P16" i="2" s="1"/>
  <c r="H16" i="1" s="1"/>
  <c r="I15" i="1"/>
  <c r="P15" i="2" s="1"/>
  <c r="H15" i="1" s="1"/>
  <c r="I14" i="1"/>
  <c r="P14" i="2" s="1"/>
  <c r="H14" i="1" s="1"/>
  <c r="I13" i="1"/>
  <c r="P13" i="2" s="1"/>
  <c r="I12" i="1"/>
  <c r="P12" i="2" s="1"/>
  <c r="H12" i="1" s="1"/>
  <c r="I11" i="1"/>
  <c r="P11" i="2" s="1"/>
  <c r="H11" i="1" s="1"/>
  <c r="I10" i="1"/>
  <c r="P10" i="2" s="1"/>
  <c r="H10" i="1" s="1"/>
  <c r="I9" i="1"/>
  <c r="P9" i="2" s="1"/>
  <c r="I8" i="1"/>
  <c r="P8" i="2" s="1"/>
  <c r="H62" i="2"/>
  <c r="AE62" i="1" s="1"/>
  <c r="H61" i="2"/>
  <c r="AE61" i="1" s="1"/>
  <c r="H60" i="2"/>
  <c r="AE60" i="1" s="1"/>
  <c r="H59" i="2"/>
  <c r="AE59" i="1" s="1"/>
  <c r="H58" i="2"/>
  <c r="AE58" i="1" s="1"/>
  <c r="H57" i="2"/>
  <c r="AE57" i="1" s="1"/>
  <c r="H56" i="2"/>
  <c r="AE56" i="1" s="1"/>
  <c r="H55" i="2"/>
  <c r="AE55" i="1" s="1"/>
  <c r="H54" i="2"/>
  <c r="AE54" i="1" s="1"/>
  <c r="H53" i="2"/>
  <c r="AE53" i="1" s="1"/>
  <c r="H52" i="2"/>
  <c r="AE52" i="1" s="1"/>
  <c r="H51" i="2"/>
  <c r="AE51" i="1" s="1"/>
  <c r="H50" i="2"/>
  <c r="AE50" i="1" s="1"/>
  <c r="H49" i="2"/>
  <c r="AE49" i="1" s="1"/>
  <c r="H48" i="2"/>
  <c r="AE48" i="1" s="1"/>
  <c r="H47" i="2"/>
  <c r="AE47" i="1" s="1"/>
  <c r="H46" i="2"/>
  <c r="AE46" i="1" s="1"/>
  <c r="H45" i="2"/>
  <c r="AE45" i="1" s="1"/>
  <c r="H44" i="2"/>
  <c r="AE44" i="1" s="1"/>
  <c r="H43" i="2"/>
  <c r="AE43" i="1" s="1"/>
  <c r="H42" i="2"/>
  <c r="AE42" i="1" s="1"/>
  <c r="H41" i="2"/>
  <c r="AE41" i="1" s="1"/>
  <c r="H40" i="2"/>
  <c r="AE40" i="1" s="1"/>
  <c r="H39" i="2"/>
  <c r="AE39" i="1" s="1"/>
  <c r="H38" i="2"/>
  <c r="AE38" i="1" s="1"/>
  <c r="H37" i="2"/>
  <c r="AE37" i="1" s="1"/>
  <c r="H36" i="2"/>
  <c r="AE36" i="1" s="1"/>
  <c r="H35" i="2"/>
  <c r="AE35" i="1" s="1"/>
  <c r="H34" i="2"/>
  <c r="AE34" i="1" s="1"/>
  <c r="H33" i="2"/>
  <c r="AE33" i="1" s="1"/>
  <c r="H32" i="2"/>
  <c r="AE32" i="1" s="1"/>
  <c r="H31" i="2"/>
  <c r="AE31" i="1" s="1"/>
  <c r="H30" i="2"/>
  <c r="AE30" i="1" s="1"/>
  <c r="H29" i="2"/>
  <c r="AE29" i="1" s="1"/>
  <c r="H28" i="2"/>
  <c r="AE28" i="1" s="1"/>
  <c r="H27" i="2"/>
  <c r="AE27" i="1" s="1"/>
  <c r="H26" i="2"/>
  <c r="AE26" i="1" s="1"/>
  <c r="H25" i="2"/>
  <c r="AE25" i="1" s="1"/>
  <c r="H24" i="2"/>
  <c r="AE24" i="1" s="1"/>
  <c r="H23" i="2"/>
  <c r="AE23" i="1" s="1"/>
  <c r="H22" i="2"/>
  <c r="AE22" i="1" s="1"/>
  <c r="H21" i="2"/>
  <c r="AE21" i="1" s="1"/>
  <c r="H20" i="2"/>
  <c r="AE20" i="1" s="1"/>
  <c r="H19" i="2"/>
  <c r="AE19" i="1" s="1"/>
  <c r="H18" i="2"/>
  <c r="AE18" i="1" s="1"/>
  <c r="H17" i="2"/>
  <c r="AE17" i="1" s="1"/>
  <c r="H16" i="2"/>
  <c r="AE16" i="1" s="1"/>
  <c r="H15" i="2"/>
  <c r="AE15" i="1" s="1"/>
  <c r="H14" i="2"/>
  <c r="AE14" i="1" s="1"/>
  <c r="H13" i="2"/>
  <c r="AE13" i="1" s="1"/>
  <c r="H12" i="2"/>
  <c r="AE12" i="1" s="1"/>
  <c r="H11" i="2"/>
  <c r="AE11" i="1" s="1"/>
  <c r="H10" i="2"/>
  <c r="AE10" i="1" s="1"/>
  <c r="H9" i="2"/>
  <c r="AE9" i="1" s="1"/>
  <c r="H8" i="2"/>
  <c r="AE8" i="1" s="1"/>
  <c r="P62" i="1"/>
  <c r="AD62" i="1" s="1"/>
  <c r="P61" i="1"/>
  <c r="AD61" i="1" s="1"/>
  <c r="P60" i="1"/>
  <c r="AD60" i="1" s="1"/>
  <c r="P59" i="1"/>
  <c r="AD59" i="1" s="1"/>
  <c r="P58" i="1"/>
  <c r="AD58" i="1" s="1"/>
  <c r="P57" i="1"/>
  <c r="AD57" i="1" s="1"/>
  <c r="P56" i="1"/>
  <c r="AD56" i="1" s="1"/>
  <c r="P55" i="1"/>
  <c r="AD55" i="1" s="1"/>
  <c r="P54" i="1"/>
  <c r="AD54" i="1" s="1"/>
  <c r="P53" i="1"/>
  <c r="AD53" i="1" s="1"/>
  <c r="P52" i="1"/>
  <c r="AD52" i="1" s="1"/>
  <c r="P51" i="1"/>
  <c r="AD51" i="1" s="1"/>
  <c r="P50" i="1"/>
  <c r="AD50" i="1" s="1"/>
  <c r="P49" i="1"/>
  <c r="AD49" i="1" s="1"/>
  <c r="P48" i="1"/>
  <c r="AD48" i="1" s="1"/>
  <c r="P47" i="1"/>
  <c r="AD47" i="1" s="1"/>
  <c r="P46" i="1"/>
  <c r="AD46" i="1" s="1"/>
  <c r="P45" i="1"/>
  <c r="AD45" i="1" s="1"/>
  <c r="P44" i="1"/>
  <c r="AD44" i="1" s="1"/>
  <c r="P43" i="1"/>
  <c r="AD43" i="1" s="1"/>
  <c r="P42" i="1"/>
  <c r="AD42" i="1" s="1"/>
  <c r="P41" i="1"/>
  <c r="AD41" i="1" s="1"/>
  <c r="P40" i="1"/>
  <c r="AD40" i="1" s="1"/>
  <c r="P39" i="1"/>
  <c r="AD39" i="1" s="1"/>
  <c r="P38" i="1"/>
  <c r="AD38" i="1" s="1"/>
  <c r="P37" i="1"/>
  <c r="AD37" i="1" s="1"/>
  <c r="P36" i="1"/>
  <c r="AD36" i="1" s="1"/>
  <c r="P35" i="1"/>
  <c r="AD35" i="1" s="1"/>
  <c r="P34" i="1"/>
  <c r="AD34" i="1" s="1"/>
  <c r="P33" i="1"/>
  <c r="AD33" i="1" s="1"/>
  <c r="P32" i="1"/>
  <c r="AD32" i="1" s="1"/>
  <c r="P31" i="1"/>
  <c r="AD31" i="1" s="1"/>
  <c r="P30" i="1"/>
  <c r="AD30" i="1" s="1"/>
  <c r="P29" i="1"/>
  <c r="AD29" i="1" s="1"/>
  <c r="P28" i="1"/>
  <c r="AD28" i="1" s="1"/>
  <c r="P27" i="1"/>
  <c r="AD27" i="1" s="1"/>
  <c r="P26" i="1"/>
  <c r="AD26" i="1" s="1"/>
  <c r="P25" i="1"/>
  <c r="AD25" i="1" s="1"/>
  <c r="P24" i="1"/>
  <c r="AD24" i="1" s="1"/>
  <c r="P23" i="1"/>
  <c r="AD23" i="1" s="1"/>
  <c r="P22" i="1"/>
  <c r="AD22" i="1" s="1"/>
  <c r="P21" i="1"/>
  <c r="AD21" i="1" s="1"/>
  <c r="P20" i="1"/>
  <c r="AD20" i="1" s="1"/>
  <c r="P19" i="1"/>
  <c r="AD19" i="1" s="1"/>
  <c r="P18" i="1"/>
  <c r="AD18" i="1" s="1"/>
  <c r="P17" i="1"/>
  <c r="AD17" i="1" s="1"/>
  <c r="P16" i="1"/>
  <c r="P15" i="1"/>
  <c r="AD15" i="1" s="1"/>
  <c r="P14" i="1"/>
  <c r="AD14" i="1" s="1"/>
  <c r="P13" i="1"/>
  <c r="AD13" i="1" s="1"/>
  <c r="P12" i="1"/>
  <c r="AD12" i="1" s="1"/>
  <c r="P11" i="1"/>
  <c r="AD11" i="1" s="1"/>
  <c r="P10" i="1"/>
  <c r="AD10" i="1" s="1"/>
  <c r="P9" i="1"/>
  <c r="AD9" i="1" s="1"/>
  <c r="P8" i="1"/>
  <c r="AD8" i="1" s="1"/>
  <c r="J8" i="1"/>
  <c r="K8" i="1"/>
  <c r="L8" i="1"/>
  <c r="M8" i="1"/>
  <c r="N8" i="1"/>
  <c r="J9" i="1"/>
  <c r="K9" i="1"/>
  <c r="L9" i="1"/>
  <c r="M9" i="1"/>
  <c r="N9" i="1"/>
  <c r="M11" i="1"/>
  <c r="M12" i="1"/>
  <c r="M13" i="1"/>
  <c r="J14" i="1"/>
  <c r="K14" i="1"/>
  <c r="L14" i="1"/>
  <c r="M14" i="1"/>
  <c r="N14" i="1"/>
  <c r="M15" i="1"/>
  <c r="M16" i="1"/>
  <c r="M17" i="1"/>
  <c r="M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M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Q66" i="1"/>
  <c r="R66" i="1"/>
  <c r="S66" i="1"/>
  <c r="T66" i="1"/>
  <c r="U66" i="1"/>
  <c r="Q67" i="1"/>
  <c r="R67" i="1"/>
  <c r="S67" i="1"/>
  <c r="T67" i="1"/>
  <c r="U67" i="1"/>
  <c r="Q68" i="1"/>
  <c r="R68" i="1"/>
  <c r="S68" i="1"/>
  <c r="T68" i="1"/>
  <c r="U68" i="1"/>
  <c r="Q69" i="1"/>
  <c r="R69" i="1"/>
  <c r="S69" i="1"/>
  <c r="T69" i="1"/>
  <c r="U69" i="1"/>
  <c r="Q70" i="1"/>
  <c r="R70" i="1"/>
  <c r="S70" i="1"/>
  <c r="T70" i="1"/>
  <c r="U70" i="1"/>
  <c r="Q71" i="1"/>
  <c r="R71" i="1"/>
  <c r="S71" i="1"/>
  <c r="T71" i="1"/>
  <c r="U71" i="1"/>
  <c r="Q72" i="1"/>
  <c r="R72" i="1"/>
  <c r="S72" i="1"/>
  <c r="T72" i="1"/>
  <c r="U72" i="1"/>
  <c r="Q73" i="1"/>
  <c r="R73" i="1"/>
  <c r="S73" i="1"/>
  <c r="T73" i="1"/>
  <c r="U73" i="1"/>
  <c r="Q74" i="1"/>
  <c r="R74" i="1"/>
  <c r="S74" i="1"/>
  <c r="T74" i="1"/>
  <c r="U74" i="1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3" i="2"/>
  <c r="J73" i="2"/>
  <c r="K73" i="2"/>
  <c r="L73" i="2"/>
  <c r="M73" i="2"/>
  <c r="N73" i="2"/>
  <c r="O73" i="2"/>
  <c r="I74" i="2"/>
  <c r="J74" i="2"/>
  <c r="K74" i="2"/>
  <c r="L74" i="2"/>
  <c r="M74" i="2"/>
  <c r="N74" i="2"/>
  <c r="O74" i="2"/>
  <c r="P61" i="2"/>
  <c r="H61" i="1" s="1"/>
  <c r="L67" i="1" l="1"/>
  <c r="AB55" i="1"/>
  <c r="N68" i="1"/>
  <c r="AB19" i="1"/>
  <c r="AC53" i="1"/>
  <c r="AB11" i="1"/>
  <c r="AB43" i="1"/>
  <c r="AC60" i="1"/>
  <c r="AB61" i="1"/>
  <c r="AB44" i="1"/>
  <c r="P72" i="1"/>
  <c r="AC56" i="1"/>
  <c r="K70" i="1"/>
  <c r="AC45" i="1"/>
  <c r="N7" i="1"/>
  <c r="N65" i="1" s="1"/>
  <c r="AB52" i="1"/>
  <c r="AB54" i="1"/>
  <c r="H7" i="2"/>
  <c r="H65" i="2" s="1"/>
  <c r="AC37" i="1"/>
  <c r="AB39" i="1"/>
  <c r="AB27" i="1"/>
  <c r="AC25" i="1"/>
  <c r="AC18" i="1"/>
  <c r="AB10" i="1"/>
  <c r="AB59" i="1"/>
  <c r="AC58" i="1"/>
  <c r="J7" i="1"/>
  <c r="J65" i="1" s="1"/>
  <c r="AC42" i="1"/>
  <c r="AB24" i="1"/>
  <c r="N66" i="1"/>
  <c r="AB20" i="1"/>
  <c r="AB17" i="1"/>
  <c r="P68" i="1"/>
  <c r="AC11" i="1"/>
  <c r="M7" i="1"/>
  <c r="M65" i="1" s="1"/>
  <c r="J72" i="1"/>
  <c r="L72" i="1"/>
  <c r="AC31" i="1"/>
  <c r="AC28" i="1"/>
  <c r="AC24" i="1"/>
  <c r="AC8" i="1"/>
  <c r="H66" i="2"/>
  <c r="AB41" i="1"/>
  <c r="H68" i="2"/>
  <c r="AC40" i="1"/>
  <c r="AC34" i="1"/>
  <c r="AB12" i="1"/>
  <c r="M67" i="1"/>
  <c r="H67" i="2"/>
  <c r="M74" i="1"/>
  <c r="AB35" i="1"/>
  <c r="AB50" i="1"/>
  <c r="AC17" i="1"/>
  <c r="J70" i="1"/>
  <c r="L69" i="1"/>
  <c r="H69" i="2"/>
  <c r="AB15" i="1"/>
  <c r="AC55" i="1"/>
  <c r="AC52" i="1"/>
  <c r="AC51" i="1"/>
  <c r="AC49" i="1"/>
  <c r="AC47" i="1"/>
  <c r="AC44" i="1"/>
  <c r="AC43" i="1"/>
  <c r="M72" i="1"/>
  <c r="L70" i="1"/>
  <c r="N69" i="1"/>
  <c r="K69" i="1"/>
  <c r="AB30" i="1"/>
  <c r="AB62" i="1"/>
  <c r="AC61" i="1"/>
  <c r="AC54" i="1"/>
  <c r="AC46" i="1"/>
  <c r="AB42" i="1"/>
  <c r="AB49" i="1"/>
  <c r="AB60" i="1"/>
  <c r="L74" i="1"/>
  <c r="P74" i="1"/>
  <c r="AB56" i="1"/>
  <c r="AB45" i="1"/>
  <c r="AB51" i="1"/>
  <c r="AB57" i="1"/>
  <c r="J74" i="1"/>
  <c r="AB46" i="1"/>
  <c r="AB53" i="1"/>
  <c r="AC57" i="1"/>
  <c r="N74" i="1"/>
  <c r="K74" i="1"/>
  <c r="AB47" i="1"/>
  <c r="AB58" i="1"/>
  <c r="AC36" i="1"/>
  <c r="AC41" i="1"/>
  <c r="J73" i="1"/>
  <c r="L73" i="1"/>
  <c r="N72" i="1"/>
  <c r="K72" i="1"/>
  <c r="M71" i="1"/>
  <c r="K71" i="1"/>
  <c r="N73" i="1"/>
  <c r="K73" i="1"/>
  <c r="L71" i="1"/>
  <c r="J71" i="1"/>
  <c r="AB40" i="1"/>
  <c r="I73" i="1"/>
  <c r="N71" i="1"/>
  <c r="AC33" i="1"/>
  <c r="H13" i="1"/>
  <c r="AB13" i="1" s="1"/>
  <c r="H25" i="1"/>
  <c r="AB25" i="1" s="1"/>
  <c r="AC13" i="1"/>
  <c r="M70" i="1"/>
  <c r="P7" i="1"/>
  <c r="AD7" i="1" s="1"/>
  <c r="AC12" i="1"/>
  <c r="AC15" i="1"/>
  <c r="AC16" i="1"/>
  <c r="L7" i="1"/>
  <c r="L65" i="1" s="1"/>
  <c r="AC30" i="1"/>
  <c r="P67" i="1"/>
  <c r="AC14" i="1"/>
  <c r="AB29" i="1"/>
  <c r="AC10" i="1"/>
  <c r="AB16" i="1"/>
  <c r="AC21" i="1"/>
  <c r="AB26" i="1"/>
  <c r="AB31" i="1"/>
  <c r="P66" i="2"/>
  <c r="AB22" i="1"/>
  <c r="AC27" i="1"/>
  <c r="AC26" i="1"/>
  <c r="AC23" i="1"/>
  <c r="M66" i="1"/>
  <c r="AC19" i="1"/>
  <c r="K68" i="1"/>
  <c r="K67" i="1"/>
  <c r="N70" i="1"/>
  <c r="AC29" i="1"/>
  <c r="M69" i="1"/>
  <c r="J69" i="1"/>
  <c r="L66" i="1"/>
  <c r="M68" i="1"/>
  <c r="J68" i="1"/>
  <c r="J67" i="1"/>
  <c r="AB18" i="1"/>
  <c r="AB23" i="1"/>
  <c r="AD16" i="1"/>
  <c r="AB14" i="1"/>
  <c r="H68" i="1"/>
  <c r="P67" i="2"/>
  <c r="H9" i="1"/>
  <c r="H38" i="1"/>
  <c r="AB38" i="1" s="1"/>
  <c r="P37" i="2"/>
  <c r="AB21" i="1"/>
  <c r="H69" i="1"/>
  <c r="AB28" i="1"/>
  <c r="H70" i="1"/>
  <c r="H32" i="1"/>
  <c r="H34" i="1"/>
  <c r="P74" i="2"/>
  <c r="H48" i="1"/>
  <c r="P73" i="1"/>
  <c r="J66" i="1"/>
  <c r="K66" i="1"/>
  <c r="AC48" i="1"/>
  <c r="AC39" i="1"/>
  <c r="I72" i="1"/>
  <c r="AC32" i="1"/>
  <c r="AC62" i="1"/>
  <c r="I7" i="1"/>
  <c r="AC50" i="1"/>
  <c r="AC38" i="1"/>
  <c r="P66" i="1"/>
  <c r="P69" i="1"/>
  <c r="P71" i="1"/>
  <c r="I71" i="1"/>
  <c r="N67" i="1"/>
  <c r="I74" i="1"/>
  <c r="I68" i="1"/>
  <c r="AC9" i="1"/>
  <c r="K7" i="1"/>
  <c r="K65" i="1" s="1"/>
  <c r="M73" i="1"/>
  <c r="AC35" i="1"/>
  <c r="H70" i="2"/>
  <c r="R65" i="1"/>
  <c r="P70" i="1"/>
  <c r="I66" i="1"/>
  <c r="H73" i="2"/>
  <c r="P33" i="2"/>
  <c r="H33" i="1" s="1"/>
  <c r="AB33" i="1" s="1"/>
  <c r="I69" i="1"/>
  <c r="P36" i="2"/>
  <c r="H36" i="1" s="1"/>
  <c r="AB36" i="1" s="1"/>
  <c r="AC22" i="1"/>
  <c r="I67" i="1"/>
  <c r="AC59" i="1"/>
  <c r="I70" i="1"/>
  <c r="P65" i="2"/>
  <c r="H71" i="2"/>
  <c r="L68" i="1"/>
  <c r="H72" i="2"/>
  <c r="P68" i="2"/>
  <c r="P69" i="2"/>
  <c r="P70" i="2"/>
  <c r="H8" i="1"/>
  <c r="AC20" i="1"/>
  <c r="H74" i="2"/>
  <c r="AE7" i="1" l="1"/>
  <c r="P65" i="1"/>
  <c r="P71" i="2"/>
  <c r="AB34" i="1"/>
  <c r="H72" i="1"/>
  <c r="H66" i="1"/>
  <c r="AB8" i="1"/>
  <c r="AB32" i="1"/>
  <c r="P72" i="2"/>
  <c r="AC7" i="1"/>
  <c r="I65" i="1"/>
  <c r="H7" i="1"/>
  <c r="P73" i="2"/>
  <c r="H37" i="1"/>
  <c r="H71" i="1" s="1"/>
  <c r="AB9" i="1"/>
  <c r="H67" i="1"/>
  <c r="H74" i="1"/>
  <c r="AB48" i="1"/>
  <c r="AB37" i="1" l="1"/>
  <c r="H73" i="1"/>
  <c r="H65" i="1"/>
  <c r="AB7" i="1"/>
</calcChain>
</file>

<file path=xl/sharedStrings.xml><?xml version="1.0" encoding="utf-8"?>
<sst xmlns="http://schemas.openxmlformats.org/spreadsheetml/2006/main" count="265" uniqueCount="118">
  <si>
    <t>計</t>
  </si>
  <si>
    <t>主たる被害者が６４歳以下</t>
  </si>
  <si>
    <t>主たる被害者が６５歳以上</t>
  </si>
  <si>
    <t>年齢不明</t>
  </si>
  <si>
    <t>法人団体
又は
被害者なし</t>
    <rPh sb="0" eb="2">
      <t>ホウジン</t>
    </rPh>
    <rPh sb="2" eb="4">
      <t>ダンタイ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</si>
  <si>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</si>
  <si>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</si>
  <si>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</si>
  <si>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</si>
  <si>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</si>
  <si>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</si>
  <si>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</si>
  <si>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</si>
  <si>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</si>
  <si>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</si>
  <si>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</si>
  <si>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</si>
  <si>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</si>
  <si>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</si>
  <si>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</si>
  <si>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</si>
  <si>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</si>
  <si>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被害者の世帯構成
 罪  種</t>
    <rPh sb="9" eb="12">
      <t>ヒガイシャ</t>
    </rPh>
    <rPh sb="13" eb="15">
      <t>セタイ</t>
    </rPh>
    <rPh sb="15" eb="17">
      <t>コウセイ</t>
    </rPh>
    <phoneticPr fontId="1"/>
  </si>
  <si>
    <t>総数</t>
    <phoneticPr fontId="1"/>
  </si>
  <si>
    <t xml:space="preserve"> 自宅での被害</t>
    <phoneticPr fontId="1"/>
  </si>
  <si>
    <t>自宅以外
の被害</t>
    <phoneticPr fontId="1"/>
  </si>
  <si>
    <t>計</t>
    <phoneticPr fontId="1"/>
  </si>
  <si>
    <t>不明</t>
    <phoneticPr fontId="1"/>
  </si>
  <si>
    <t xml:space="preserve"> 自宅での被害</t>
    <phoneticPr fontId="1"/>
  </si>
  <si>
    <t>計</t>
    <phoneticPr fontId="1"/>
  </si>
  <si>
    <r>
      <t xml:space="preserve">被害者の世帯構成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3">
      <t>ヒガイシャ</t>
    </rPh>
    <rPh sb="4" eb="6">
      <t>セタイ</t>
    </rPh>
    <rPh sb="6" eb="8">
      <t>コウセイ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</si>
  <si>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</si>
  <si>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独居世帯</t>
    <rPh sb="2" eb="4">
      <t>セタイ</t>
    </rPh>
    <phoneticPr fontId="1"/>
  </si>
  <si>
    <t>その他
の世帯</t>
    <rPh sb="5" eb="7">
      <t>セタイ</t>
    </rPh>
    <phoneticPr fontId="1"/>
  </si>
  <si>
    <t>夫婦のみ
の世帯</t>
    <rPh sb="6" eb="8">
      <t>セタイ</t>
    </rPh>
    <phoneticPr fontId="1"/>
  </si>
  <si>
    <t>独居
世帯</t>
    <rPh sb="3" eb="5">
      <t>セタイ</t>
    </rPh>
    <phoneticPr fontId="1"/>
  </si>
  <si>
    <t>自宅以外
の被害</t>
    <rPh sb="6" eb="8">
      <t>ヒガイ</t>
    </rPh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</si>
  <si>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</si>
  <si>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</si>
  <si>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</si>
  <si>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</si>
  <si>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</si>
  <si>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</si>
  <si>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</si>
  <si>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</si>
  <si>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</si>
  <si>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</si>
  <si>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</si>
  <si>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</si>
  <si>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</si>
  <si>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</si>
  <si>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</si>
  <si>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</si>
  <si>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支払い用カード偽造</t>
    <rPh sb="0" eb="2">
      <t>シハラ</t>
    </rPh>
    <rPh sb="3" eb="4">
      <t>ヨウ</t>
    </rPh>
    <rPh sb="7" eb="9">
      <t>ギゾウ</t>
    </rPh>
    <phoneticPr fontId="1"/>
  </si>
  <si>
    <t>印章偽造</t>
    <phoneticPr fontId="1"/>
  </si>
  <si>
    <t>汚職</t>
    <phoneticPr fontId="1"/>
  </si>
  <si>
    <t>うち)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</si>
  <si>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</si>
  <si>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</si>
  <si>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</si>
  <si>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</si>
  <si>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</si>
  <si>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</si>
  <si>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</si>
  <si>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</si>
  <si>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</si>
  <si>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</si>
  <si>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</si>
  <si>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</si>
  <si>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</si>
  <si>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うち)</t>
    <phoneticPr fontId="1"/>
  </si>
  <si>
    <t>逮捕監禁</t>
    <phoneticPr fontId="1"/>
  </si>
  <si>
    <t>うち)</t>
    <phoneticPr fontId="1"/>
  </si>
  <si>
    <t>うち)</t>
    <phoneticPr fontId="1"/>
  </si>
  <si>
    <t>嬰児殺</t>
    <phoneticPr fontId="1"/>
  </si>
  <si>
    <t>うち)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</si>
  <si>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</si>
  <si>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</si>
  <si>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</si>
  <si>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</si>
  <si>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逮捕監禁</t>
    <phoneticPr fontId="1"/>
  </si>
  <si>
    <t>うち)</t>
    <phoneticPr fontId="1"/>
  </si>
  <si>
    <t>世帯構成別  認知件数</t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</si>
  <si>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</si>
  <si>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</si>
  <si>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</si>
  <si>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</si>
  <si>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</si>
  <si>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</si>
  <si>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</si>
  <si>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</si>
  <si>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</si>
  <si>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</si>
  <si>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</si>
  <si>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57　罪種別  被害者の世帯構成別  認知件数（つづき）</t>
    <phoneticPr fontId="1"/>
  </si>
  <si>
    <t>57　罪種別  被害者の</t>
    <phoneticPr fontId="1"/>
  </si>
  <si>
    <t>対象犯罪以外</t>
    <rPh sb="0" eb="2">
      <t>タイショウ</t>
    </rPh>
    <rPh sb="2" eb="4">
      <t>ハンザイ</t>
    </rPh>
    <rPh sb="4" eb="6">
      <t>イガイ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</si>
  <si>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</si>
  <si>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</si>
  <si>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</si>
  <si>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</si>
  <si>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</si>
  <si>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</si>
  <si>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</si>
  <si>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</si>
  <si>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</si>
  <si>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</si>
  <si>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</si>
  <si>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</si>
  <si>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r>
      <t>6</t>
    </r>
    <r>
      <rPr>
        <sz val="10"/>
        <rFont val="ＭＳ 明朝"/>
        <family val="1"/>
        <charset val="128"/>
      </rPr>
      <t>4以下</t>
    </r>
    <rPh sb="2" eb="4">
      <t>イカ</t>
    </rPh>
    <phoneticPr fontId="1"/>
  </si>
  <si>
    <r>
      <t>6</t>
    </r>
    <r>
      <rPr>
        <sz val="10"/>
        <rFont val="ＭＳ 明朝"/>
        <family val="1"/>
        <charset val="128"/>
      </rPr>
      <t>5以上</t>
    </r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</si>
  <si>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</si>
  <si>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</si>
  <si>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被害344</t>
    <rPh sb="0" eb="2">
      <t>ヒガイ</t>
    </rPh>
    <phoneticPr fontId="1"/>
  </si>
  <si>
    <t>被害345</t>
    <rPh sb="0" eb="2">
      <t>ヒガイ</t>
    </rPh>
    <phoneticPr fontId="1"/>
  </si>
  <si>
    <t>被害346</t>
    <rPh sb="0" eb="2">
      <t>ヒガイ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</si>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</sst>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0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1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Font="1" applyFill="1"/>
    <xf numFmtId="176" fontId="0" fillId="0" borderId="0" xfId="0" applyNumberFormat="1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0" xfId="0" applyFont="1" applyFill="1" applyAlignment="1">
      <alignment horizontal="distributed" vertical="center"/>
    </xf>
    <xf numFmtId="0" fontId="5" fillId="0" borderId="0" xfId="0" applyFont="1" applyFill="1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  <xf numFmtId="38" fontId="5" fillId="0" borderId="2" xfId="0" applyNumberFormat="1" applyFont="1" applyFill="1" applyBorder="1" applyAlignment="1" applyProtection="1">
      <alignment vertical="center"/>
    </xf>
    <xf numFmtId="38" fontId="7" fillId="0" borderId="2" xfId="0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7" fillId="0" borderId="6" xfId="0" applyNumberFormat="1" applyFont="1" applyFill="1" applyBorder="1" applyAlignment="1" applyProtection="1">
      <alignment vertical="center"/>
    </xf>
    <xf numFmtId="38" fontId="7" fillId="0" borderId="7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3" xfId="1" applyNumberFormat="1" applyFont="1" applyFill="1" applyBorder="1" applyAlignment="1" applyProtection="1"/>
    <xf numFmtId="38" fontId="5" fillId="0" borderId="4" xfId="0" applyNumberFormat="1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 applyProtection="1">
      <alignment vertical="center"/>
    </xf>
    <xf numFmtId="38" fontId="4" fillId="0" borderId="3" xfId="1" applyNumberFormat="1" applyFont="1" applyFill="1" applyBorder="1" applyAlignment="1" applyProtection="1"/>
    <xf numFmtId="38" fontId="7" fillId="0" borderId="4" xfId="0" applyNumberFormat="1" applyFont="1" applyFill="1" applyBorder="1" applyAlignment="1" applyProtection="1">
      <alignment vertical="center"/>
    </xf>
    <xf numFmtId="38" fontId="4" fillId="0" borderId="3" xfId="1" applyNumberFormat="1" applyFont="1" applyFill="1" applyBorder="1" applyAlignment="1" applyProtection="1">
      <protection locked="0"/>
    </xf>
    <xf numFmtId="38" fontId="0" fillId="0" borderId="3" xfId="1" applyNumberFormat="1" applyFont="1" applyFill="1" applyBorder="1" applyAlignment="1" applyProtection="1">
      <protection locked="0"/>
    </xf>
    <xf numFmtId="38" fontId="0" fillId="0" borderId="4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>
      <alignment vertical="center"/>
    </xf>
    <xf numFmtId="38" fontId="4" fillId="0" borderId="2" xfId="1" applyNumberFormat="1" applyFill="1" applyBorder="1" applyAlignment="1" applyProtection="1">
      <protection locked="0"/>
    </xf>
    <xf numFmtId="38" fontId="5" fillId="0" borderId="4" xfId="0" applyNumberFormat="1" applyFont="1" applyFill="1" applyBorder="1" applyAlignment="1">
      <alignment vertical="center"/>
    </xf>
    <xf numFmtId="38" fontId="5" fillId="0" borderId="2" xfId="1" applyNumberFormat="1" applyFont="1" applyFill="1" applyBorder="1" applyAlignment="1" applyProtection="1">
      <protection locked="0"/>
    </xf>
    <xf numFmtId="38" fontId="7" fillId="0" borderId="8" xfId="0" applyNumberFormat="1" applyFont="1" applyFill="1" applyBorder="1" applyAlignment="1">
      <alignment vertical="center"/>
    </xf>
    <xf numFmtId="38" fontId="4" fillId="0" borderId="7" xfId="1" applyNumberFormat="1" applyFill="1" applyBorder="1" applyAlignment="1" applyProtection="1">
      <protection locked="0"/>
    </xf>
    <xf numFmtId="38" fontId="5" fillId="0" borderId="2" xfId="0" applyNumberFormat="1" applyFont="1" applyFill="1" applyBorder="1" applyAlignment="1" applyProtection="1"/>
    <xf numFmtId="38" fontId="5" fillId="0" borderId="9" xfId="1" applyNumberFormat="1" applyFont="1" applyFill="1" applyBorder="1" applyAlignment="1" applyProtection="1"/>
    <xf numFmtId="38" fontId="5" fillId="0" borderId="2" xfId="1" applyNumberFormat="1" applyFont="1" applyFill="1" applyBorder="1" applyAlignment="1" applyProtection="1"/>
    <xf numFmtId="38" fontId="7" fillId="0" borderId="2" xfId="0" applyNumberFormat="1" applyFont="1" applyFill="1" applyBorder="1" applyAlignment="1" applyProtection="1"/>
    <xf numFmtId="38" fontId="4" fillId="0" borderId="2" xfId="1" applyNumberFormat="1" applyFont="1" applyFill="1" applyBorder="1" applyAlignment="1" applyProtection="1"/>
    <xf numFmtId="38" fontId="4" fillId="0" borderId="2" xfId="1" applyNumberFormat="1" applyFont="1" applyFill="1" applyBorder="1" applyAlignment="1" applyProtection="1">
      <protection locked="0"/>
    </xf>
    <xf numFmtId="38" fontId="7" fillId="0" borderId="3" xfId="0" applyNumberFormat="1" applyFont="1" applyFill="1" applyBorder="1" applyAlignment="1" applyProtection="1"/>
    <xf numFmtId="38" fontId="7" fillId="0" borderId="3" xfId="0" applyNumberFormat="1" applyFont="1" applyFill="1" applyBorder="1" applyAlignment="1"/>
    <xf numFmtId="38" fontId="5" fillId="0" borderId="3" xfId="0" applyNumberFormat="1" applyFont="1" applyFill="1" applyBorder="1" applyAlignment="1"/>
    <xf numFmtId="38" fontId="7" fillId="0" borderId="6" xfId="0" applyNumberFormat="1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vertical="distributed" wrapText="1"/>
    </xf>
    <xf numFmtId="0" fontId="4" fillId="0" borderId="17" xfId="0" applyFont="1" applyFill="1" applyBorder="1" applyAlignment="1">
      <alignment vertical="distributed" wrapText="1"/>
    </xf>
    <xf numFmtId="0" fontId="4" fillId="0" borderId="18" xfId="0" applyFont="1" applyFill="1" applyBorder="1" applyAlignment="1">
      <alignment vertical="distributed" wrapText="1"/>
    </xf>
    <xf numFmtId="0" fontId="4" fillId="0" borderId="19" xfId="0" applyFont="1" applyFill="1" applyBorder="1" applyAlignment="1">
      <alignment vertical="distributed" wrapText="1"/>
    </xf>
    <xf numFmtId="0" fontId="4" fillId="0" borderId="20" xfId="0" applyFont="1" applyFill="1" applyBorder="1" applyAlignment="1">
      <alignment vertical="distributed" wrapText="1"/>
    </xf>
    <xf numFmtId="0" fontId="4" fillId="0" borderId="21" xfId="0" applyFont="1" applyFill="1" applyBorder="1" applyAlignment="1">
      <alignment vertical="distributed" wrapText="1"/>
    </xf>
    <xf numFmtId="0" fontId="5" fillId="0" borderId="2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2" xfId="0" applyFont="1" applyFill="1" applyBorder="1" applyAlignment="1">
      <alignment vertical="distributed" wrapText="1"/>
    </xf>
    <xf numFmtId="0" fontId="4" fillId="0" borderId="23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26" xfId="0" applyFont="1" applyFill="1" applyBorder="1" applyAlignment="1" applyProtection="1">
      <alignment horizontal="distributed" vertical="center" justifyLastLine="1"/>
    </xf>
    <xf numFmtId="0" fontId="4" fillId="0" borderId="27" xfId="0" applyFont="1" applyFill="1" applyBorder="1" applyAlignment="1" applyProtection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4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/>
    </xf>
    <xf numFmtId="0" fontId="4" fillId="0" borderId="8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distributed" vertical="center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4" xfId="0" quotePrefix="1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4" xfId="0" applyFont="1" applyFill="1" applyBorder="1" applyAlignment="1" applyProtection="1">
      <alignment horizontal="distributed"/>
    </xf>
  </cellXfs>
  <cellStyles count="2">
    <cellStyle name="標準" xfId="0" builtinId="0"/>
    <cellStyle name="標準_H16_03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E74"/>
  <sheetViews>
    <sheetView tabSelected="1" view="pageBreakPreview" zoomScaleNormal="100" zoomScaleSheetLayoutView="100" workbookViewId="0">
      <pane xSplit="7" ySplit="6" topLeftCell="H7" activePane="bottomRight" state="frozen"/>
      <selection activeCell="D31" sqref="C31:G41"/>
      <selection pane="topRight" activeCell="D31" sqref="C31:G41"/>
      <selection pane="bottomLeft" activeCell="D31" sqref="C31:G41"/>
      <selection pane="bottomRight" activeCell="H7" sqref="H7"/>
    </sheetView>
  </sheetViews>
  <sheetFormatPr defaultColWidth="9.140625" defaultRowHeight="12" x14ac:dyDescent="0.15"/>
  <cols>
    <col min="1" max="6" width="2.7109375" style="1" customWidth="1"/>
    <col min="7" max="7" width="15" style="1" customWidth="1"/>
    <col min="8" max="8" width="11.85546875" style="1" customWidth="1"/>
    <col min="9" max="9" width="11.7109375" style="1" customWidth="1"/>
    <col min="10" max="10" width="8.5703125" style="1" customWidth="1"/>
    <col min="11" max="11" width="8.7109375" style="1" customWidth="1"/>
    <col min="12" max="12" width="11.5703125" style="1" bestFit="1" customWidth="1"/>
    <col min="13" max="13" width="6.7109375" style="1" customWidth="1"/>
    <col min="14" max="14" width="10.7109375" style="1" bestFit="1" customWidth="1"/>
    <col min="15" max="15" width="7.140625" style="1" customWidth="1"/>
    <col min="16" max="16" width="12.28515625" style="1" customWidth="1"/>
    <col min="17" max="20" width="11.7109375" style="1" customWidth="1"/>
    <col min="21" max="21" width="13.28515625" style="1" customWidth="1"/>
    <col min="22" max="26" width="2.7109375" style="1" customWidth="1"/>
    <col min="27" max="27" width="13.140625" style="1" bestFit="1" customWidth="1"/>
    <col min="28" max="28" width="10.7109375" style="1" bestFit="1" customWidth="1"/>
    <col min="29" max="16384" width="9.140625" style="1"/>
  </cols>
  <sheetData>
    <row r="1" spans="1:31" x14ac:dyDescent="0.15">
      <c r="B1" s="44" t="s">
        <v>113</v>
      </c>
      <c r="P1" s="44" t="s">
        <v>114</v>
      </c>
    </row>
    <row r="2" spans="1:31" s="4" customFormat="1" ht="14.25" x14ac:dyDescent="0.15">
      <c r="A2" s="2"/>
      <c r="B2" s="3"/>
      <c r="C2" s="3"/>
      <c r="D2" s="3"/>
      <c r="E2" s="3"/>
      <c r="F2" s="3"/>
      <c r="G2" s="3"/>
      <c r="H2" s="102" t="s">
        <v>95</v>
      </c>
      <c r="I2" s="102"/>
      <c r="J2" s="102"/>
      <c r="K2" s="102"/>
      <c r="L2" s="102"/>
      <c r="M2" s="102"/>
      <c r="N2" s="3"/>
      <c r="P2" s="5"/>
      <c r="Q2" s="102" t="s">
        <v>82</v>
      </c>
      <c r="R2" s="102"/>
      <c r="S2" s="102"/>
      <c r="T2" s="102"/>
      <c r="U2" s="102"/>
      <c r="V2" s="3"/>
      <c r="W2" s="3"/>
      <c r="X2" s="3"/>
      <c r="Y2" s="3"/>
      <c r="Z2" s="3"/>
      <c r="AA2" s="3"/>
    </row>
    <row r="3" spans="1:31" s="9" customFormat="1" ht="15" thickBot="1" x14ac:dyDescent="0.2">
      <c r="A3" s="4"/>
      <c r="B3" s="4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4"/>
      <c r="W3" s="6"/>
      <c r="X3" s="6"/>
      <c r="Y3" s="6"/>
      <c r="Z3" s="6"/>
      <c r="AA3" s="6"/>
    </row>
    <row r="4" spans="1:31" s="9" customFormat="1" ht="13.5" customHeight="1" x14ac:dyDescent="0.15">
      <c r="A4" s="2"/>
      <c r="B4" s="103" t="s">
        <v>22</v>
      </c>
      <c r="C4" s="103"/>
      <c r="D4" s="103"/>
      <c r="E4" s="103"/>
      <c r="F4" s="103"/>
      <c r="G4" s="103"/>
      <c r="H4" s="106" t="s">
        <v>23</v>
      </c>
      <c r="I4" s="116" t="s">
        <v>0</v>
      </c>
      <c r="J4" s="117"/>
      <c r="K4" s="117"/>
      <c r="L4" s="117"/>
      <c r="M4" s="117"/>
      <c r="N4" s="117"/>
      <c r="O4" s="8"/>
      <c r="P4" s="117" t="s">
        <v>1</v>
      </c>
      <c r="Q4" s="117"/>
      <c r="R4" s="117"/>
      <c r="S4" s="117"/>
      <c r="T4" s="117"/>
      <c r="U4" s="117"/>
      <c r="V4" s="95" t="s">
        <v>30</v>
      </c>
      <c r="W4" s="96"/>
      <c r="X4" s="96"/>
      <c r="Y4" s="96"/>
      <c r="Z4" s="96"/>
      <c r="AA4" s="96"/>
    </row>
    <row r="5" spans="1:31" s="9" customFormat="1" ht="13.5" customHeight="1" x14ac:dyDescent="0.15">
      <c r="B5" s="104"/>
      <c r="C5" s="104"/>
      <c r="D5" s="104"/>
      <c r="E5" s="104"/>
      <c r="F5" s="104"/>
      <c r="G5" s="104"/>
      <c r="H5" s="107"/>
      <c r="I5" s="109" t="s">
        <v>26</v>
      </c>
      <c r="J5" s="113" t="s">
        <v>24</v>
      </c>
      <c r="K5" s="114"/>
      <c r="L5" s="114"/>
      <c r="M5" s="115"/>
      <c r="N5" s="118" t="s">
        <v>25</v>
      </c>
      <c r="O5" s="10"/>
      <c r="P5" s="111" t="s">
        <v>26</v>
      </c>
      <c r="Q5" s="113" t="s">
        <v>24</v>
      </c>
      <c r="R5" s="114"/>
      <c r="S5" s="114"/>
      <c r="T5" s="115"/>
      <c r="U5" s="118" t="s">
        <v>25</v>
      </c>
      <c r="V5" s="97"/>
      <c r="W5" s="98"/>
      <c r="X5" s="98"/>
      <c r="Y5" s="98"/>
      <c r="Z5" s="98"/>
      <c r="AA5" s="98"/>
      <c r="AB5" s="11" t="s">
        <v>97</v>
      </c>
    </row>
    <row r="6" spans="1:31" s="9" customFormat="1" ht="24" x14ac:dyDescent="0.15">
      <c r="B6" s="105"/>
      <c r="C6" s="105"/>
      <c r="D6" s="105"/>
      <c r="E6" s="105"/>
      <c r="F6" s="105"/>
      <c r="G6" s="105"/>
      <c r="H6" s="108"/>
      <c r="I6" s="110"/>
      <c r="J6" s="12" t="s">
        <v>35</v>
      </c>
      <c r="K6" s="12" t="s">
        <v>34</v>
      </c>
      <c r="L6" s="12" t="s">
        <v>33</v>
      </c>
      <c r="M6" s="12" t="s">
        <v>27</v>
      </c>
      <c r="N6" s="119"/>
      <c r="O6" s="10"/>
      <c r="P6" s="112"/>
      <c r="Q6" s="12" t="s">
        <v>32</v>
      </c>
      <c r="R6" s="12" t="s">
        <v>34</v>
      </c>
      <c r="S6" s="12" t="s">
        <v>33</v>
      </c>
      <c r="T6" s="12" t="s">
        <v>27</v>
      </c>
      <c r="U6" s="120"/>
      <c r="V6" s="99"/>
      <c r="W6" s="100"/>
      <c r="X6" s="100"/>
      <c r="Y6" s="100"/>
      <c r="Z6" s="100"/>
      <c r="AA6" s="100"/>
      <c r="AB6" s="11" t="s">
        <v>107</v>
      </c>
      <c r="AC6" s="11" t="s">
        <v>108</v>
      </c>
      <c r="AD6" s="11" t="s">
        <v>109</v>
      </c>
      <c r="AE6" s="11" t="s">
        <v>110</v>
      </c>
    </row>
    <row r="7" spans="1:31" s="13" customFormat="1" ht="15" customHeight="1" x14ac:dyDescent="0.15">
      <c r="B7" s="121" t="s">
        <v>31</v>
      </c>
      <c r="C7" s="121"/>
      <c r="D7" s="121"/>
      <c r="E7" s="121"/>
      <c r="F7" s="121"/>
      <c r="G7" s="122"/>
      <c r="H7" s="45">
        <f>SUM(Q7:U7,'02'!I7:P7)</f>
        <v>568104</v>
      </c>
      <c r="I7" s="45">
        <f>SUM(Q7:U7,'02'!I7:M7)</f>
        <v>144404</v>
      </c>
      <c r="J7" s="45">
        <f>Q7+'02'!I7</f>
        <v>11318</v>
      </c>
      <c r="K7" s="45">
        <f>R7+'02'!J7</f>
        <v>7159</v>
      </c>
      <c r="L7" s="45">
        <f>S7+'02'!K7</f>
        <v>27347</v>
      </c>
      <c r="M7" s="45">
        <f>T7+'02'!L7</f>
        <v>1139</v>
      </c>
      <c r="N7" s="45">
        <f>U7+'02'!M7</f>
        <v>97441</v>
      </c>
      <c r="O7" s="14"/>
      <c r="P7" s="54">
        <f>SUM(Q7:U7)</f>
        <v>116547</v>
      </c>
      <c r="Q7" s="55">
        <f>SUM(Q8,Q21,Q28,Q32,Q47,Q55)</f>
        <v>7730</v>
      </c>
      <c r="R7" s="55">
        <f>SUM(R8,R21,R28,R32,R47,R55)</f>
        <v>3814</v>
      </c>
      <c r="S7" s="55">
        <f>SUM(S8,S21,S28,S32,S47,S55)</f>
        <v>22018</v>
      </c>
      <c r="T7" s="55">
        <f>SUM(T8,T21,T28,T32,T47,T55)</f>
        <v>925</v>
      </c>
      <c r="U7" s="55">
        <f>SUM(U8,U21,U28,U32,U47,U55)</f>
        <v>82060</v>
      </c>
      <c r="V7" s="101" t="s">
        <v>31</v>
      </c>
      <c r="W7" s="83"/>
      <c r="X7" s="83"/>
      <c r="Y7" s="83"/>
      <c r="Z7" s="83"/>
      <c r="AA7" s="83"/>
      <c r="AB7" s="17">
        <f>SUM(P7,'02'!H7,'02'!N7:P7)-H7</f>
        <v>0</v>
      </c>
      <c r="AC7" s="17">
        <f>SUM(J7:N7)-I7</f>
        <v>0</v>
      </c>
      <c r="AD7" s="17">
        <f>SUM(Q7:U7)-P7</f>
        <v>0</v>
      </c>
      <c r="AE7" s="17">
        <f>SUM('02'!I7:M7)-'02'!H7</f>
        <v>0</v>
      </c>
    </row>
    <row r="8" spans="1:31" s="13" customFormat="1" ht="15" customHeight="1" x14ac:dyDescent="0.15">
      <c r="B8" s="16"/>
      <c r="C8" s="83" t="s">
        <v>83</v>
      </c>
      <c r="D8" s="83"/>
      <c r="E8" s="83"/>
      <c r="F8" s="83"/>
      <c r="G8" s="90"/>
      <c r="H8" s="45">
        <f>SUM(Q8:U8,'02'!I8:P8)</f>
        <v>4149</v>
      </c>
      <c r="I8" s="45">
        <f>SUM(Q8:U8,'02'!I8:M8)</f>
        <v>3831</v>
      </c>
      <c r="J8" s="45">
        <f>Q8+'02'!I8</f>
        <v>274</v>
      </c>
      <c r="K8" s="45">
        <f>R8+'02'!J8</f>
        <v>128</v>
      </c>
      <c r="L8" s="45">
        <f>S8+'02'!K8</f>
        <v>788</v>
      </c>
      <c r="M8" s="45">
        <f>T8+'02'!L8</f>
        <v>18</v>
      </c>
      <c r="N8" s="45">
        <f>U8+'02'!M8</f>
        <v>2623</v>
      </c>
      <c r="O8" s="14"/>
      <c r="P8" s="56">
        <f t="shared" ref="P8:P62" si="0">SUM(Q8:U8)</f>
        <v>3203</v>
      </c>
      <c r="Q8" s="55">
        <v>208</v>
      </c>
      <c r="R8" s="55">
        <v>52</v>
      </c>
      <c r="S8" s="55">
        <v>588</v>
      </c>
      <c r="T8" s="55">
        <v>16</v>
      </c>
      <c r="U8" s="55">
        <v>2339</v>
      </c>
      <c r="V8" s="15"/>
      <c r="W8" s="83" t="s">
        <v>83</v>
      </c>
      <c r="X8" s="83"/>
      <c r="Y8" s="83"/>
      <c r="Z8" s="83"/>
      <c r="AA8" s="83"/>
      <c r="AB8" s="17">
        <f>SUM(P8,'02'!H8,'02'!N8:P8)-H8</f>
        <v>0</v>
      </c>
      <c r="AC8" s="17">
        <f t="shared" ref="AC8:AC62" si="1">SUM(J8:N8)-I8</f>
        <v>0</v>
      </c>
      <c r="AD8" s="17">
        <f t="shared" ref="AD8:AD62" si="2">SUM(Q8:U8)-P8</f>
        <v>0</v>
      </c>
      <c r="AE8" s="17">
        <f>SUM('02'!I8:M8)-'02'!H8</f>
        <v>0</v>
      </c>
    </row>
    <row r="9" spans="1:31" s="18" customFormat="1" x14ac:dyDescent="0.15">
      <c r="B9" s="19"/>
      <c r="C9" s="19"/>
      <c r="D9" s="84" t="s">
        <v>37</v>
      </c>
      <c r="E9" s="84"/>
      <c r="F9" s="84"/>
      <c r="G9" s="88"/>
      <c r="H9" s="45">
        <f>SUM(Q9:U9,'02'!I9:P9)</f>
        <v>874</v>
      </c>
      <c r="I9" s="46">
        <f>SUM(Q9:U9,'02'!I9:M9)</f>
        <v>868</v>
      </c>
      <c r="J9" s="46">
        <f>Q9+'02'!I9</f>
        <v>59</v>
      </c>
      <c r="K9" s="46">
        <f>R9+'02'!J9</f>
        <v>77</v>
      </c>
      <c r="L9" s="46">
        <f>S9+'02'!K9</f>
        <v>331</v>
      </c>
      <c r="M9" s="46">
        <f>T9+'02'!L9</f>
        <v>3</v>
      </c>
      <c r="N9" s="46">
        <f>U9+'02'!M9</f>
        <v>398</v>
      </c>
      <c r="O9" s="21"/>
      <c r="P9" s="57">
        <f t="shared" si="0"/>
        <v>630</v>
      </c>
      <c r="Q9" s="58">
        <v>39</v>
      </c>
      <c r="R9" s="58">
        <v>30</v>
      </c>
      <c r="S9" s="58">
        <v>217</v>
      </c>
      <c r="T9" s="58">
        <v>3</v>
      </c>
      <c r="U9" s="58">
        <v>341</v>
      </c>
      <c r="V9" s="22"/>
      <c r="W9" s="19"/>
      <c r="X9" s="84" t="s">
        <v>37</v>
      </c>
      <c r="Y9" s="84"/>
      <c r="Z9" s="84"/>
      <c r="AA9" s="84"/>
      <c r="AB9" s="17">
        <f>SUM(P9,'02'!H9,'02'!N9:P9)-H9</f>
        <v>0</v>
      </c>
      <c r="AC9" s="17">
        <f t="shared" si="1"/>
        <v>0</v>
      </c>
      <c r="AD9" s="17">
        <f t="shared" si="2"/>
        <v>0</v>
      </c>
      <c r="AE9" s="17">
        <f>SUM('02'!I9:M9)-'02'!H9</f>
        <v>0</v>
      </c>
    </row>
    <row r="10" spans="1:31" s="18" customFormat="1" x14ac:dyDescent="0.15">
      <c r="B10" s="19"/>
      <c r="C10" s="19"/>
      <c r="D10" s="19"/>
      <c r="E10" s="84" t="s">
        <v>5</v>
      </c>
      <c r="F10" s="84"/>
      <c r="G10" s="88"/>
      <c r="H10" s="45">
        <f>SUM(Q10:U10,'02'!I10:P10)</f>
        <v>820</v>
      </c>
      <c r="I10" s="46">
        <f>SUM(Q10:U10,'02'!I10:M10)</f>
        <v>819</v>
      </c>
      <c r="J10" s="46">
        <f>Q10+'02'!I10</f>
        <v>56</v>
      </c>
      <c r="K10" s="46">
        <f>R10+'02'!J10</f>
        <v>75</v>
      </c>
      <c r="L10" s="46">
        <f>S10+'02'!K10</f>
        <v>317</v>
      </c>
      <c r="M10" s="46">
        <f>T10+'02'!L10</f>
        <v>2</v>
      </c>
      <c r="N10" s="46">
        <f>U10+'02'!M10</f>
        <v>369</v>
      </c>
      <c r="O10" s="23"/>
      <c r="P10" s="59">
        <f t="shared" si="0"/>
        <v>591</v>
      </c>
      <c r="Q10" s="60">
        <v>37</v>
      </c>
      <c r="R10" s="60">
        <v>30</v>
      </c>
      <c r="S10" s="60">
        <v>206</v>
      </c>
      <c r="T10" s="60">
        <v>2</v>
      </c>
      <c r="U10" s="60">
        <v>316</v>
      </c>
      <c r="V10" s="22"/>
      <c r="W10" s="19"/>
      <c r="X10" s="19"/>
      <c r="Y10" s="84" t="s">
        <v>5</v>
      </c>
      <c r="Z10" s="84"/>
      <c r="AA10" s="84"/>
      <c r="AB10" s="17">
        <f>SUM(P10,'02'!H10,'02'!N10:P10)-H10</f>
        <v>0</v>
      </c>
      <c r="AC10" s="17">
        <f t="shared" si="1"/>
        <v>0</v>
      </c>
      <c r="AD10" s="17">
        <f t="shared" si="2"/>
        <v>0</v>
      </c>
      <c r="AE10" s="17">
        <f>SUM('02'!I10:M10)-'02'!H10</f>
        <v>0</v>
      </c>
    </row>
    <row r="11" spans="1:31" s="18" customFormat="1" x14ac:dyDescent="0.15">
      <c r="B11" s="19"/>
      <c r="C11" s="19"/>
      <c r="D11" s="19"/>
      <c r="E11" s="84" t="s">
        <v>38</v>
      </c>
      <c r="F11" s="84"/>
      <c r="G11" s="88"/>
      <c r="H11" s="45">
        <f>SUM(Q11:U11,'02'!I11:P11)</f>
        <v>9</v>
      </c>
      <c r="I11" s="46">
        <f>SUM(Q11:U11,'02'!I11:M11)</f>
        <v>9</v>
      </c>
      <c r="J11" s="46">
        <f>Q11+'02'!I11</f>
        <v>0</v>
      </c>
      <c r="K11" s="46">
        <f>R11+'02'!J11</f>
        <v>0</v>
      </c>
      <c r="L11" s="46">
        <f>S11+'02'!K11</f>
        <v>6</v>
      </c>
      <c r="M11" s="46">
        <f>T11+'02'!L11</f>
        <v>0</v>
      </c>
      <c r="N11" s="46">
        <f>U11+'02'!M11</f>
        <v>3</v>
      </c>
      <c r="O11" s="23"/>
      <c r="P11" s="59">
        <f t="shared" si="0"/>
        <v>9</v>
      </c>
      <c r="Q11" s="60">
        <v>0</v>
      </c>
      <c r="R11" s="60">
        <v>0</v>
      </c>
      <c r="S11" s="60">
        <v>6</v>
      </c>
      <c r="T11" s="60">
        <v>0</v>
      </c>
      <c r="U11" s="60">
        <v>3</v>
      </c>
      <c r="V11" s="22"/>
      <c r="W11" s="19"/>
      <c r="X11" s="19"/>
      <c r="Y11" s="84" t="s">
        <v>74</v>
      </c>
      <c r="Z11" s="84"/>
      <c r="AA11" s="84"/>
      <c r="AB11" s="17">
        <f>SUM(P11,'02'!H11,'02'!N11:P11)-H11</f>
        <v>0</v>
      </c>
      <c r="AC11" s="17">
        <f t="shared" si="1"/>
        <v>0</v>
      </c>
      <c r="AD11" s="17">
        <f t="shared" si="2"/>
        <v>0</v>
      </c>
      <c r="AE11" s="17">
        <f>SUM('02'!I11:M11)-'02'!H11</f>
        <v>0</v>
      </c>
    </row>
    <row r="12" spans="1:31" s="18" customFormat="1" x14ac:dyDescent="0.15">
      <c r="B12" s="19"/>
      <c r="C12" s="19"/>
      <c r="D12" s="19"/>
      <c r="E12" s="84" t="s">
        <v>6</v>
      </c>
      <c r="F12" s="84"/>
      <c r="G12" s="88"/>
      <c r="H12" s="45">
        <f>SUM(Q12:U12,'02'!I12:P12)</f>
        <v>21</v>
      </c>
      <c r="I12" s="46">
        <f>SUM(Q12:U12,'02'!I12:M12)</f>
        <v>16</v>
      </c>
      <c r="J12" s="46">
        <f>Q12+'02'!I12</f>
        <v>2</v>
      </c>
      <c r="K12" s="46">
        <f>R12+'02'!J12</f>
        <v>0</v>
      </c>
      <c r="L12" s="46">
        <f>S12+'02'!K12</f>
        <v>5</v>
      </c>
      <c r="M12" s="46">
        <f>T12+'02'!L12</f>
        <v>1</v>
      </c>
      <c r="N12" s="46">
        <f>U12+'02'!M12</f>
        <v>8</v>
      </c>
      <c r="O12" s="21"/>
      <c r="P12" s="57">
        <f t="shared" si="0"/>
        <v>12</v>
      </c>
      <c r="Q12" s="60">
        <v>2</v>
      </c>
      <c r="R12" s="60">
        <v>0</v>
      </c>
      <c r="S12" s="60">
        <v>3</v>
      </c>
      <c r="T12" s="60">
        <v>1</v>
      </c>
      <c r="U12" s="60">
        <v>6</v>
      </c>
      <c r="V12" s="22"/>
      <c r="W12" s="19"/>
      <c r="X12" s="19"/>
      <c r="Y12" s="84" t="s">
        <v>6</v>
      </c>
      <c r="Z12" s="84"/>
      <c r="AA12" s="84"/>
      <c r="AB12" s="17">
        <f>SUM(P12,'02'!H12,'02'!N12:P12)-H12</f>
        <v>0</v>
      </c>
      <c r="AC12" s="17">
        <f t="shared" si="1"/>
        <v>0</v>
      </c>
      <c r="AD12" s="17">
        <f t="shared" si="2"/>
        <v>0</v>
      </c>
      <c r="AE12" s="17">
        <f>SUM('02'!I12:M12)-'02'!H12</f>
        <v>0</v>
      </c>
    </row>
    <row r="13" spans="1:31" s="18" customFormat="1" x14ac:dyDescent="0.15">
      <c r="B13" s="19"/>
      <c r="C13" s="19"/>
      <c r="D13" s="19"/>
      <c r="E13" s="84" t="s">
        <v>7</v>
      </c>
      <c r="F13" s="84"/>
      <c r="G13" s="88"/>
      <c r="H13" s="45">
        <f>SUM(Q13:U13,'02'!I13:P13)</f>
        <v>24</v>
      </c>
      <c r="I13" s="46">
        <f>SUM(Q13:U13,'02'!I13:M13)</f>
        <v>24</v>
      </c>
      <c r="J13" s="46">
        <f>Q13+'02'!I13</f>
        <v>1</v>
      </c>
      <c r="K13" s="46">
        <f>R13+'02'!J13</f>
        <v>2</v>
      </c>
      <c r="L13" s="46">
        <f>S13+'02'!K13</f>
        <v>3</v>
      </c>
      <c r="M13" s="46">
        <f>T13+'02'!L13</f>
        <v>0</v>
      </c>
      <c r="N13" s="46">
        <f>U13+'02'!M13</f>
        <v>18</v>
      </c>
      <c r="O13" s="23"/>
      <c r="P13" s="59">
        <f t="shared" si="0"/>
        <v>18</v>
      </c>
      <c r="Q13" s="60">
        <v>0</v>
      </c>
      <c r="R13" s="60">
        <v>0</v>
      </c>
      <c r="S13" s="60">
        <v>2</v>
      </c>
      <c r="T13" s="60">
        <v>0</v>
      </c>
      <c r="U13" s="60">
        <v>16</v>
      </c>
      <c r="V13" s="22"/>
      <c r="W13" s="19"/>
      <c r="X13" s="19"/>
      <c r="Y13" s="84" t="s">
        <v>7</v>
      </c>
      <c r="Z13" s="84"/>
      <c r="AA13" s="84"/>
      <c r="AB13" s="17">
        <f>SUM(P13,'02'!H13,'02'!N13:P13)-H13</f>
        <v>0</v>
      </c>
      <c r="AC13" s="17">
        <f t="shared" si="1"/>
        <v>0</v>
      </c>
      <c r="AD13" s="17">
        <f t="shared" si="2"/>
        <v>0</v>
      </c>
      <c r="AE13" s="17">
        <f>SUM('02'!I13:M13)-'02'!H13</f>
        <v>0</v>
      </c>
    </row>
    <row r="14" spans="1:31" s="18" customFormat="1" x14ac:dyDescent="0.15">
      <c r="B14" s="19"/>
      <c r="C14" s="19"/>
      <c r="D14" s="84" t="s">
        <v>39</v>
      </c>
      <c r="E14" s="84"/>
      <c r="F14" s="84"/>
      <c r="G14" s="88"/>
      <c r="H14" s="45">
        <f>SUM(Q14:U14,'02'!I14:P14)</f>
        <v>1138</v>
      </c>
      <c r="I14" s="46">
        <f>SUM(Q14:U14,'02'!I14:M14)</f>
        <v>1039</v>
      </c>
      <c r="J14" s="46">
        <f>Q14+'02'!I14</f>
        <v>52</v>
      </c>
      <c r="K14" s="46">
        <f>R14+'02'!J14</f>
        <v>14</v>
      </c>
      <c r="L14" s="46">
        <f>S14+'02'!K14</f>
        <v>35</v>
      </c>
      <c r="M14" s="46">
        <f>T14+'02'!L14</f>
        <v>0</v>
      </c>
      <c r="N14" s="46">
        <f>U14+'02'!M14</f>
        <v>938</v>
      </c>
      <c r="O14" s="23"/>
      <c r="P14" s="59">
        <f t="shared" si="0"/>
        <v>885</v>
      </c>
      <c r="Q14" s="58">
        <v>36</v>
      </c>
      <c r="R14" s="58">
        <v>4</v>
      </c>
      <c r="S14" s="58">
        <v>24</v>
      </c>
      <c r="T14" s="58">
        <v>0</v>
      </c>
      <c r="U14" s="58">
        <v>821</v>
      </c>
      <c r="V14" s="22"/>
      <c r="W14" s="19"/>
      <c r="X14" s="84" t="s">
        <v>39</v>
      </c>
      <c r="Y14" s="84"/>
      <c r="Z14" s="84"/>
      <c r="AA14" s="84"/>
      <c r="AB14" s="17">
        <f>SUM(P14,'02'!H14,'02'!N14:P14)-H14</f>
        <v>0</v>
      </c>
      <c r="AC14" s="17">
        <f t="shared" si="1"/>
        <v>0</v>
      </c>
      <c r="AD14" s="17">
        <f t="shared" si="2"/>
        <v>0</v>
      </c>
      <c r="AE14" s="17">
        <f>SUM('02'!I14:M14)-'02'!H14</f>
        <v>0</v>
      </c>
    </row>
    <row r="15" spans="1:31" s="18" customFormat="1" x14ac:dyDescent="0.15">
      <c r="B15" s="19"/>
      <c r="C15" s="19"/>
      <c r="D15" s="19"/>
      <c r="E15" s="84" t="s">
        <v>8</v>
      </c>
      <c r="F15" s="84"/>
      <c r="G15" s="88"/>
      <c r="H15" s="45">
        <f>SUM(Q15:U15,'02'!I15:P15)</f>
        <v>19</v>
      </c>
      <c r="I15" s="46">
        <f>SUM(Q15:U15,'02'!I15:M15)</f>
        <v>19</v>
      </c>
      <c r="J15" s="46">
        <f>Q15+'02'!I15</f>
        <v>2</v>
      </c>
      <c r="K15" s="46">
        <f>R15+'02'!J15</f>
        <v>2</v>
      </c>
      <c r="L15" s="46">
        <f>S15+'02'!K15</f>
        <v>1</v>
      </c>
      <c r="M15" s="46">
        <f>T15+'02'!L15</f>
        <v>0</v>
      </c>
      <c r="N15" s="46">
        <f>U15+'02'!M15</f>
        <v>14</v>
      </c>
      <c r="O15" s="23"/>
      <c r="P15" s="59">
        <f t="shared" si="0"/>
        <v>14</v>
      </c>
      <c r="Q15" s="60">
        <v>1</v>
      </c>
      <c r="R15" s="60">
        <v>1</v>
      </c>
      <c r="S15" s="60">
        <v>1</v>
      </c>
      <c r="T15" s="60">
        <v>0</v>
      </c>
      <c r="U15" s="60">
        <v>11</v>
      </c>
      <c r="V15" s="22"/>
      <c r="W15" s="19"/>
      <c r="X15" s="19"/>
      <c r="Y15" s="84" t="s">
        <v>8</v>
      </c>
      <c r="Z15" s="84"/>
      <c r="AA15" s="84"/>
      <c r="AB15" s="17">
        <f>SUM(P15,'02'!H15,'02'!N15:P15)-H15</f>
        <v>0</v>
      </c>
      <c r="AC15" s="17">
        <f t="shared" si="1"/>
        <v>0</v>
      </c>
      <c r="AD15" s="17">
        <f t="shared" si="2"/>
        <v>0</v>
      </c>
      <c r="AE15" s="17">
        <f>SUM('02'!I15:M15)-'02'!H15</f>
        <v>0</v>
      </c>
    </row>
    <row r="16" spans="1:31" s="18" customFormat="1" x14ac:dyDescent="0.15">
      <c r="B16" s="19"/>
      <c r="C16" s="19"/>
      <c r="D16" s="19"/>
      <c r="E16" s="84" t="s">
        <v>9</v>
      </c>
      <c r="F16" s="84"/>
      <c r="G16" s="88"/>
      <c r="H16" s="45">
        <f>SUM(Q16:U16,'02'!I16:P16)</f>
        <v>462</v>
      </c>
      <c r="I16" s="46">
        <f>SUM(Q16:U16,'02'!I16:M16)</f>
        <v>462</v>
      </c>
      <c r="J16" s="46">
        <f>Q16+'02'!I16</f>
        <v>16</v>
      </c>
      <c r="K16" s="46">
        <f>R16+'02'!J16</f>
        <v>5</v>
      </c>
      <c r="L16" s="46">
        <f>S16+'02'!K16</f>
        <v>12</v>
      </c>
      <c r="M16" s="46">
        <f>T16+'02'!L16</f>
        <v>0</v>
      </c>
      <c r="N16" s="46">
        <f>U16+'02'!M16</f>
        <v>429</v>
      </c>
      <c r="O16" s="21"/>
      <c r="P16" s="57">
        <f t="shared" si="0"/>
        <v>391</v>
      </c>
      <c r="Q16" s="60">
        <v>13</v>
      </c>
      <c r="R16" s="60">
        <v>2</v>
      </c>
      <c r="S16" s="60">
        <v>7</v>
      </c>
      <c r="T16" s="60">
        <v>0</v>
      </c>
      <c r="U16" s="60">
        <v>369</v>
      </c>
      <c r="V16" s="22"/>
      <c r="W16" s="19"/>
      <c r="X16" s="19"/>
      <c r="Y16" s="84" t="s">
        <v>9</v>
      </c>
      <c r="Z16" s="84"/>
      <c r="AA16" s="84"/>
      <c r="AB16" s="17">
        <f>SUM(P16,'02'!H16,'02'!N16:P16)-H16</f>
        <v>0</v>
      </c>
      <c r="AC16" s="17">
        <f t="shared" si="1"/>
        <v>0</v>
      </c>
      <c r="AD16" s="17">
        <f t="shared" si="2"/>
        <v>0</v>
      </c>
      <c r="AE16" s="17">
        <f>SUM('02'!I16:M16)-'02'!H16</f>
        <v>0</v>
      </c>
    </row>
    <row r="17" spans="2:31" s="18" customFormat="1" ht="12" customHeight="1" x14ac:dyDescent="0.15">
      <c r="B17" s="19"/>
      <c r="C17" s="19"/>
      <c r="D17" s="19"/>
      <c r="E17" s="91" t="s">
        <v>116</v>
      </c>
      <c r="F17" s="92"/>
      <c r="G17" s="93"/>
      <c r="H17" s="45">
        <f>SUM(Q17:U17,'02'!I17:P17)</f>
        <v>24</v>
      </c>
      <c r="I17" s="46">
        <f>SUM(Q17:U17,'02'!I17:M17)</f>
        <v>24</v>
      </c>
      <c r="J17" s="46">
        <f>Q17+'02'!I17</f>
        <v>8</v>
      </c>
      <c r="K17" s="46">
        <f>R17+'02'!J17</f>
        <v>1</v>
      </c>
      <c r="L17" s="46">
        <f>S17+'02'!K17</f>
        <v>3</v>
      </c>
      <c r="M17" s="46">
        <f>T17+'02'!L17</f>
        <v>0</v>
      </c>
      <c r="N17" s="46">
        <f>U17+'02'!M17</f>
        <v>12</v>
      </c>
      <c r="O17" s="23"/>
      <c r="P17" s="59">
        <f t="shared" si="0"/>
        <v>24</v>
      </c>
      <c r="Q17" s="60">
        <v>8</v>
      </c>
      <c r="R17" s="60">
        <v>1</v>
      </c>
      <c r="S17" s="60">
        <v>3</v>
      </c>
      <c r="T17" s="60">
        <v>0</v>
      </c>
      <c r="U17" s="60">
        <v>12</v>
      </c>
      <c r="V17" s="22"/>
      <c r="W17" s="19"/>
      <c r="X17" s="19"/>
      <c r="Y17" s="91" t="s">
        <v>116</v>
      </c>
      <c r="Z17" s="92"/>
      <c r="AA17" s="92"/>
      <c r="AB17" s="17">
        <f>SUM(P17,'02'!H17,'02'!N17:P17)-H17</f>
        <v>0</v>
      </c>
      <c r="AC17" s="17">
        <f t="shared" si="1"/>
        <v>0</v>
      </c>
      <c r="AD17" s="17">
        <f t="shared" si="2"/>
        <v>0</v>
      </c>
      <c r="AE17" s="17">
        <f>SUM('02'!I17:M17)-'02'!H17</f>
        <v>0</v>
      </c>
    </row>
    <row r="18" spans="2:31" s="18" customFormat="1" x14ac:dyDescent="0.15">
      <c r="B18" s="19"/>
      <c r="C18" s="19"/>
      <c r="D18" s="19"/>
      <c r="E18" s="84" t="s">
        <v>10</v>
      </c>
      <c r="F18" s="84"/>
      <c r="G18" s="88"/>
      <c r="H18" s="45">
        <f>SUM(Q18:U18,'02'!I18:P18)</f>
        <v>633</v>
      </c>
      <c r="I18" s="46">
        <f>SUM(Q18:U18,'02'!I18:M18)</f>
        <v>534</v>
      </c>
      <c r="J18" s="46">
        <f>Q18+'02'!I18</f>
        <v>26</v>
      </c>
      <c r="K18" s="46">
        <f>R18+'02'!J18</f>
        <v>6</v>
      </c>
      <c r="L18" s="46">
        <f>S18+'02'!K18</f>
        <v>19</v>
      </c>
      <c r="M18" s="46">
        <f>T18+'02'!L18</f>
        <v>0</v>
      </c>
      <c r="N18" s="46">
        <f>U18+'02'!M18</f>
        <v>483</v>
      </c>
      <c r="O18" s="23"/>
      <c r="P18" s="59">
        <f t="shared" si="0"/>
        <v>456</v>
      </c>
      <c r="Q18" s="60">
        <v>14</v>
      </c>
      <c r="R18" s="60">
        <v>0</v>
      </c>
      <c r="S18" s="60">
        <v>13</v>
      </c>
      <c r="T18" s="60">
        <v>0</v>
      </c>
      <c r="U18" s="60">
        <v>429</v>
      </c>
      <c r="V18" s="22"/>
      <c r="W18" s="19"/>
      <c r="X18" s="19"/>
      <c r="Y18" s="84" t="s">
        <v>10</v>
      </c>
      <c r="Z18" s="84"/>
      <c r="AA18" s="84"/>
      <c r="AB18" s="17">
        <f>SUM(P18,'02'!H18,'02'!N18:P18)-H18</f>
        <v>0</v>
      </c>
      <c r="AC18" s="17">
        <f t="shared" si="1"/>
        <v>0</v>
      </c>
      <c r="AD18" s="17">
        <f t="shared" si="2"/>
        <v>0</v>
      </c>
      <c r="AE18" s="17">
        <f>SUM('02'!I18:M18)-'02'!H18</f>
        <v>0</v>
      </c>
    </row>
    <row r="19" spans="2:31" s="18" customFormat="1" x14ac:dyDescent="0.15">
      <c r="B19" s="19"/>
      <c r="C19" s="19"/>
      <c r="D19" s="84" t="s">
        <v>40</v>
      </c>
      <c r="E19" s="84"/>
      <c r="F19" s="84"/>
      <c r="G19" s="88"/>
      <c r="H19" s="45">
        <f>SUM(Q19:U19,'02'!I19:P19)</f>
        <v>749</v>
      </c>
      <c r="I19" s="46">
        <f>SUM(Q19:U19,'02'!I19:M19)</f>
        <v>536</v>
      </c>
      <c r="J19" s="46">
        <f>Q19+'02'!I19</f>
        <v>53</v>
      </c>
      <c r="K19" s="46">
        <f>R19+'02'!J19</f>
        <v>31</v>
      </c>
      <c r="L19" s="46">
        <f>S19+'02'!K19</f>
        <v>176</v>
      </c>
      <c r="M19" s="46">
        <f>T19+'02'!L19</f>
        <v>6</v>
      </c>
      <c r="N19" s="46">
        <f>U19+'02'!M19</f>
        <v>270</v>
      </c>
      <c r="O19" s="23"/>
      <c r="P19" s="59">
        <f t="shared" si="0"/>
        <v>311</v>
      </c>
      <c r="Q19" s="60">
        <v>25</v>
      </c>
      <c r="R19" s="60">
        <v>12</v>
      </c>
      <c r="S19" s="60">
        <v>101</v>
      </c>
      <c r="T19" s="60">
        <v>4</v>
      </c>
      <c r="U19" s="60">
        <v>169</v>
      </c>
      <c r="V19" s="22"/>
      <c r="W19" s="19"/>
      <c r="X19" s="84" t="s">
        <v>40</v>
      </c>
      <c r="Y19" s="84"/>
      <c r="Z19" s="84"/>
      <c r="AA19" s="84"/>
      <c r="AB19" s="17">
        <f>SUM(P19,'02'!H19,'02'!N19:P19)-H19</f>
        <v>0</v>
      </c>
      <c r="AC19" s="17">
        <f t="shared" si="1"/>
        <v>0</v>
      </c>
      <c r="AD19" s="17">
        <f t="shared" si="2"/>
        <v>0</v>
      </c>
      <c r="AE19" s="17">
        <f>SUM('02'!I19:M19)-'02'!H19</f>
        <v>0</v>
      </c>
    </row>
    <row r="20" spans="2:31" s="18" customFormat="1" ht="12" customHeight="1" x14ac:dyDescent="0.15">
      <c r="B20" s="19"/>
      <c r="C20" s="19"/>
      <c r="D20" s="94" t="s">
        <v>117</v>
      </c>
      <c r="E20" s="84"/>
      <c r="F20" s="84"/>
      <c r="G20" s="84"/>
      <c r="H20" s="45">
        <f>SUM(Q20:U20,'02'!I20:P20)</f>
        <v>1388</v>
      </c>
      <c r="I20" s="46">
        <f>SUM(Q20:U20,'02'!I20:M20)</f>
        <v>1388</v>
      </c>
      <c r="J20" s="46">
        <f>Q20+'02'!I20</f>
        <v>110</v>
      </c>
      <c r="K20" s="46">
        <f>R20+'02'!J20</f>
        <v>6</v>
      </c>
      <c r="L20" s="46">
        <f>S20+'02'!K20</f>
        <v>246</v>
      </c>
      <c r="M20" s="46">
        <f>T20+'02'!L20</f>
        <v>9</v>
      </c>
      <c r="N20" s="46">
        <f>U20+'02'!M20</f>
        <v>1017</v>
      </c>
      <c r="O20" s="23"/>
      <c r="P20" s="59">
        <f t="shared" si="0"/>
        <v>1377</v>
      </c>
      <c r="Q20" s="60">
        <v>108</v>
      </c>
      <c r="R20" s="60">
        <v>6</v>
      </c>
      <c r="S20" s="60">
        <v>246</v>
      </c>
      <c r="T20" s="60">
        <v>9</v>
      </c>
      <c r="U20" s="60">
        <v>1008</v>
      </c>
      <c r="V20" s="22"/>
      <c r="W20" s="19"/>
      <c r="X20" s="94" t="s">
        <v>117</v>
      </c>
      <c r="Y20" s="84"/>
      <c r="Z20" s="84"/>
      <c r="AA20" s="84"/>
      <c r="AB20" s="17">
        <f>SUM(P20,'02'!H20,'02'!N20:P20)-H20</f>
        <v>0</v>
      </c>
      <c r="AC20" s="17">
        <f t="shared" si="1"/>
        <v>0</v>
      </c>
      <c r="AD20" s="17">
        <f t="shared" si="2"/>
        <v>0</v>
      </c>
      <c r="AE20" s="17">
        <f>SUM('02'!I20:M20)-'02'!H20</f>
        <v>0</v>
      </c>
    </row>
    <row r="21" spans="2:31" s="13" customFormat="1" ht="15" customHeight="1" x14ac:dyDescent="0.15">
      <c r="B21" s="16"/>
      <c r="C21" s="83" t="s">
        <v>84</v>
      </c>
      <c r="D21" s="83"/>
      <c r="E21" s="83"/>
      <c r="F21" s="83"/>
      <c r="G21" s="90"/>
      <c r="H21" s="45">
        <f>SUM(Q21:U21,'02'!I21:P21)</f>
        <v>49717</v>
      </c>
      <c r="I21" s="45">
        <f>SUM(Q21:U21,'02'!I21:M21)</f>
        <v>49657</v>
      </c>
      <c r="J21" s="45">
        <f>Q21+'02'!I21</f>
        <v>1553</v>
      </c>
      <c r="K21" s="45">
        <f>R21+'02'!J21</f>
        <v>2119</v>
      </c>
      <c r="L21" s="45">
        <f>S21+'02'!K21</f>
        <v>10631</v>
      </c>
      <c r="M21" s="45">
        <f>T21+'02'!L21</f>
        <v>322</v>
      </c>
      <c r="N21" s="45">
        <f>U21+'02'!M21</f>
        <v>35032</v>
      </c>
      <c r="O21" s="24"/>
      <c r="P21" s="56">
        <f t="shared" si="0"/>
        <v>44317</v>
      </c>
      <c r="Q21" s="55">
        <v>1299</v>
      </c>
      <c r="R21" s="55">
        <v>1509</v>
      </c>
      <c r="S21" s="55">
        <v>9229</v>
      </c>
      <c r="T21" s="55">
        <v>281</v>
      </c>
      <c r="U21" s="55">
        <v>31999</v>
      </c>
      <c r="V21" s="15"/>
      <c r="W21" s="83" t="s">
        <v>84</v>
      </c>
      <c r="X21" s="83"/>
      <c r="Y21" s="83"/>
      <c r="Z21" s="83"/>
      <c r="AA21" s="83"/>
      <c r="AB21" s="17">
        <f>SUM(P21,'02'!H21,'02'!N21:P21)-H21</f>
        <v>0</v>
      </c>
      <c r="AC21" s="17">
        <f t="shared" si="1"/>
        <v>0</v>
      </c>
      <c r="AD21" s="17">
        <f t="shared" si="2"/>
        <v>0</v>
      </c>
      <c r="AE21" s="17">
        <f>SUM('02'!I21:M21)-'02'!H21</f>
        <v>0</v>
      </c>
    </row>
    <row r="22" spans="2:31" s="18" customFormat="1" x14ac:dyDescent="0.15">
      <c r="B22" s="19"/>
      <c r="C22" s="19"/>
      <c r="D22" s="84" t="s">
        <v>11</v>
      </c>
      <c r="E22" s="84"/>
      <c r="F22" s="84"/>
      <c r="G22" s="88"/>
      <c r="H22" s="45">
        <f>SUM(Q22:U22,'02'!I22:P22)</f>
        <v>6</v>
      </c>
      <c r="I22" s="46">
        <f>SUM(Q22:U22,'02'!I22:M22)</f>
        <v>0</v>
      </c>
      <c r="J22" s="46">
        <f>Q22+'02'!I22</f>
        <v>0</v>
      </c>
      <c r="K22" s="46">
        <f>R22+'02'!J22</f>
        <v>0</v>
      </c>
      <c r="L22" s="46">
        <f>S22+'02'!K22</f>
        <v>0</v>
      </c>
      <c r="M22" s="46">
        <f>T22+'02'!L22</f>
        <v>0</v>
      </c>
      <c r="N22" s="46">
        <f>U22+'02'!M22</f>
        <v>0</v>
      </c>
      <c r="O22" s="23"/>
      <c r="P22" s="59">
        <f t="shared" si="0"/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22"/>
      <c r="W22" s="19"/>
      <c r="X22" s="84" t="s">
        <v>11</v>
      </c>
      <c r="Y22" s="84"/>
      <c r="Z22" s="84"/>
      <c r="AA22" s="84"/>
      <c r="AB22" s="17">
        <f>SUM(P22,'02'!H22,'02'!N22:P22)-H22</f>
        <v>0</v>
      </c>
      <c r="AC22" s="17">
        <f t="shared" si="1"/>
        <v>0</v>
      </c>
      <c r="AD22" s="17">
        <f t="shared" si="2"/>
        <v>0</v>
      </c>
      <c r="AE22" s="17">
        <f>SUM('02'!I22:M22)-'02'!H22</f>
        <v>0</v>
      </c>
    </row>
    <row r="23" spans="2:31" s="18" customFormat="1" x14ac:dyDescent="0.15">
      <c r="B23" s="19"/>
      <c r="C23" s="19"/>
      <c r="D23" s="84" t="s">
        <v>41</v>
      </c>
      <c r="E23" s="84"/>
      <c r="F23" s="84"/>
      <c r="G23" s="88"/>
      <c r="H23" s="45">
        <f>SUM(Q23:U23,'02'!I23:P23)</f>
        <v>26436</v>
      </c>
      <c r="I23" s="46">
        <f>SUM(Q23:U23,'02'!I23:M23)</f>
        <v>26436</v>
      </c>
      <c r="J23" s="46">
        <f>Q23+'02'!I23</f>
        <v>669</v>
      </c>
      <c r="K23" s="46">
        <f>R23+'02'!J23</f>
        <v>1288</v>
      </c>
      <c r="L23" s="46">
        <f>S23+'02'!K23</f>
        <v>5854</v>
      </c>
      <c r="M23" s="46">
        <f>T23+'02'!L23</f>
        <v>170</v>
      </c>
      <c r="N23" s="46">
        <f>U23+'02'!M23</f>
        <v>18455</v>
      </c>
      <c r="O23" s="21"/>
      <c r="P23" s="59">
        <f t="shared" si="0"/>
        <v>23569</v>
      </c>
      <c r="Q23" s="60">
        <v>550</v>
      </c>
      <c r="R23" s="60">
        <v>908</v>
      </c>
      <c r="S23" s="60">
        <v>5139</v>
      </c>
      <c r="T23" s="60">
        <v>148</v>
      </c>
      <c r="U23" s="60">
        <v>16824</v>
      </c>
      <c r="V23" s="22"/>
      <c r="W23" s="19"/>
      <c r="X23" s="84" t="s">
        <v>41</v>
      </c>
      <c r="Y23" s="84"/>
      <c r="Z23" s="84"/>
      <c r="AA23" s="84"/>
      <c r="AB23" s="17">
        <f>SUM(P23,'02'!H23,'02'!N23:P23)-H23</f>
        <v>0</v>
      </c>
      <c r="AC23" s="17">
        <f t="shared" si="1"/>
        <v>0</v>
      </c>
      <c r="AD23" s="17">
        <f t="shared" si="2"/>
        <v>0</v>
      </c>
      <c r="AE23" s="17">
        <f>SUM('02'!I23:M23)-'02'!H23</f>
        <v>0</v>
      </c>
    </row>
    <row r="24" spans="2:31" s="18" customFormat="1" x14ac:dyDescent="0.15">
      <c r="B24" s="19"/>
      <c r="C24" s="19"/>
      <c r="D24" s="84" t="s">
        <v>42</v>
      </c>
      <c r="E24" s="84"/>
      <c r="F24" s="84"/>
      <c r="G24" s="88"/>
      <c r="H24" s="45">
        <f>SUM(Q24:U24,'02'!I24:P24)</f>
        <v>18145</v>
      </c>
      <c r="I24" s="46">
        <f>SUM(Q24:U24,'02'!I24:M24)</f>
        <v>18145</v>
      </c>
      <c r="J24" s="46">
        <f>Q24+'02'!I24</f>
        <v>566</v>
      </c>
      <c r="K24" s="46">
        <f>R24+'02'!J24</f>
        <v>633</v>
      </c>
      <c r="L24" s="46">
        <f>S24+'02'!K24</f>
        <v>3654</v>
      </c>
      <c r="M24" s="46">
        <f>T24+'02'!L24</f>
        <v>103</v>
      </c>
      <c r="N24" s="46">
        <f>U24+'02'!M24</f>
        <v>13189</v>
      </c>
      <c r="O24" s="23"/>
      <c r="P24" s="59">
        <f t="shared" si="0"/>
        <v>16148</v>
      </c>
      <c r="Q24" s="60">
        <v>474</v>
      </c>
      <c r="R24" s="60">
        <v>466</v>
      </c>
      <c r="S24" s="60">
        <v>3098</v>
      </c>
      <c r="T24" s="60">
        <v>85</v>
      </c>
      <c r="U24" s="60">
        <v>12025</v>
      </c>
      <c r="V24" s="22"/>
      <c r="W24" s="19"/>
      <c r="X24" s="84" t="s">
        <v>42</v>
      </c>
      <c r="Y24" s="84"/>
      <c r="Z24" s="84"/>
      <c r="AA24" s="84"/>
      <c r="AB24" s="17">
        <f>SUM(P24,'02'!H24,'02'!N24:P24)-H24</f>
        <v>0</v>
      </c>
      <c r="AC24" s="17">
        <f t="shared" si="1"/>
        <v>0</v>
      </c>
      <c r="AD24" s="17">
        <f t="shared" si="2"/>
        <v>0</v>
      </c>
      <c r="AE24" s="17">
        <f>SUM('02'!I24:M24)-'02'!H24</f>
        <v>0</v>
      </c>
    </row>
    <row r="25" spans="2:31" s="18" customFormat="1" x14ac:dyDescent="0.15">
      <c r="B25" s="19"/>
      <c r="C25" s="19"/>
      <c r="D25" s="19"/>
      <c r="E25" s="81" t="s">
        <v>43</v>
      </c>
      <c r="F25" s="81"/>
      <c r="G25" s="20" t="s">
        <v>12</v>
      </c>
      <c r="H25" s="45">
        <f>SUM(Q25:U25,'02'!I25:P25)</f>
        <v>63</v>
      </c>
      <c r="I25" s="46">
        <f>SUM(Q25:U25,'02'!I25:M25)</f>
        <v>63</v>
      </c>
      <c r="J25" s="46">
        <f>Q25+'02'!I25</f>
        <v>5</v>
      </c>
      <c r="K25" s="46">
        <f>R25+'02'!J25</f>
        <v>2</v>
      </c>
      <c r="L25" s="46">
        <f>S25+'02'!K25</f>
        <v>28</v>
      </c>
      <c r="M25" s="46">
        <f>T25+'02'!L25</f>
        <v>1</v>
      </c>
      <c r="N25" s="46">
        <f>U25+'02'!M25</f>
        <v>27</v>
      </c>
      <c r="O25" s="23"/>
      <c r="P25" s="59">
        <f t="shared" si="0"/>
        <v>32</v>
      </c>
      <c r="Q25" s="60">
        <v>1</v>
      </c>
      <c r="R25" s="60">
        <v>0</v>
      </c>
      <c r="S25" s="60">
        <v>10</v>
      </c>
      <c r="T25" s="60">
        <v>0</v>
      </c>
      <c r="U25" s="60">
        <v>21</v>
      </c>
      <c r="V25" s="22"/>
      <c r="W25" s="19"/>
      <c r="X25" s="19"/>
      <c r="Y25" s="81" t="s">
        <v>43</v>
      </c>
      <c r="Z25" s="81"/>
      <c r="AA25" s="19" t="s">
        <v>12</v>
      </c>
      <c r="AB25" s="17">
        <f>SUM(P25,'02'!H25,'02'!N25:P25)-H25</f>
        <v>0</v>
      </c>
      <c r="AC25" s="17">
        <f t="shared" si="1"/>
        <v>0</v>
      </c>
      <c r="AD25" s="17">
        <f t="shared" si="2"/>
        <v>0</v>
      </c>
      <c r="AE25" s="17">
        <f>SUM('02'!I25:M25)-'02'!H25</f>
        <v>0</v>
      </c>
    </row>
    <row r="26" spans="2:31" s="18" customFormat="1" x14ac:dyDescent="0.15">
      <c r="B26" s="19"/>
      <c r="C26" s="19"/>
      <c r="D26" s="84" t="s">
        <v>44</v>
      </c>
      <c r="E26" s="84"/>
      <c r="F26" s="84"/>
      <c r="G26" s="88"/>
      <c r="H26" s="45">
        <f>SUM(Q26:U26,'02'!I26:P26)</f>
        <v>3893</v>
      </c>
      <c r="I26" s="46">
        <f>SUM(Q26:U26,'02'!I26:M26)</f>
        <v>3868</v>
      </c>
      <c r="J26" s="46">
        <f>Q26+'02'!I26</f>
        <v>253</v>
      </c>
      <c r="K26" s="46">
        <f>R26+'02'!J26</f>
        <v>183</v>
      </c>
      <c r="L26" s="46">
        <f>S26+'02'!K26</f>
        <v>1013</v>
      </c>
      <c r="M26" s="46">
        <f>T26+'02'!L26</f>
        <v>41</v>
      </c>
      <c r="N26" s="46">
        <f>U26+'02'!M26</f>
        <v>2378</v>
      </c>
      <c r="O26" s="23"/>
      <c r="P26" s="59">
        <f t="shared" si="0"/>
        <v>3444</v>
      </c>
      <c r="Q26" s="60">
        <v>214</v>
      </c>
      <c r="R26" s="60">
        <v>122</v>
      </c>
      <c r="S26" s="60">
        <v>891</v>
      </c>
      <c r="T26" s="60">
        <v>40</v>
      </c>
      <c r="U26" s="60">
        <v>2177</v>
      </c>
      <c r="V26" s="22"/>
      <c r="W26" s="19"/>
      <c r="X26" s="84" t="s">
        <v>44</v>
      </c>
      <c r="Y26" s="84"/>
      <c r="Z26" s="84"/>
      <c r="AA26" s="84"/>
      <c r="AB26" s="17">
        <f>SUM(P26,'02'!H26,'02'!N26:P26)-H26</f>
        <v>0</v>
      </c>
      <c r="AC26" s="17">
        <f t="shared" si="1"/>
        <v>0</v>
      </c>
      <c r="AD26" s="17">
        <f t="shared" si="2"/>
        <v>0</v>
      </c>
      <c r="AE26" s="17">
        <f>SUM('02'!I26:M26)-'02'!H26</f>
        <v>0</v>
      </c>
    </row>
    <row r="27" spans="2:31" s="18" customFormat="1" x14ac:dyDescent="0.15">
      <c r="B27" s="19"/>
      <c r="C27" s="19"/>
      <c r="D27" s="84" t="s">
        <v>45</v>
      </c>
      <c r="E27" s="84"/>
      <c r="F27" s="84"/>
      <c r="G27" s="88"/>
      <c r="H27" s="45">
        <f>SUM(Q27:U27,'02'!I27:P27)</f>
        <v>1237</v>
      </c>
      <c r="I27" s="46">
        <f>SUM(Q27:U27,'02'!I27:M27)</f>
        <v>1208</v>
      </c>
      <c r="J27" s="46">
        <f>Q27+'02'!I27</f>
        <v>65</v>
      </c>
      <c r="K27" s="46">
        <f>R27+'02'!J27</f>
        <v>15</v>
      </c>
      <c r="L27" s="46">
        <f>S27+'02'!K27</f>
        <v>110</v>
      </c>
      <c r="M27" s="46">
        <f>T27+'02'!L27</f>
        <v>8</v>
      </c>
      <c r="N27" s="46">
        <f>U27+'02'!M27</f>
        <v>1010</v>
      </c>
      <c r="O27" s="21"/>
      <c r="P27" s="59">
        <f t="shared" si="0"/>
        <v>1156</v>
      </c>
      <c r="Q27" s="60">
        <v>61</v>
      </c>
      <c r="R27" s="60">
        <v>13</v>
      </c>
      <c r="S27" s="60">
        <v>101</v>
      </c>
      <c r="T27" s="60">
        <v>8</v>
      </c>
      <c r="U27" s="60">
        <v>973</v>
      </c>
      <c r="V27" s="22"/>
      <c r="W27" s="19"/>
      <c r="X27" s="84" t="s">
        <v>45</v>
      </c>
      <c r="Y27" s="84"/>
      <c r="Z27" s="84"/>
      <c r="AA27" s="84"/>
      <c r="AB27" s="17">
        <f>SUM(P27,'02'!H27,'02'!N27:P27)-H27</f>
        <v>0</v>
      </c>
      <c r="AC27" s="17">
        <f t="shared" si="1"/>
        <v>0</v>
      </c>
      <c r="AD27" s="17">
        <f t="shared" si="2"/>
        <v>0</v>
      </c>
      <c r="AE27" s="17">
        <f>SUM('02'!I27:M27)-'02'!H27</f>
        <v>0</v>
      </c>
    </row>
    <row r="28" spans="2:31" s="13" customFormat="1" ht="15" customHeight="1" x14ac:dyDescent="0.15">
      <c r="B28" s="16"/>
      <c r="C28" s="83" t="s">
        <v>85</v>
      </c>
      <c r="D28" s="83"/>
      <c r="E28" s="83"/>
      <c r="F28" s="83"/>
      <c r="G28" s="90"/>
      <c r="H28" s="45">
        <f>SUM(Q28:U28,'02'!I28:P28)</f>
        <v>381769</v>
      </c>
      <c r="I28" s="45">
        <f>SUM(Q28:U28,'02'!I28:M28)</f>
        <v>27757</v>
      </c>
      <c r="J28" s="45">
        <f>Q28+'02'!I28</f>
        <v>5906</v>
      </c>
      <c r="K28" s="45">
        <f>R28+'02'!J28</f>
        <v>3026</v>
      </c>
      <c r="L28" s="45">
        <f>S28+'02'!K28</f>
        <v>8322</v>
      </c>
      <c r="M28" s="45">
        <f>T28+'02'!L28</f>
        <v>0</v>
      </c>
      <c r="N28" s="45">
        <f>U28+'02'!M28</f>
        <v>10503</v>
      </c>
      <c r="O28" s="24"/>
      <c r="P28" s="56">
        <f t="shared" si="0"/>
        <v>17108</v>
      </c>
      <c r="Q28" s="55">
        <v>3628</v>
      </c>
      <c r="R28" s="55">
        <v>1260</v>
      </c>
      <c r="S28" s="55">
        <v>5902</v>
      </c>
      <c r="T28" s="55">
        <v>0</v>
      </c>
      <c r="U28" s="55">
        <v>6318</v>
      </c>
      <c r="V28" s="15"/>
      <c r="W28" s="83" t="s">
        <v>85</v>
      </c>
      <c r="X28" s="83"/>
      <c r="Y28" s="83"/>
      <c r="Z28" s="83"/>
      <c r="AA28" s="83"/>
      <c r="AB28" s="17">
        <f>SUM(P28,'02'!H28,'02'!N28:P28)-H28</f>
        <v>0</v>
      </c>
      <c r="AC28" s="17">
        <f t="shared" si="1"/>
        <v>0</v>
      </c>
      <c r="AD28" s="17">
        <f t="shared" si="2"/>
        <v>0</v>
      </c>
      <c r="AE28" s="17">
        <f>SUM('02'!I28:M28)-'02'!H28</f>
        <v>0</v>
      </c>
    </row>
    <row r="29" spans="2:31" s="18" customFormat="1" x14ac:dyDescent="0.15">
      <c r="B29" s="19"/>
      <c r="C29" s="19"/>
      <c r="D29" s="84" t="s">
        <v>46</v>
      </c>
      <c r="E29" s="84"/>
      <c r="F29" s="84"/>
      <c r="G29" s="88"/>
      <c r="H29" s="45">
        <f>SUM(Q29:U29,'02'!I29:P29)</f>
        <v>37240</v>
      </c>
      <c r="I29" s="46">
        <f>SUM(Q29:U29,'02'!I29:M29)</f>
        <v>27757</v>
      </c>
      <c r="J29" s="46">
        <f>Q29+'02'!I29</f>
        <v>5906</v>
      </c>
      <c r="K29" s="46">
        <f>R29+'02'!J29</f>
        <v>3026</v>
      </c>
      <c r="L29" s="46">
        <f>S29+'02'!K29</f>
        <v>8322</v>
      </c>
      <c r="M29" s="46">
        <f>T29+'02'!L29</f>
        <v>0</v>
      </c>
      <c r="N29" s="46">
        <f>U29+'02'!M29</f>
        <v>10503</v>
      </c>
      <c r="O29" s="23"/>
      <c r="P29" s="59">
        <f t="shared" si="0"/>
        <v>17108</v>
      </c>
      <c r="Q29" s="60">
        <v>3628</v>
      </c>
      <c r="R29" s="60">
        <v>1260</v>
      </c>
      <c r="S29" s="60">
        <v>5902</v>
      </c>
      <c r="T29" s="60">
        <v>0</v>
      </c>
      <c r="U29" s="60">
        <v>6318</v>
      </c>
      <c r="V29" s="22"/>
      <c r="W29" s="19"/>
      <c r="X29" s="84" t="s">
        <v>46</v>
      </c>
      <c r="Y29" s="84"/>
      <c r="Z29" s="84"/>
      <c r="AA29" s="84"/>
      <c r="AB29" s="17">
        <f>SUM(P29,'02'!H29,'02'!N29:P29)-H29</f>
        <v>0</v>
      </c>
      <c r="AC29" s="17">
        <f t="shared" si="1"/>
        <v>0</v>
      </c>
      <c r="AD29" s="17">
        <f t="shared" si="2"/>
        <v>0</v>
      </c>
      <c r="AE29" s="17">
        <f>SUM('02'!I29:M29)-'02'!H29</f>
        <v>0</v>
      </c>
    </row>
    <row r="30" spans="2:31" s="18" customFormat="1" x14ac:dyDescent="0.15">
      <c r="B30" s="19"/>
      <c r="C30" s="19"/>
      <c r="D30" s="84" t="s">
        <v>47</v>
      </c>
      <c r="E30" s="84"/>
      <c r="F30" s="84"/>
      <c r="G30" s="88"/>
      <c r="H30" s="45">
        <f>SUM(Q30:U30,'02'!I30:P30)</f>
        <v>119336</v>
      </c>
      <c r="I30" s="46">
        <f>SUM(Q30:U30,'02'!I30:M30)</f>
        <v>0</v>
      </c>
      <c r="J30" s="46">
        <f>Q30+'02'!I30</f>
        <v>0</v>
      </c>
      <c r="K30" s="46">
        <f>R30+'02'!J30</f>
        <v>0</v>
      </c>
      <c r="L30" s="46">
        <f>S30+'02'!K30</f>
        <v>0</v>
      </c>
      <c r="M30" s="46">
        <f>T30+'02'!L30</f>
        <v>0</v>
      </c>
      <c r="N30" s="46">
        <f>U30+'02'!M30</f>
        <v>0</v>
      </c>
      <c r="O30" s="23"/>
      <c r="P30" s="59">
        <f t="shared" si="0"/>
        <v>0</v>
      </c>
      <c r="Q30" s="60">
        <v>0</v>
      </c>
      <c r="R30" s="60">
        <v>0</v>
      </c>
      <c r="S30" s="60">
        <v>0</v>
      </c>
      <c r="T30" s="60">
        <v>0</v>
      </c>
      <c r="U30" s="60">
        <v>0</v>
      </c>
      <c r="V30" s="22"/>
      <c r="W30" s="19"/>
      <c r="X30" s="84" t="s">
        <v>47</v>
      </c>
      <c r="Y30" s="84"/>
      <c r="Z30" s="84"/>
      <c r="AA30" s="84"/>
      <c r="AB30" s="17">
        <f>SUM(P30,'02'!H30,'02'!N30:P30)-H30</f>
        <v>0</v>
      </c>
      <c r="AC30" s="17">
        <f t="shared" si="1"/>
        <v>0</v>
      </c>
      <c r="AD30" s="17">
        <f t="shared" si="2"/>
        <v>0</v>
      </c>
      <c r="AE30" s="17">
        <f>SUM('02'!I30:M30)-'02'!H30</f>
        <v>0</v>
      </c>
    </row>
    <row r="31" spans="2:31" s="18" customFormat="1" x14ac:dyDescent="0.15">
      <c r="B31" s="19"/>
      <c r="C31" s="19"/>
      <c r="D31" s="84" t="s">
        <v>48</v>
      </c>
      <c r="E31" s="84"/>
      <c r="F31" s="84"/>
      <c r="G31" s="88"/>
      <c r="H31" s="45">
        <f>SUM(Q31:U31,'02'!I31:P31)</f>
        <v>225193</v>
      </c>
      <c r="I31" s="46">
        <f>SUM(Q31:U31,'02'!I31:M31)</f>
        <v>0</v>
      </c>
      <c r="J31" s="46">
        <f>Q31+'02'!I31</f>
        <v>0</v>
      </c>
      <c r="K31" s="46">
        <f>R31+'02'!J31</f>
        <v>0</v>
      </c>
      <c r="L31" s="46">
        <f>S31+'02'!K31</f>
        <v>0</v>
      </c>
      <c r="M31" s="46">
        <f>T31+'02'!L31</f>
        <v>0</v>
      </c>
      <c r="N31" s="46">
        <f>U31+'02'!M31</f>
        <v>0</v>
      </c>
      <c r="O31" s="23"/>
      <c r="P31" s="59">
        <f t="shared" si="0"/>
        <v>0</v>
      </c>
      <c r="Q31" s="60">
        <v>0</v>
      </c>
      <c r="R31" s="60">
        <v>0</v>
      </c>
      <c r="S31" s="60">
        <v>0</v>
      </c>
      <c r="T31" s="60">
        <v>0</v>
      </c>
      <c r="U31" s="60">
        <v>0</v>
      </c>
      <c r="V31" s="22"/>
      <c r="W31" s="19"/>
      <c r="X31" s="84" t="s">
        <v>48</v>
      </c>
      <c r="Y31" s="84"/>
      <c r="Z31" s="84"/>
      <c r="AA31" s="84"/>
      <c r="AB31" s="17">
        <f>SUM(P31,'02'!H31,'02'!N31:P31)-H31</f>
        <v>0</v>
      </c>
      <c r="AC31" s="17">
        <f t="shared" si="1"/>
        <v>0</v>
      </c>
      <c r="AD31" s="17">
        <f t="shared" si="2"/>
        <v>0</v>
      </c>
      <c r="AE31" s="17">
        <f>SUM('02'!I31:M31)-'02'!H31</f>
        <v>0</v>
      </c>
    </row>
    <row r="32" spans="2:31" s="13" customFormat="1" ht="15" customHeight="1" x14ac:dyDescent="0.15">
      <c r="B32" s="16"/>
      <c r="C32" s="83" t="s">
        <v>86</v>
      </c>
      <c r="D32" s="83"/>
      <c r="E32" s="83"/>
      <c r="F32" s="83"/>
      <c r="G32" s="90"/>
      <c r="H32" s="45">
        <f>SUM(Q32:U32,'02'!I32:P32)</f>
        <v>36663</v>
      </c>
      <c r="I32" s="45">
        <f>SUM(Q32:U32,'02'!I32:M32)</f>
        <v>216</v>
      </c>
      <c r="J32" s="45">
        <f>Q32+'02'!I32</f>
        <v>2</v>
      </c>
      <c r="K32" s="45">
        <f>R32+'02'!J32</f>
        <v>1</v>
      </c>
      <c r="L32" s="45">
        <f>S32+'02'!K32</f>
        <v>3</v>
      </c>
      <c r="M32" s="45">
        <f>T32+'02'!L32</f>
        <v>2</v>
      </c>
      <c r="N32" s="45">
        <f>U32+'02'!M32</f>
        <v>208</v>
      </c>
      <c r="O32" s="24"/>
      <c r="P32" s="56">
        <f t="shared" si="0"/>
        <v>185</v>
      </c>
      <c r="Q32" s="55">
        <v>1</v>
      </c>
      <c r="R32" s="55">
        <v>1</v>
      </c>
      <c r="S32" s="55">
        <v>3</v>
      </c>
      <c r="T32" s="55">
        <v>2</v>
      </c>
      <c r="U32" s="55">
        <v>178</v>
      </c>
      <c r="V32" s="15"/>
      <c r="W32" s="83" t="s">
        <v>86</v>
      </c>
      <c r="X32" s="83"/>
      <c r="Y32" s="83"/>
      <c r="Z32" s="83"/>
      <c r="AA32" s="83"/>
      <c r="AB32" s="17">
        <f>SUM(P32,'02'!H32,'02'!N32:P32)-H32</f>
        <v>0</v>
      </c>
      <c r="AC32" s="17">
        <f t="shared" si="1"/>
        <v>0</v>
      </c>
      <c r="AD32" s="17">
        <f t="shared" si="2"/>
        <v>0</v>
      </c>
      <c r="AE32" s="17">
        <f>SUM('02'!I32:M32)-'02'!H32</f>
        <v>0</v>
      </c>
    </row>
    <row r="33" spans="1:31" s="18" customFormat="1" x14ac:dyDescent="0.15">
      <c r="B33" s="19"/>
      <c r="C33" s="19"/>
      <c r="D33" s="84" t="s">
        <v>49</v>
      </c>
      <c r="E33" s="84"/>
      <c r="F33" s="84"/>
      <c r="G33" s="88"/>
      <c r="H33" s="45">
        <f>SUM(Q33:U33,'02'!I33:P33)</f>
        <v>33353</v>
      </c>
      <c r="I33" s="46">
        <f>SUM(Q33:U33,'02'!I33:M33)</f>
        <v>0</v>
      </c>
      <c r="J33" s="46">
        <f>Q33+'02'!I33</f>
        <v>0</v>
      </c>
      <c r="K33" s="46">
        <f>R33+'02'!J33</f>
        <v>0</v>
      </c>
      <c r="L33" s="46">
        <f>S33+'02'!K33</f>
        <v>0</v>
      </c>
      <c r="M33" s="46">
        <f>T33+'02'!L33</f>
        <v>0</v>
      </c>
      <c r="N33" s="46">
        <f>U33+'02'!M33</f>
        <v>0</v>
      </c>
      <c r="O33" s="23"/>
      <c r="P33" s="59">
        <f t="shared" si="0"/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22"/>
      <c r="W33" s="19"/>
      <c r="X33" s="84" t="s">
        <v>49</v>
      </c>
      <c r="Y33" s="84"/>
      <c r="Z33" s="84"/>
      <c r="AA33" s="84"/>
      <c r="AB33" s="17">
        <f>SUM(P33,'02'!H33,'02'!N33:P33)-H33</f>
        <v>0</v>
      </c>
      <c r="AC33" s="17">
        <f t="shared" si="1"/>
        <v>0</v>
      </c>
      <c r="AD33" s="17">
        <f t="shared" si="2"/>
        <v>0</v>
      </c>
      <c r="AE33" s="17">
        <f>SUM('02'!I33:M33)-'02'!H33</f>
        <v>0</v>
      </c>
    </row>
    <row r="34" spans="1:31" s="18" customFormat="1" x14ac:dyDescent="0.15">
      <c r="B34" s="19"/>
      <c r="C34" s="19"/>
      <c r="D34" s="84" t="s">
        <v>50</v>
      </c>
      <c r="E34" s="84"/>
      <c r="F34" s="84"/>
      <c r="G34" s="88"/>
      <c r="H34" s="45">
        <f>SUM(Q34:U34,'02'!I34:P34)</f>
        <v>1282</v>
      </c>
      <c r="I34" s="46">
        <f>SUM(Q34:U34,'02'!I34:M34)</f>
        <v>0</v>
      </c>
      <c r="J34" s="46">
        <f>Q34+'02'!I34</f>
        <v>0</v>
      </c>
      <c r="K34" s="46">
        <f>R34+'02'!J34</f>
        <v>0</v>
      </c>
      <c r="L34" s="46">
        <f>S34+'02'!K34</f>
        <v>0</v>
      </c>
      <c r="M34" s="46">
        <f>T34+'02'!L34</f>
        <v>0</v>
      </c>
      <c r="N34" s="46">
        <f>U34+'02'!M34</f>
        <v>0</v>
      </c>
      <c r="O34" s="23"/>
      <c r="P34" s="59">
        <f t="shared" si="0"/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22"/>
      <c r="W34" s="19"/>
      <c r="X34" s="84" t="s">
        <v>50</v>
      </c>
      <c r="Y34" s="84"/>
      <c r="Z34" s="84"/>
      <c r="AA34" s="84"/>
      <c r="AB34" s="17">
        <f>SUM(P34,'02'!H34,'02'!N34:P34)-H34</f>
        <v>0</v>
      </c>
      <c r="AC34" s="17">
        <f t="shared" si="1"/>
        <v>0</v>
      </c>
      <c r="AD34" s="17">
        <f t="shared" si="2"/>
        <v>0</v>
      </c>
      <c r="AE34" s="17">
        <f>SUM('02'!I34:M34)-'02'!H34</f>
        <v>0</v>
      </c>
    </row>
    <row r="35" spans="1:31" s="18" customFormat="1" x14ac:dyDescent="0.15">
      <c r="B35" s="19"/>
      <c r="C35" s="19"/>
      <c r="D35" s="19"/>
      <c r="E35" s="84" t="s">
        <v>50</v>
      </c>
      <c r="F35" s="84"/>
      <c r="G35" s="88"/>
      <c r="H35" s="45">
        <f>SUM(Q35:U35,'02'!I35:P35)</f>
        <v>541</v>
      </c>
      <c r="I35" s="46">
        <f>SUM(Q35:U35,'02'!I35:M35)</f>
        <v>0</v>
      </c>
      <c r="J35" s="46">
        <f>Q35+'02'!I35</f>
        <v>0</v>
      </c>
      <c r="K35" s="46">
        <f>R35+'02'!J35</f>
        <v>0</v>
      </c>
      <c r="L35" s="46">
        <f>S35+'02'!K35</f>
        <v>0</v>
      </c>
      <c r="M35" s="46">
        <f>T35+'02'!L35</f>
        <v>0</v>
      </c>
      <c r="N35" s="46">
        <f>U35+'02'!M35</f>
        <v>0</v>
      </c>
      <c r="O35" s="23"/>
      <c r="P35" s="59">
        <f t="shared" si="0"/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22"/>
      <c r="W35" s="19"/>
      <c r="X35" s="19"/>
      <c r="Y35" s="84" t="s">
        <v>50</v>
      </c>
      <c r="Z35" s="84"/>
      <c r="AA35" s="84"/>
      <c r="AB35" s="17">
        <f>SUM(P35,'02'!H35,'02'!N35:P35)-H35</f>
        <v>0</v>
      </c>
      <c r="AC35" s="17">
        <f t="shared" si="1"/>
        <v>0</v>
      </c>
      <c r="AD35" s="17">
        <f t="shared" si="2"/>
        <v>0</v>
      </c>
      <c r="AE35" s="17">
        <f>SUM('02'!I35:M35)-'02'!H35</f>
        <v>0</v>
      </c>
    </row>
    <row r="36" spans="1:31" s="18" customFormat="1" x14ac:dyDescent="0.15">
      <c r="B36" s="19"/>
      <c r="C36" s="19"/>
      <c r="D36" s="19"/>
      <c r="E36" s="84" t="s">
        <v>51</v>
      </c>
      <c r="F36" s="84"/>
      <c r="G36" s="88"/>
      <c r="H36" s="45">
        <f>SUM(Q36:U36,'02'!I36:P36)</f>
        <v>741</v>
      </c>
      <c r="I36" s="46">
        <f>SUM(Q36:U36,'02'!I36:M36)</f>
        <v>0</v>
      </c>
      <c r="J36" s="46">
        <f>Q36+'02'!I36</f>
        <v>0</v>
      </c>
      <c r="K36" s="46">
        <f>R36+'02'!J36</f>
        <v>0</v>
      </c>
      <c r="L36" s="46">
        <f>S36+'02'!K36</f>
        <v>0</v>
      </c>
      <c r="M36" s="46">
        <f>T36+'02'!L36</f>
        <v>0</v>
      </c>
      <c r="N36" s="46">
        <f>U36+'02'!M36</f>
        <v>0</v>
      </c>
      <c r="O36" s="23"/>
      <c r="P36" s="59">
        <f t="shared" si="0"/>
        <v>0</v>
      </c>
      <c r="Q36" s="60">
        <v>0</v>
      </c>
      <c r="R36" s="60">
        <v>0</v>
      </c>
      <c r="S36" s="60">
        <v>0</v>
      </c>
      <c r="T36" s="60">
        <v>0</v>
      </c>
      <c r="U36" s="61">
        <v>0</v>
      </c>
      <c r="V36" s="22"/>
      <c r="W36" s="19"/>
      <c r="X36" s="19"/>
      <c r="Y36" s="84" t="s">
        <v>51</v>
      </c>
      <c r="Z36" s="84"/>
      <c r="AA36" s="84"/>
      <c r="AB36" s="17">
        <f>SUM(P36,'02'!H36,'02'!N36:P36)-H36</f>
        <v>0</v>
      </c>
      <c r="AC36" s="17">
        <f t="shared" si="1"/>
        <v>0</v>
      </c>
      <c r="AD36" s="17">
        <f t="shared" si="2"/>
        <v>0</v>
      </c>
      <c r="AE36" s="17">
        <f>SUM('02'!I36:M36)-'02'!H36</f>
        <v>0</v>
      </c>
    </row>
    <row r="37" spans="1:31" s="18" customFormat="1" x14ac:dyDescent="0.15">
      <c r="B37" s="19"/>
      <c r="C37" s="19"/>
      <c r="D37" s="84" t="s">
        <v>52</v>
      </c>
      <c r="E37" s="84"/>
      <c r="F37" s="84"/>
      <c r="G37" s="88"/>
      <c r="H37" s="45">
        <f>SUM(Q37:U37,'02'!I37:P37)</f>
        <v>1893</v>
      </c>
      <c r="I37" s="46">
        <f>SUM(Q37:U37,'02'!I37:M37)</f>
        <v>192</v>
      </c>
      <c r="J37" s="46">
        <f>Q37+'02'!I37</f>
        <v>2</v>
      </c>
      <c r="K37" s="46">
        <f>R37+'02'!J37</f>
        <v>1</v>
      </c>
      <c r="L37" s="46">
        <f>S37+'02'!K37</f>
        <v>3</v>
      </c>
      <c r="M37" s="46">
        <f>T37+'02'!L37</f>
        <v>2</v>
      </c>
      <c r="N37" s="46">
        <f>U37+'02'!M37</f>
        <v>184</v>
      </c>
      <c r="O37" s="23"/>
      <c r="P37" s="59">
        <f t="shared" si="0"/>
        <v>163</v>
      </c>
      <c r="Q37" s="58">
        <v>1</v>
      </c>
      <c r="R37" s="58">
        <v>1</v>
      </c>
      <c r="S37" s="58">
        <v>3</v>
      </c>
      <c r="T37" s="58">
        <v>2</v>
      </c>
      <c r="U37" s="58">
        <v>156</v>
      </c>
      <c r="V37" s="22"/>
      <c r="W37" s="19"/>
      <c r="X37" s="84" t="s">
        <v>52</v>
      </c>
      <c r="Y37" s="84"/>
      <c r="Z37" s="84"/>
      <c r="AA37" s="84"/>
      <c r="AB37" s="17">
        <f>SUM(P37,'02'!H37,'02'!N37:P37)-H37</f>
        <v>0</v>
      </c>
      <c r="AC37" s="17">
        <f t="shared" si="1"/>
        <v>0</v>
      </c>
      <c r="AD37" s="17">
        <f t="shared" si="2"/>
        <v>0</v>
      </c>
      <c r="AE37" s="17">
        <f>SUM('02'!I37:M37)-'02'!H37</f>
        <v>0</v>
      </c>
    </row>
    <row r="38" spans="1:31" s="18" customFormat="1" x14ac:dyDescent="0.15">
      <c r="B38" s="19"/>
      <c r="C38" s="19"/>
      <c r="D38" s="19"/>
      <c r="E38" s="124" t="s">
        <v>13</v>
      </c>
      <c r="F38" s="124"/>
      <c r="G38" s="125"/>
      <c r="H38" s="45">
        <f>SUM(Q38:U38,'02'!I38:P38)</f>
        <v>311</v>
      </c>
      <c r="I38" s="46">
        <f>SUM(Q38:U38,'02'!I38:M38)</f>
        <v>41</v>
      </c>
      <c r="J38" s="46">
        <f>Q38+'02'!I38</f>
        <v>0</v>
      </c>
      <c r="K38" s="46">
        <f>R38+'02'!J38</f>
        <v>0</v>
      </c>
      <c r="L38" s="46">
        <f>S38+'02'!K38</f>
        <v>0</v>
      </c>
      <c r="M38" s="46">
        <f>T38+'02'!L38</f>
        <v>0</v>
      </c>
      <c r="N38" s="46">
        <f>U38+'02'!M38</f>
        <v>41</v>
      </c>
      <c r="O38" s="23"/>
      <c r="P38" s="59">
        <f t="shared" si="0"/>
        <v>31</v>
      </c>
      <c r="Q38" s="60">
        <v>0</v>
      </c>
      <c r="R38" s="60">
        <v>0</v>
      </c>
      <c r="S38" s="60">
        <v>0</v>
      </c>
      <c r="T38" s="60">
        <v>0</v>
      </c>
      <c r="U38" s="60">
        <v>31</v>
      </c>
      <c r="V38" s="22"/>
      <c r="W38" s="19"/>
      <c r="X38" s="19"/>
      <c r="Y38" s="124" t="s">
        <v>13</v>
      </c>
      <c r="Z38" s="124"/>
      <c r="AA38" s="124"/>
      <c r="AB38" s="17">
        <f>SUM(P38,'02'!H38,'02'!N38:P38)-H38</f>
        <v>0</v>
      </c>
      <c r="AC38" s="17">
        <f t="shared" si="1"/>
        <v>0</v>
      </c>
      <c r="AD38" s="17">
        <f t="shared" si="2"/>
        <v>0</v>
      </c>
      <c r="AE38" s="17">
        <f>SUM('02'!I38:M38)-'02'!H38</f>
        <v>0</v>
      </c>
    </row>
    <row r="39" spans="1:31" s="18" customFormat="1" x14ac:dyDescent="0.15">
      <c r="B39" s="19"/>
      <c r="C39" s="19"/>
      <c r="D39" s="19"/>
      <c r="E39" s="84" t="s">
        <v>14</v>
      </c>
      <c r="F39" s="84"/>
      <c r="G39" s="88"/>
      <c r="H39" s="45">
        <f>SUM(Q39:U39,'02'!I39:P39)</f>
        <v>1337</v>
      </c>
      <c r="I39" s="46">
        <f>SUM(Q39:U39,'02'!I39:M39)</f>
        <v>104</v>
      </c>
      <c r="J39" s="46">
        <f>Q39+'02'!I39</f>
        <v>2</v>
      </c>
      <c r="K39" s="46">
        <f>R39+'02'!J39</f>
        <v>1</v>
      </c>
      <c r="L39" s="46">
        <f>S39+'02'!K39</f>
        <v>1</v>
      </c>
      <c r="M39" s="46">
        <f>T39+'02'!L39</f>
        <v>0</v>
      </c>
      <c r="N39" s="46">
        <f>U39+'02'!M39</f>
        <v>100</v>
      </c>
      <c r="O39" s="21"/>
      <c r="P39" s="57">
        <f t="shared" si="0"/>
        <v>90</v>
      </c>
      <c r="Q39" s="60">
        <v>1</v>
      </c>
      <c r="R39" s="60">
        <v>1</v>
      </c>
      <c r="S39" s="60">
        <v>1</v>
      </c>
      <c r="T39" s="60">
        <v>0</v>
      </c>
      <c r="U39" s="60">
        <v>87</v>
      </c>
      <c r="V39" s="22"/>
      <c r="W39" s="19"/>
      <c r="X39" s="19"/>
      <c r="Y39" s="84" t="s">
        <v>14</v>
      </c>
      <c r="Z39" s="84"/>
      <c r="AA39" s="84"/>
      <c r="AB39" s="17">
        <f>SUM(P39,'02'!H39,'02'!N39:P39)-H39</f>
        <v>0</v>
      </c>
      <c r="AC39" s="17">
        <f t="shared" si="1"/>
        <v>0</v>
      </c>
      <c r="AD39" s="17">
        <f t="shared" si="2"/>
        <v>0</v>
      </c>
      <c r="AE39" s="17">
        <f>SUM('02'!I39:M39)-'02'!H39</f>
        <v>0</v>
      </c>
    </row>
    <row r="40" spans="1:31" s="18" customFormat="1" x14ac:dyDescent="0.15">
      <c r="B40" s="19"/>
      <c r="C40" s="19"/>
      <c r="D40" s="19"/>
      <c r="E40" s="84" t="s">
        <v>112</v>
      </c>
      <c r="F40" s="84"/>
      <c r="G40" s="88"/>
      <c r="H40" s="45">
        <f>SUM(Q40:U40,'02'!I40:P40)</f>
        <v>25</v>
      </c>
      <c r="I40" s="46">
        <f>SUM(Q40:U40,'02'!I40:M40)</f>
        <v>2</v>
      </c>
      <c r="J40" s="46">
        <f>Q40+'02'!I40</f>
        <v>0</v>
      </c>
      <c r="K40" s="46">
        <f>R40+'02'!J40</f>
        <v>0</v>
      </c>
      <c r="L40" s="46">
        <f>S40+'02'!K40</f>
        <v>0</v>
      </c>
      <c r="M40" s="46">
        <f>T40+'02'!L40</f>
        <v>0</v>
      </c>
      <c r="N40" s="46">
        <f>U40+'02'!M40</f>
        <v>2</v>
      </c>
      <c r="O40" s="23"/>
      <c r="P40" s="59">
        <f t="shared" si="0"/>
        <v>1</v>
      </c>
      <c r="Q40" s="60">
        <v>0</v>
      </c>
      <c r="R40" s="60">
        <v>0</v>
      </c>
      <c r="S40" s="60">
        <v>0</v>
      </c>
      <c r="T40" s="60">
        <v>0</v>
      </c>
      <c r="U40" s="60">
        <v>1</v>
      </c>
      <c r="V40" s="22"/>
      <c r="W40" s="19"/>
      <c r="X40" s="19"/>
      <c r="Y40" s="84" t="s">
        <v>112</v>
      </c>
      <c r="Z40" s="84"/>
      <c r="AA40" s="84"/>
      <c r="AB40" s="17">
        <f>SUM(P40,'02'!H40,'02'!N40:P40)-H40</f>
        <v>0</v>
      </c>
      <c r="AC40" s="17">
        <f t="shared" si="1"/>
        <v>0</v>
      </c>
      <c r="AD40" s="17">
        <f t="shared" si="2"/>
        <v>0</v>
      </c>
      <c r="AE40" s="17">
        <f>SUM('02'!I40:M40)-'02'!H40</f>
        <v>0</v>
      </c>
    </row>
    <row r="41" spans="1:31" s="18" customFormat="1" x14ac:dyDescent="0.15">
      <c r="B41" s="19"/>
      <c r="C41" s="19"/>
      <c r="D41" s="19"/>
      <c r="E41" s="84" t="s">
        <v>15</v>
      </c>
      <c r="F41" s="84"/>
      <c r="G41" s="88"/>
      <c r="H41" s="45">
        <f>SUM(Q41:U41,'02'!I41:P41)</f>
        <v>165</v>
      </c>
      <c r="I41" s="46">
        <f>SUM(Q41:U41,'02'!I41:M41)</f>
        <v>35</v>
      </c>
      <c r="J41" s="46">
        <f>Q41+'02'!I41</f>
        <v>0</v>
      </c>
      <c r="K41" s="46">
        <f>R41+'02'!J41</f>
        <v>0</v>
      </c>
      <c r="L41" s="46">
        <f>S41+'02'!K41</f>
        <v>2</v>
      </c>
      <c r="M41" s="46">
        <f>T41+'02'!L41</f>
        <v>1</v>
      </c>
      <c r="N41" s="46">
        <f>U41+'02'!M41</f>
        <v>32</v>
      </c>
      <c r="O41" s="23"/>
      <c r="P41" s="59">
        <f t="shared" si="0"/>
        <v>32</v>
      </c>
      <c r="Q41" s="60">
        <v>0</v>
      </c>
      <c r="R41" s="60">
        <v>0</v>
      </c>
      <c r="S41" s="60">
        <v>2</v>
      </c>
      <c r="T41" s="60">
        <v>1</v>
      </c>
      <c r="U41" s="60">
        <v>29</v>
      </c>
      <c r="V41" s="22"/>
      <c r="W41" s="19"/>
      <c r="X41" s="19"/>
      <c r="Y41" s="84" t="s">
        <v>15</v>
      </c>
      <c r="Z41" s="84"/>
      <c r="AA41" s="84"/>
      <c r="AB41" s="17">
        <f>SUM(P41,'02'!H41,'02'!N41:P41)-H41</f>
        <v>0</v>
      </c>
      <c r="AC41" s="17">
        <f t="shared" si="1"/>
        <v>0</v>
      </c>
      <c r="AD41" s="17">
        <f t="shared" si="2"/>
        <v>0</v>
      </c>
      <c r="AE41" s="17">
        <f>SUM('02'!I41:M41)-'02'!H41</f>
        <v>0</v>
      </c>
    </row>
    <row r="42" spans="1:31" s="18" customFormat="1" x14ac:dyDescent="0.15">
      <c r="B42" s="19"/>
      <c r="C42" s="19"/>
      <c r="D42" s="19"/>
      <c r="E42" s="85" t="s">
        <v>54</v>
      </c>
      <c r="F42" s="85"/>
      <c r="G42" s="126"/>
      <c r="H42" s="45">
        <f>SUM(Q42:U42,'02'!I42:P42)</f>
        <v>55</v>
      </c>
      <c r="I42" s="46">
        <f>SUM(Q42:U42,'02'!I42:M42)</f>
        <v>10</v>
      </c>
      <c r="J42" s="46">
        <f>Q42+'02'!I42</f>
        <v>0</v>
      </c>
      <c r="K42" s="46">
        <f>R42+'02'!J42</f>
        <v>0</v>
      </c>
      <c r="L42" s="46">
        <f>S42+'02'!K42</f>
        <v>0</v>
      </c>
      <c r="M42" s="46">
        <f>T42+'02'!L42</f>
        <v>1</v>
      </c>
      <c r="N42" s="46">
        <f>U42+'02'!M42</f>
        <v>9</v>
      </c>
      <c r="O42" s="23"/>
      <c r="P42" s="59">
        <f t="shared" si="0"/>
        <v>9</v>
      </c>
      <c r="Q42" s="60">
        <v>0</v>
      </c>
      <c r="R42" s="60">
        <v>0</v>
      </c>
      <c r="S42" s="60">
        <v>0</v>
      </c>
      <c r="T42" s="60">
        <v>1</v>
      </c>
      <c r="U42" s="60">
        <v>8</v>
      </c>
      <c r="V42" s="22"/>
      <c r="W42" s="19"/>
      <c r="X42" s="19"/>
      <c r="Y42" s="85" t="s">
        <v>54</v>
      </c>
      <c r="Z42" s="85"/>
      <c r="AA42" s="85"/>
      <c r="AB42" s="17">
        <f>SUM(P42,'02'!H42,'02'!N42:P42)-H42</f>
        <v>0</v>
      </c>
      <c r="AC42" s="17">
        <f t="shared" si="1"/>
        <v>0</v>
      </c>
      <c r="AD42" s="17">
        <f t="shared" si="2"/>
        <v>0</v>
      </c>
      <c r="AE42" s="17">
        <f>SUM('02'!I42:M42)-'02'!H42</f>
        <v>0</v>
      </c>
    </row>
    <row r="43" spans="1:31" s="18" customFormat="1" x14ac:dyDescent="0.15">
      <c r="B43" s="19"/>
      <c r="C43" s="19"/>
      <c r="D43" s="84" t="s">
        <v>55</v>
      </c>
      <c r="E43" s="84"/>
      <c r="F43" s="84"/>
      <c r="G43" s="88"/>
      <c r="H43" s="45">
        <f>SUM(Q43:U43,'02'!I43:P43)</f>
        <v>72</v>
      </c>
      <c r="I43" s="46">
        <f>SUM(Q43:U43,'02'!I43:M43)</f>
        <v>24</v>
      </c>
      <c r="J43" s="46">
        <f>Q43+'02'!I43</f>
        <v>0</v>
      </c>
      <c r="K43" s="46">
        <f>R43+'02'!J43</f>
        <v>0</v>
      </c>
      <c r="L43" s="46">
        <f>S43+'02'!K43</f>
        <v>0</v>
      </c>
      <c r="M43" s="46">
        <f>T43+'02'!L43</f>
        <v>0</v>
      </c>
      <c r="N43" s="46">
        <f>U43+'02'!M43</f>
        <v>24</v>
      </c>
      <c r="O43" s="23"/>
      <c r="P43" s="59">
        <f t="shared" si="0"/>
        <v>22</v>
      </c>
      <c r="Q43" s="60">
        <v>0</v>
      </c>
      <c r="R43" s="60">
        <v>0</v>
      </c>
      <c r="S43" s="60">
        <v>0</v>
      </c>
      <c r="T43" s="60">
        <v>0</v>
      </c>
      <c r="U43" s="60">
        <v>22</v>
      </c>
      <c r="V43" s="22"/>
      <c r="W43" s="19"/>
      <c r="X43" s="84" t="s">
        <v>55</v>
      </c>
      <c r="Y43" s="84"/>
      <c r="Z43" s="84"/>
      <c r="AA43" s="84"/>
      <c r="AB43" s="17">
        <f>SUM(P43,'02'!H43,'02'!N43:P43)-H43</f>
        <v>0</v>
      </c>
      <c r="AC43" s="17">
        <f t="shared" si="1"/>
        <v>0</v>
      </c>
      <c r="AD43" s="17">
        <f t="shared" si="2"/>
        <v>0</v>
      </c>
      <c r="AE43" s="17">
        <f>SUM('02'!I43:M43)-'02'!H43</f>
        <v>0</v>
      </c>
    </row>
    <row r="44" spans="1:31" s="18" customFormat="1" x14ac:dyDescent="0.15">
      <c r="A44" s="13"/>
      <c r="B44" s="19"/>
      <c r="C44" s="19"/>
      <c r="D44" s="19"/>
      <c r="E44" s="81" t="s">
        <v>56</v>
      </c>
      <c r="F44" s="81"/>
      <c r="G44" s="20" t="s">
        <v>16</v>
      </c>
      <c r="H44" s="45">
        <f>SUM(Q44:U44,'02'!I44:P44)</f>
        <v>47</v>
      </c>
      <c r="I44" s="46">
        <f>SUM(Q44:U44,'02'!I44:M44)</f>
        <v>0</v>
      </c>
      <c r="J44" s="46">
        <f>Q44+'02'!I44</f>
        <v>0</v>
      </c>
      <c r="K44" s="46">
        <f>R44+'02'!J44</f>
        <v>0</v>
      </c>
      <c r="L44" s="46">
        <f>S44+'02'!K44</f>
        <v>0</v>
      </c>
      <c r="M44" s="46">
        <f>T44+'02'!L44</f>
        <v>0</v>
      </c>
      <c r="N44" s="46">
        <f>U44+'02'!M44</f>
        <v>0</v>
      </c>
      <c r="O44" s="23"/>
      <c r="P44" s="59">
        <f t="shared" si="0"/>
        <v>0</v>
      </c>
      <c r="Q44" s="60">
        <v>0</v>
      </c>
      <c r="R44" s="60">
        <v>0</v>
      </c>
      <c r="S44" s="60">
        <v>0</v>
      </c>
      <c r="T44" s="60">
        <v>0</v>
      </c>
      <c r="U44" s="60">
        <v>0</v>
      </c>
      <c r="V44" s="22"/>
      <c r="W44" s="19"/>
      <c r="X44" s="19"/>
      <c r="Y44" s="81" t="s">
        <v>75</v>
      </c>
      <c r="Z44" s="81"/>
      <c r="AA44" s="19" t="s">
        <v>16</v>
      </c>
      <c r="AB44" s="17">
        <f>SUM(P44,'02'!H44,'02'!N44:P44)-H44</f>
        <v>0</v>
      </c>
      <c r="AC44" s="17">
        <f t="shared" si="1"/>
        <v>0</v>
      </c>
      <c r="AD44" s="17">
        <f t="shared" si="2"/>
        <v>0</v>
      </c>
      <c r="AE44" s="17">
        <f>SUM('02'!I44:M44)-'02'!H44</f>
        <v>0</v>
      </c>
    </row>
    <row r="45" spans="1:31" s="13" customFormat="1" x14ac:dyDescent="0.15">
      <c r="A45" s="18"/>
      <c r="B45" s="19"/>
      <c r="C45" s="19"/>
      <c r="D45" s="84" t="s">
        <v>57</v>
      </c>
      <c r="E45" s="84"/>
      <c r="F45" s="84"/>
      <c r="G45" s="88"/>
      <c r="H45" s="45">
        <f>SUM(Q45:U45,'02'!I45:P45)</f>
        <v>0</v>
      </c>
      <c r="I45" s="45">
        <f>SUM(Q45:U45,'02'!I45:M45)</f>
        <v>0</v>
      </c>
      <c r="J45" s="45">
        <f>Q45+'02'!I45</f>
        <v>0</v>
      </c>
      <c r="K45" s="45">
        <f>R45+'02'!J45</f>
        <v>0</v>
      </c>
      <c r="L45" s="45">
        <f>S45+'02'!K45</f>
        <v>0</v>
      </c>
      <c r="M45" s="45">
        <f>T45+'02'!L45</f>
        <v>0</v>
      </c>
      <c r="N45" s="45">
        <f>U45+'02'!M45</f>
        <v>0</v>
      </c>
      <c r="O45" s="24"/>
      <c r="P45" s="62">
        <f t="shared" si="0"/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22"/>
      <c r="W45" s="19"/>
      <c r="X45" s="84" t="s">
        <v>57</v>
      </c>
      <c r="Y45" s="84"/>
      <c r="Z45" s="84"/>
      <c r="AA45" s="84"/>
      <c r="AB45" s="17">
        <f>SUM(P45,'02'!H45,'02'!N45:P45)-H45</f>
        <v>0</v>
      </c>
      <c r="AC45" s="17">
        <f t="shared" si="1"/>
        <v>0</v>
      </c>
      <c r="AD45" s="17">
        <f t="shared" si="2"/>
        <v>0</v>
      </c>
      <c r="AE45" s="17">
        <f>SUM('02'!I45:M45)-'02'!H45</f>
        <v>0</v>
      </c>
    </row>
    <row r="46" spans="1:31" s="18" customFormat="1" x14ac:dyDescent="0.15">
      <c r="B46" s="19"/>
      <c r="C46" s="19"/>
      <c r="D46" s="84" t="s">
        <v>58</v>
      </c>
      <c r="E46" s="84"/>
      <c r="F46" s="84"/>
      <c r="G46" s="88"/>
      <c r="H46" s="45">
        <f>SUM(Q46:U46,'02'!I46:P46)</f>
        <v>63</v>
      </c>
      <c r="I46" s="46">
        <f>SUM(Q46:U46,'02'!I46:M46)</f>
        <v>0</v>
      </c>
      <c r="J46" s="46">
        <f>Q46+'02'!I46</f>
        <v>0</v>
      </c>
      <c r="K46" s="46">
        <f>R46+'02'!J46</f>
        <v>0</v>
      </c>
      <c r="L46" s="46">
        <f>S46+'02'!K46</f>
        <v>0</v>
      </c>
      <c r="M46" s="46">
        <f>T46+'02'!L46</f>
        <v>0</v>
      </c>
      <c r="N46" s="46">
        <f>U46+'02'!M46</f>
        <v>0</v>
      </c>
      <c r="O46" s="23"/>
      <c r="P46" s="59">
        <f t="shared" si="0"/>
        <v>0</v>
      </c>
      <c r="Q46" s="60">
        <v>0</v>
      </c>
      <c r="R46" s="60">
        <v>0</v>
      </c>
      <c r="S46" s="60">
        <v>0</v>
      </c>
      <c r="T46" s="60">
        <v>0</v>
      </c>
      <c r="U46" s="60">
        <v>0</v>
      </c>
      <c r="V46" s="22"/>
      <c r="W46" s="19"/>
      <c r="X46" s="84" t="s">
        <v>58</v>
      </c>
      <c r="Y46" s="84"/>
      <c r="Z46" s="84"/>
      <c r="AA46" s="84"/>
      <c r="AB46" s="17">
        <f>SUM(P46,'02'!H46,'02'!N46:P46)-H46</f>
        <v>0</v>
      </c>
      <c r="AC46" s="17">
        <f t="shared" si="1"/>
        <v>0</v>
      </c>
      <c r="AD46" s="17">
        <f t="shared" si="2"/>
        <v>0</v>
      </c>
      <c r="AE46" s="17">
        <f>SUM('02'!I46:M46)-'02'!H46</f>
        <v>0</v>
      </c>
    </row>
    <row r="47" spans="1:31" s="13" customFormat="1" ht="15" customHeight="1" x14ac:dyDescent="0.15">
      <c r="B47" s="16"/>
      <c r="C47" s="83" t="s">
        <v>87</v>
      </c>
      <c r="D47" s="83"/>
      <c r="E47" s="83"/>
      <c r="F47" s="83"/>
      <c r="G47" s="90"/>
      <c r="H47" s="45">
        <f>SUM(Q47:U47,'02'!I47:P47)</f>
        <v>7880</v>
      </c>
      <c r="I47" s="45">
        <f>SUM(Q47:U47,'02'!I47:M47)</f>
        <v>4995</v>
      </c>
      <c r="J47" s="45">
        <f>Q47+'02'!I47</f>
        <v>132</v>
      </c>
      <c r="K47" s="45">
        <f>R47+'02'!J47</f>
        <v>23</v>
      </c>
      <c r="L47" s="45">
        <f>S47+'02'!K47</f>
        <v>426</v>
      </c>
      <c r="M47" s="45">
        <f>T47+'02'!L47</f>
        <v>25</v>
      </c>
      <c r="N47" s="45">
        <f>U47+'02'!M47</f>
        <v>4389</v>
      </c>
      <c r="O47" s="24"/>
      <c r="P47" s="56">
        <f t="shared" si="0"/>
        <v>4929</v>
      </c>
      <c r="Q47" s="55">
        <v>118</v>
      </c>
      <c r="R47" s="55">
        <v>20</v>
      </c>
      <c r="S47" s="55">
        <v>421</v>
      </c>
      <c r="T47" s="55">
        <v>24</v>
      </c>
      <c r="U47" s="55">
        <v>4346</v>
      </c>
      <c r="V47" s="15"/>
      <c r="W47" s="83" t="s">
        <v>87</v>
      </c>
      <c r="X47" s="83"/>
      <c r="Y47" s="83"/>
      <c r="Z47" s="83"/>
      <c r="AA47" s="83"/>
      <c r="AB47" s="17">
        <f>SUM(P47,'02'!H47,'02'!N47:P47)-H47</f>
        <v>0</v>
      </c>
      <c r="AC47" s="17">
        <f t="shared" si="1"/>
        <v>0</v>
      </c>
      <c r="AD47" s="17">
        <f t="shared" si="2"/>
        <v>0</v>
      </c>
      <c r="AE47" s="17">
        <f>SUM('02'!I47:M47)-'02'!H47</f>
        <v>0</v>
      </c>
    </row>
    <row r="48" spans="1:31" s="18" customFormat="1" x14ac:dyDescent="0.15">
      <c r="B48" s="19"/>
      <c r="C48" s="19"/>
      <c r="D48" s="84" t="s">
        <v>59</v>
      </c>
      <c r="E48" s="84"/>
      <c r="F48" s="84"/>
      <c r="G48" s="88"/>
      <c r="H48" s="45">
        <f>SUM(Q48:U48,'02'!I48:P48)</f>
        <v>116</v>
      </c>
      <c r="I48" s="47">
        <f>SUM(Q48:U48,'02'!I48:M48)</f>
        <v>0</v>
      </c>
      <c r="J48" s="47">
        <f>Q48+'02'!I48</f>
        <v>0</v>
      </c>
      <c r="K48" s="47">
        <f>R48+'02'!J48</f>
        <v>0</v>
      </c>
      <c r="L48" s="47">
        <f>S48+'02'!K48</f>
        <v>0</v>
      </c>
      <c r="M48" s="47">
        <f>T48+'02'!L48</f>
        <v>0</v>
      </c>
      <c r="N48" s="46">
        <f>U48+'02'!M48</f>
        <v>0</v>
      </c>
      <c r="O48" s="23"/>
      <c r="P48" s="59">
        <f t="shared" si="0"/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22"/>
      <c r="W48" s="19"/>
      <c r="X48" s="84" t="s">
        <v>59</v>
      </c>
      <c r="Y48" s="84"/>
      <c r="Z48" s="84"/>
      <c r="AA48" s="84"/>
      <c r="AB48" s="17">
        <f>SUM(P48,'02'!H48,'02'!N48:P48)-H48</f>
        <v>0</v>
      </c>
      <c r="AC48" s="17">
        <f t="shared" si="1"/>
        <v>0</v>
      </c>
      <c r="AD48" s="17">
        <f t="shared" si="2"/>
        <v>0</v>
      </c>
      <c r="AE48" s="17">
        <f>SUM('02'!I48:M48)-'02'!H48</f>
        <v>0</v>
      </c>
    </row>
    <row r="49" spans="1:31" s="18" customFormat="1" x14ac:dyDescent="0.15">
      <c r="A49" s="13"/>
      <c r="B49" s="19"/>
      <c r="C49" s="19"/>
      <c r="D49" s="19"/>
      <c r="E49" s="85" t="s">
        <v>60</v>
      </c>
      <c r="F49" s="84"/>
      <c r="G49" s="88"/>
      <c r="H49" s="45">
        <f>SUM(Q49:U49,'02'!I49:P49)</f>
        <v>25</v>
      </c>
      <c r="I49" s="47">
        <f>SUM(Q49:U49,'02'!I49:M49)</f>
        <v>0</v>
      </c>
      <c r="J49" s="47">
        <f>Q49+'02'!I49</f>
        <v>0</v>
      </c>
      <c r="K49" s="47">
        <f>R49+'02'!J49</f>
        <v>0</v>
      </c>
      <c r="L49" s="47">
        <f>S49+'02'!K49</f>
        <v>0</v>
      </c>
      <c r="M49" s="47">
        <f>T49+'02'!L49</f>
        <v>0</v>
      </c>
      <c r="N49" s="46">
        <f>U49+'02'!M49</f>
        <v>0</v>
      </c>
      <c r="O49" s="25"/>
      <c r="P49" s="63">
        <f t="shared" si="0"/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22"/>
      <c r="W49" s="19"/>
      <c r="X49" s="19"/>
      <c r="Y49" s="85" t="s">
        <v>60</v>
      </c>
      <c r="Z49" s="84"/>
      <c r="AA49" s="84"/>
      <c r="AB49" s="17">
        <f>SUM(P49,'02'!H49,'02'!N49:P49)-H49</f>
        <v>0</v>
      </c>
      <c r="AC49" s="17">
        <f t="shared" si="1"/>
        <v>0</v>
      </c>
      <c r="AD49" s="17">
        <f t="shared" si="2"/>
        <v>0</v>
      </c>
      <c r="AE49" s="17">
        <f>SUM('02'!I49:M49)-'02'!H49</f>
        <v>0</v>
      </c>
    </row>
    <row r="50" spans="1:31" s="13" customFormat="1" x14ac:dyDescent="0.15">
      <c r="A50" s="18"/>
      <c r="B50" s="19"/>
      <c r="C50" s="19"/>
      <c r="D50" s="19"/>
      <c r="E50" s="85" t="s">
        <v>61</v>
      </c>
      <c r="F50" s="84"/>
      <c r="G50" s="88"/>
      <c r="H50" s="45">
        <f>SUM(Q50:U50,'02'!I50:P50)</f>
        <v>66</v>
      </c>
      <c r="I50" s="48">
        <f>SUM(Q50:U50,'02'!I50:M50)</f>
        <v>0</v>
      </c>
      <c r="J50" s="48">
        <f>Q50+'02'!I50</f>
        <v>0</v>
      </c>
      <c r="K50" s="48">
        <f>R50+'02'!J50</f>
        <v>0</v>
      </c>
      <c r="L50" s="48">
        <f>S50+'02'!K50</f>
        <v>0</v>
      </c>
      <c r="M50" s="48">
        <f>T50+'02'!L50</f>
        <v>0</v>
      </c>
      <c r="N50" s="49">
        <f>U50+'02'!M50</f>
        <v>0</v>
      </c>
      <c r="O50" s="26"/>
      <c r="P50" s="65">
        <f t="shared" si="0"/>
        <v>0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  <c r="V50" s="22"/>
      <c r="W50" s="19"/>
      <c r="X50" s="19"/>
      <c r="Y50" s="85" t="s">
        <v>61</v>
      </c>
      <c r="Z50" s="84"/>
      <c r="AA50" s="84"/>
      <c r="AB50" s="17">
        <f>SUM(P50,'02'!H50,'02'!N50:P50)-H50</f>
        <v>0</v>
      </c>
      <c r="AC50" s="17">
        <f t="shared" si="1"/>
        <v>0</v>
      </c>
      <c r="AD50" s="17">
        <f t="shared" si="2"/>
        <v>0</v>
      </c>
      <c r="AE50" s="17">
        <f>SUM('02'!I50:M50)-'02'!H50</f>
        <v>0</v>
      </c>
    </row>
    <row r="51" spans="1:31" s="18" customFormat="1" x14ac:dyDescent="0.15">
      <c r="B51" s="19"/>
      <c r="C51" s="19"/>
      <c r="D51" s="19"/>
      <c r="E51" s="85" t="s">
        <v>62</v>
      </c>
      <c r="F51" s="84"/>
      <c r="G51" s="88"/>
      <c r="H51" s="45">
        <f>SUM(Q51:U51,'02'!I51:P51)</f>
        <v>25</v>
      </c>
      <c r="I51" s="47">
        <f>SUM(Q51:U51,'02'!I51:M51)</f>
        <v>0</v>
      </c>
      <c r="J51" s="47">
        <f>Q51+'02'!I51</f>
        <v>0</v>
      </c>
      <c r="K51" s="47">
        <f>R51+'02'!J51</f>
        <v>0</v>
      </c>
      <c r="L51" s="47">
        <f>S51+'02'!K51</f>
        <v>0</v>
      </c>
      <c r="M51" s="47">
        <f>T51+'02'!L51</f>
        <v>0</v>
      </c>
      <c r="N51" s="46">
        <f>U51+'02'!M51</f>
        <v>0</v>
      </c>
      <c r="O51" s="25"/>
      <c r="P51" s="63">
        <f t="shared" si="0"/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22"/>
      <c r="W51" s="19"/>
      <c r="X51" s="19"/>
      <c r="Y51" s="85" t="s">
        <v>62</v>
      </c>
      <c r="Z51" s="84"/>
      <c r="AA51" s="84"/>
      <c r="AB51" s="17">
        <f>SUM(P51,'02'!H51,'02'!N51:P51)-H51</f>
        <v>0</v>
      </c>
      <c r="AC51" s="17">
        <f t="shared" si="1"/>
        <v>0</v>
      </c>
      <c r="AD51" s="17">
        <f t="shared" si="2"/>
        <v>0</v>
      </c>
      <c r="AE51" s="17">
        <f>SUM('02'!I51:M51)-'02'!H51</f>
        <v>0</v>
      </c>
    </row>
    <row r="52" spans="1:31" s="18" customFormat="1" x14ac:dyDescent="0.15">
      <c r="B52" s="19"/>
      <c r="C52" s="19"/>
      <c r="D52" s="84" t="s">
        <v>63</v>
      </c>
      <c r="E52" s="84"/>
      <c r="F52" s="84"/>
      <c r="G52" s="88"/>
      <c r="H52" s="45">
        <f>SUM(Q52:U52,'02'!I52:P52)</f>
        <v>7764</v>
      </c>
      <c r="I52" s="47">
        <f>SUM(Q52:U52,'02'!I52:M52)</f>
        <v>4995</v>
      </c>
      <c r="J52" s="47">
        <f>Q52+'02'!I52</f>
        <v>132</v>
      </c>
      <c r="K52" s="47">
        <f>R52+'02'!J52</f>
        <v>23</v>
      </c>
      <c r="L52" s="47">
        <f>S52+'02'!K52</f>
        <v>426</v>
      </c>
      <c r="M52" s="47">
        <f>T52+'02'!L52</f>
        <v>25</v>
      </c>
      <c r="N52" s="46">
        <f>U52+'02'!M52</f>
        <v>4389</v>
      </c>
      <c r="O52" s="25"/>
      <c r="P52" s="63">
        <f t="shared" si="0"/>
        <v>4929</v>
      </c>
      <c r="Q52" s="64">
        <v>118</v>
      </c>
      <c r="R52" s="64">
        <v>20</v>
      </c>
      <c r="S52" s="64">
        <v>421</v>
      </c>
      <c r="T52" s="64">
        <v>24</v>
      </c>
      <c r="U52" s="64">
        <v>4346</v>
      </c>
      <c r="V52" s="22"/>
      <c r="W52" s="19"/>
      <c r="X52" s="84" t="s">
        <v>76</v>
      </c>
      <c r="Y52" s="84"/>
      <c r="Z52" s="84"/>
      <c r="AA52" s="84"/>
      <c r="AB52" s="17">
        <f>SUM(P52,'02'!H52,'02'!N52:P52)-H52</f>
        <v>0</v>
      </c>
      <c r="AC52" s="17">
        <f t="shared" si="1"/>
        <v>0</v>
      </c>
      <c r="AD52" s="17">
        <f t="shared" si="2"/>
        <v>0</v>
      </c>
      <c r="AE52" s="17">
        <f>SUM('02'!I52:M52)-'02'!H52</f>
        <v>0</v>
      </c>
    </row>
    <row r="53" spans="1:31" s="18" customFormat="1" x14ac:dyDescent="0.15">
      <c r="B53" s="8"/>
      <c r="C53" s="8"/>
      <c r="D53" s="8"/>
      <c r="E53" s="81" t="s">
        <v>64</v>
      </c>
      <c r="F53" s="81"/>
      <c r="G53" s="20" t="s">
        <v>17</v>
      </c>
      <c r="H53" s="45">
        <f>SUM(Q53:U53,'02'!I53:P53)</f>
        <v>4283</v>
      </c>
      <c r="I53" s="47">
        <f>SUM(Q53:U53,'02'!I53:M53)</f>
        <v>4283</v>
      </c>
      <c r="J53" s="47">
        <f>Q53+'02'!I53</f>
        <v>125</v>
      </c>
      <c r="K53" s="47">
        <f>R53+'02'!J53</f>
        <v>19</v>
      </c>
      <c r="L53" s="47">
        <f>S53+'02'!K53</f>
        <v>411</v>
      </c>
      <c r="M53" s="47">
        <f>T53+'02'!L53</f>
        <v>9</v>
      </c>
      <c r="N53" s="46">
        <f>U53+'02'!M53</f>
        <v>3719</v>
      </c>
      <c r="O53" s="25"/>
      <c r="P53" s="63">
        <f t="shared" si="0"/>
        <v>4234</v>
      </c>
      <c r="Q53" s="64">
        <v>112</v>
      </c>
      <c r="R53" s="64">
        <v>16</v>
      </c>
      <c r="S53" s="64">
        <v>407</v>
      </c>
      <c r="T53" s="64">
        <v>9</v>
      </c>
      <c r="U53" s="64">
        <v>3690</v>
      </c>
      <c r="V53" s="27"/>
      <c r="W53" s="8"/>
      <c r="X53" s="8"/>
      <c r="Y53" s="81" t="s">
        <v>77</v>
      </c>
      <c r="Z53" s="81"/>
      <c r="AA53" s="19" t="s">
        <v>17</v>
      </c>
      <c r="AB53" s="17">
        <f>SUM(P53,'02'!H53,'02'!N53:P53)-H53</f>
        <v>0</v>
      </c>
      <c r="AC53" s="17">
        <f t="shared" si="1"/>
        <v>0</v>
      </c>
      <c r="AD53" s="17">
        <f t="shared" si="2"/>
        <v>0</v>
      </c>
      <c r="AE53" s="17">
        <f>SUM('02'!I53:M53)-'02'!H53</f>
        <v>0</v>
      </c>
    </row>
    <row r="54" spans="1:31" s="18" customFormat="1" x14ac:dyDescent="0.15">
      <c r="B54" s="8"/>
      <c r="C54" s="8"/>
      <c r="D54" s="8"/>
      <c r="E54" s="123" t="s">
        <v>65</v>
      </c>
      <c r="F54" s="123"/>
      <c r="G54" s="20" t="s">
        <v>18</v>
      </c>
      <c r="H54" s="45">
        <f>SUM(Q54:U54,'02'!I54:P54)</f>
        <v>2431</v>
      </c>
      <c r="I54" s="47">
        <f>SUM(Q54:U54,'02'!I54:M54)</f>
        <v>712</v>
      </c>
      <c r="J54" s="47">
        <f>Q54+'02'!I54</f>
        <v>7</v>
      </c>
      <c r="K54" s="47">
        <f>R54+'02'!J54</f>
        <v>4</v>
      </c>
      <c r="L54" s="47">
        <f>S54+'02'!K54</f>
        <v>15</v>
      </c>
      <c r="M54" s="47">
        <f>T54+'02'!L54</f>
        <v>16</v>
      </c>
      <c r="N54" s="46">
        <f>U54+'02'!M54</f>
        <v>670</v>
      </c>
      <c r="O54" s="25"/>
      <c r="P54" s="63">
        <f t="shared" si="0"/>
        <v>695</v>
      </c>
      <c r="Q54" s="64">
        <v>6</v>
      </c>
      <c r="R54" s="64">
        <v>4</v>
      </c>
      <c r="S54" s="64">
        <v>14</v>
      </c>
      <c r="T54" s="64">
        <v>15</v>
      </c>
      <c r="U54" s="64">
        <v>656</v>
      </c>
      <c r="V54" s="27"/>
      <c r="W54" s="8"/>
      <c r="X54" s="8"/>
      <c r="Y54" s="123" t="s">
        <v>78</v>
      </c>
      <c r="Z54" s="123"/>
      <c r="AA54" s="19" t="s">
        <v>18</v>
      </c>
      <c r="AB54" s="17">
        <f>SUM(P54,'02'!H54,'02'!N54:P54)-H54</f>
        <v>0</v>
      </c>
      <c r="AC54" s="17">
        <f t="shared" si="1"/>
        <v>0</v>
      </c>
      <c r="AD54" s="17">
        <f t="shared" si="2"/>
        <v>0</v>
      </c>
      <c r="AE54" s="17">
        <f>SUM('02'!I54:M54)-'02'!H54</f>
        <v>0</v>
      </c>
    </row>
    <row r="55" spans="1:31" s="13" customFormat="1" ht="15" customHeight="1" x14ac:dyDescent="0.15">
      <c r="B55" s="28"/>
      <c r="C55" s="83" t="s">
        <v>88</v>
      </c>
      <c r="D55" s="83"/>
      <c r="E55" s="83"/>
      <c r="F55" s="83"/>
      <c r="G55" s="90"/>
      <c r="H55" s="45">
        <f>SUM(Q55:U55,'02'!I55:P55)</f>
        <v>87926</v>
      </c>
      <c r="I55" s="50">
        <f>SUM(Q55:U55,'02'!I55:M55)</f>
        <v>57948</v>
      </c>
      <c r="J55" s="50">
        <f>Q55+'02'!I55</f>
        <v>3451</v>
      </c>
      <c r="K55" s="50">
        <f>R55+'02'!J55</f>
        <v>1862</v>
      </c>
      <c r="L55" s="50">
        <f>S55+'02'!K55</f>
        <v>7177</v>
      </c>
      <c r="M55" s="50">
        <f>T55+'02'!L55</f>
        <v>772</v>
      </c>
      <c r="N55" s="45">
        <f>U55+'02'!M55</f>
        <v>44686</v>
      </c>
      <c r="O55" s="26"/>
      <c r="P55" s="65">
        <f t="shared" si="0"/>
        <v>46805</v>
      </c>
      <c r="Q55" s="66">
        <v>2476</v>
      </c>
      <c r="R55" s="66">
        <v>972</v>
      </c>
      <c r="S55" s="66">
        <v>5875</v>
      </c>
      <c r="T55" s="66">
        <v>602</v>
      </c>
      <c r="U55" s="66">
        <v>36880</v>
      </c>
      <c r="V55" s="29"/>
      <c r="W55" s="83" t="s">
        <v>88</v>
      </c>
      <c r="X55" s="83"/>
      <c r="Y55" s="83"/>
      <c r="Z55" s="83"/>
      <c r="AA55" s="83"/>
      <c r="AB55" s="17">
        <f>SUM(P55,'02'!H55,'02'!N55:P55)-H55</f>
        <v>0</v>
      </c>
      <c r="AC55" s="17">
        <f t="shared" si="1"/>
        <v>0</v>
      </c>
      <c r="AD55" s="17">
        <f t="shared" si="2"/>
        <v>0</v>
      </c>
      <c r="AE55" s="17">
        <f>SUM('02'!I55:M55)-'02'!H55</f>
        <v>0</v>
      </c>
    </row>
    <row r="56" spans="1:31" s="18" customFormat="1" x14ac:dyDescent="0.15">
      <c r="B56" s="8"/>
      <c r="C56" s="8"/>
      <c r="D56" s="81" t="s">
        <v>66</v>
      </c>
      <c r="E56" s="81"/>
      <c r="F56" s="84" t="s">
        <v>67</v>
      </c>
      <c r="G56" s="88"/>
      <c r="H56" s="45">
        <f>SUM(Q56:U56,'02'!I56:P56)</f>
        <v>11746</v>
      </c>
      <c r="I56" s="47">
        <f>SUM(Q56:U56,'02'!I56:M56)</f>
        <v>0</v>
      </c>
      <c r="J56" s="47">
        <f>Q56+'02'!I56</f>
        <v>0</v>
      </c>
      <c r="K56" s="47">
        <f>R56+'02'!J56</f>
        <v>0</v>
      </c>
      <c r="L56" s="47">
        <f>S56+'02'!K56</f>
        <v>0</v>
      </c>
      <c r="M56" s="47">
        <f>T56+'02'!L56</f>
        <v>0</v>
      </c>
      <c r="N56" s="46">
        <f>U56+'02'!M56</f>
        <v>0</v>
      </c>
      <c r="O56" s="25"/>
      <c r="P56" s="63">
        <f t="shared" si="0"/>
        <v>0</v>
      </c>
      <c r="Q56" s="64">
        <v>0</v>
      </c>
      <c r="R56" s="64">
        <v>0</v>
      </c>
      <c r="S56" s="64">
        <v>0</v>
      </c>
      <c r="T56" s="64">
        <v>0</v>
      </c>
      <c r="U56" s="64">
        <v>0</v>
      </c>
      <c r="V56" s="27"/>
      <c r="W56" s="8"/>
      <c r="X56" s="81" t="s">
        <v>66</v>
      </c>
      <c r="Y56" s="81"/>
      <c r="Z56" s="84" t="s">
        <v>67</v>
      </c>
      <c r="AA56" s="84"/>
      <c r="AB56" s="17">
        <f>SUM(P56,'02'!H56,'02'!N56:P56)-H56</f>
        <v>0</v>
      </c>
      <c r="AC56" s="17">
        <f t="shared" si="1"/>
        <v>0</v>
      </c>
      <c r="AD56" s="17">
        <f t="shared" si="2"/>
        <v>0</v>
      </c>
      <c r="AE56" s="17">
        <f>SUM('02'!I56:M56)-'02'!H56</f>
        <v>0</v>
      </c>
    </row>
    <row r="57" spans="1:31" s="18" customFormat="1" x14ac:dyDescent="0.15">
      <c r="A57" s="1"/>
      <c r="B57" s="8"/>
      <c r="C57" s="8"/>
      <c r="D57" s="81" t="s">
        <v>66</v>
      </c>
      <c r="E57" s="81"/>
      <c r="F57" s="84" t="s">
        <v>68</v>
      </c>
      <c r="G57" s="88"/>
      <c r="H57" s="45">
        <f>SUM(Q57:U57,'02'!I57:P57)</f>
        <v>2094</v>
      </c>
      <c r="I57" s="47">
        <f>SUM(Q57:U57,'02'!I57:M57)</f>
        <v>2033</v>
      </c>
      <c r="J57" s="47">
        <f>Q57+'02'!I57</f>
        <v>0</v>
      </c>
      <c r="K57" s="47">
        <f>R57+'02'!J57</f>
        <v>0</v>
      </c>
      <c r="L57" s="47">
        <f>S57+'02'!K57</f>
        <v>0</v>
      </c>
      <c r="M57" s="47">
        <f>T57+'02'!L57</f>
        <v>0</v>
      </c>
      <c r="N57" s="46">
        <f>U57+'02'!M57</f>
        <v>2033</v>
      </c>
      <c r="O57" s="25"/>
      <c r="P57" s="63">
        <f t="shared" si="0"/>
        <v>2004</v>
      </c>
      <c r="Q57" s="64">
        <v>0</v>
      </c>
      <c r="R57" s="64">
        <v>0</v>
      </c>
      <c r="S57" s="64">
        <v>0</v>
      </c>
      <c r="T57" s="64">
        <v>0</v>
      </c>
      <c r="U57" s="64">
        <v>2004</v>
      </c>
      <c r="V57" s="27"/>
      <c r="W57" s="8"/>
      <c r="X57" s="81" t="s">
        <v>66</v>
      </c>
      <c r="Y57" s="81"/>
      <c r="Z57" s="84" t="s">
        <v>68</v>
      </c>
      <c r="AA57" s="84"/>
      <c r="AB57" s="17">
        <f>SUM(P57,'02'!H57,'02'!N57:P57)-H57</f>
        <v>0</v>
      </c>
      <c r="AC57" s="17">
        <f t="shared" si="1"/>
        <v>0</v>
      </c>
      <c r="AD57" s="17">
        <f t="shared" si="2"/>
        <v>0</v>
      </c>
      <c r="AE57" s="17">
        <f>SUM('02'!I57:M57)-'02'!H57</f>
        <v>0</v>
      </c>
    </row>
    <row r="58" spans="1:31" x14ac:dyDescent="0.15">
      <c r="B58" s="8"/>
      <c r="C58" s="8"/>
      <c r="D58" s="81" t="s">
        <v>69</v>
      </c>
      <c r="E58" s="81"/>
      <c r="F58" s="84" t="s">
        <v>19</v>
      </c>
      <c r="G58" s="88"/>
      <c r="H58" s="45">
        <f>SUM(Q58:U58,'02'!I58:P58)</f>
        <v>9780</v>
      </c>
      <c r="I58" s="47">
        <f>SUM(Q58:U58,'02'!I58:M58)</f>
        <v>7057</v>
      </c>
      <c r="J58" s="47">
        <f>Q58+'02'!I58</f>
        <v>1379</v>
      </c>
      <c r="K58" s="47">
        <f>R58+'02'!J58</f>
        <v>518</v>
      </c>
      <c r="L58" s="47">
        <f>S58+'02'!K58</f>
        <v>2505</v>
      </c>
      <c r="M58" s="47">
        <f>T58+'02'!L58</f>
        <v>60</v>
      </c>
      <c r="N58" s="46">
        <f>U58+'02'!M58</f>
        <v>2595</v>
      </c>
      <c r="P58" s="63">
        <f t="shared" si="0"/>
        <v>5165</v>
      </c>
      <c r="Q58" s="64">
        <v>1065</v>
      </c>
      <c r="R58" s="64">
        <v>269</v>
      </c>
      <c r="S58" s="64">
        <v>2003</v>
      </c>
      <c r="T58" s="64">
        <v>41</v>
      </c>
      <c r="U58" s="64">
        <v>1787</v>
      </c>
      <c r="V58" s="27"/>
      <c r="W58" s="8"/>
      <c r="X58" s="81" t="s">
        <v>66</v>
      </c>
      <c r="Y58" s="81"/>
      <c r="Z58" s="84" t="s">
        <v>19</v>
      </c>
      <c r="AA58" s="84"/>
      <c r="AB58" s="17">
        <f>SUM(P58,'02'!H58,'02'!N58:P58)-H58</f>
        <v>0</v>
      </c>
      <c r="AC58" s="17">
        <f t="shared" si="1"/>
        <v>0</v>
      </c>
      <c r="AD58" s="17">
        <f t="shared" si="2"/>
        <v>0</v>
      </c>
      <c r="AE58" s="17">
        <f>SUM('02'!I58:M58)-'02'!H58</f>
        <v>0</v>
      </c>
    </row>
    <row r="59" spans="1:31" x14ac:dyDescent="0.15">
      <c r="B59" s="8"/>
      <c r="C59" s="8"/>
      <c r="D59" s="81" t="s">
        <v>70</v>
      </c>
      <c r="E59" s="81"/>
      <c r="F59" s="84" t="s">
        <v>71</v>
      </c>
      <c r="G59" s="88"/>
      <c r="H59" s="45">
        <f>SUM(Q59:U59,'02'!I59:P59)</f>
        <v>271</v>
      </c>
      <c r="I59" s="47">
        <f>SUM(Q59:U59,'02'!I59:M59)</f>
        <v>271</v>
      </c>
      <c r="J59" s="47">
        <f>Q59+'02'!I59</f>
        <v>10</v>
      </c>
      <c r="K59" s="47">
        <f>R59+'02'!J59</f>
        <v>6</v>
      </c>
      <c r="L59" s="47">
        <f>S59+'02'!K59</f>
        <v>33</v>
      </c>
      <c r="M59" s="47">
        <f>T59+'02'!L59</f>
        <v>1</v>
      </c>
      <c r="N59" s="46">
        <f>U59+'02'!M59</f>
        <v>221</v>
      </c>
      <c r="P59" s="63">
        <f t="shared" si="0"/>
        <v>258</v>
      </c>
      <c r="Q59" s="64">
        <v>9</v>
      </c>
      <c r="R59" s="64">
        <v>4</v>
      </c>
      <c r="S59" s="64">
        <v>31</v>
      </c>
      <c r="T59" s="64">
        <v>1</v>
      </c>
      <c r="U59" s="64">
        <v>213</v>
      </c>
      <c r="V59" s="27"/>
      <c r="W59" s="8"/>
      <c r="X59" s="81" t="s">
        <v>79</v>
      </c>
      <c r="Y59" s="81"/>
      <c r="Z59" s="84" t="s">
        <v>80</v>
      </c>
      <c r="AA59" s="84"/>
      <c r="AB59" s="17">
        <f>SUM(P59,'02'!H59,'02'!N59:P59)-H59</f>
        <v>0</v>
      </c>
      <c r="AC59" s="17">
        <f t="shared" si="1"/>
        <v>0</v>
      </c>
      <c r="AD59" s="17">
        <f t="shared" si="2"/>
        <v>0</v>
      </c>
      <c r="AE59" s="17">
        <f>SUM('02'!I59:M59)-'02'!H59</f>
        <v>0</v>
      </c>
    </row>
    <row r="60" spans="1:31" ht="12" customHeight="1" x14ac:dyDescent="0.15">
      <c r="B60" s="8"/>
      <c r="C60" s="8"/>
      <c r="D60" s="81" t="s">
        <v>72</v>
      </c>
      <c r="E60" s="81"/>
      <c r="F60" s="86" t="s">
        <v>111</v>
      </c>
      <c r="G60" s="87"/>
      <c r="H60" s="45">
        <f>SUM(Q60:U60,'02'!I60:P60)</f>
        <v>389</v>
      </c>
      <c r="I60" s="47">
        <f>SUM(Q60:U60,'02'!I60:M60)</f>
        <v>389</v>
      </c>
      <c r="J60" s="47">
        <f>Q60+'02'!I60</f>
        <v>1</v>
      </c>
      <c r="K60" s="47">
        <f>R60+'02'!J60</f>
        <v>0</v>
      </c>
      <c r="L60" s="47">
        <f>S60+'02'!K60</f>
        <v>45</v>
      </c>
      <c r="M60" s="47">
        <f>T60+'02'!L60</f>
        <v>2</v>
      </c>
      <c r="N60" s="46">
        <f>U60+'02'!M60</f>
        <v>341</v>
      </c>
      <c r="P60" s="63">
        <f t="shared" si="0"/>
        <v>389</v>
      </c>
      <c r="Q60" s="64">
        <v>1</v>
      </c>
      <c r="R60" s="64">
        <v>0</v>
      </c>
      <c r="S60" s="64">
        <v>45</v>
      </c>
      <c r="T60" s="64">
        <v>2</v>
      </c>
      <c r="U60" s="64">
        <v>341</v>
      </c>
      <c r="V60" s="27"/>
      <c r="W60" s="8"/>
      <c r="X60" s="81" t="s">
        <v>79</v>
      </c>
      <c r="Y60" s="81"/>
      <c r="Z60" s="82" t="s">
        <v>111</v>
      </c>
      <c r="AA60" s="82"/>
      <c r="AB60" s="17">
        <f>SUM(P60,'02'!H60,'02'!N60:P60)-H60</f>
        <v>0</v>
      </c>
      <c r="AC60" s="17">
        <f t="shared" si="1"/>
        <v>0</v>
      </c>
      <c r="AD60" s="17">
        <f t="shared" si="2"/>
        <v>0</v>
      </c>
      <c r="AE60" s="17">
        <f>SUM('02'!I60:M60)-'02'!H60</f>
        <v>0</v>
      </c>
    </row>
    <row r="61" spans="1:31" x14ac:dyDescent="0.15">
      <c r="B61" s="8"/>
      <c r="C61" s="8"/>
      <c r="D61" s="81" t="s">
        <v>72</v>
      </c>
      <c r="E61" s="81"/>
      <c r="F61" s="84" t="s">
        <v>20</v>
      </c>
      <c r="G61" s="88"/>
      <c r="H61" s="45">
        <f>SUM(Q61:U61,'02'!I61:P61)</f>
        <v>733</v>
      </c>
      <c r="I61" s="47">
        <f>SUM(Q61:U61,'02'!I61:M61)</f>
        <v>0</v>
      </c>
      <c r="J61" s="47">
        <f>Q61+'02'!I61</f>
        <v>0</v>
      </c>
      <c r="K61" s="47">
        <f>R61+'02'!J61</f>
        <v>0</v>
      </c>
      <c r="L61" s="47">
        <f>S61+'02'!K61</f>
        <v>0</v>
      </c>
      <c r="M61" s="47">
        <f>T61+'02'!L61</f>
        <v>0</v>
      </c>
      <c r="N61" s="46">
        <f>U61+'02'!M61</f>
        <v>0</v>
      </c>
      <c r="P61" s="63">
        <f t="shared" si="0"/>
        <v>0</v>
      </c>
      <c r="Q61" s="64">
        <v>0</v>
      </c>
      <c r="R61" s="64">
        <v>0</v>
      </c>
      <c r="S61" s="64">
        <v>0</v>
      </c>
      <c r="T61" s="64">
        <v>0</v>
      </c>
      <c r="U61" s="64">
        <v>0</v>
      </c>
      <c r="V61" s="27"/>
      <c r="W61" s="8"/>
      <c r="X61" s="81" t="s">
        <v>81</v>
      </c>
      <c r="Y61" s="81"/>
      <c r="Z61" s="84" t="s">
        <v>20</v>
      </c>
      <c r="AA61" s="84"/>
      <c r="AB61" s="17">
        <f>SUM(P61,'02'!H61,'02'!N61:P61)-H61</f>
        <v>0</v>
      </c>
      <c r="AC61" s="17">
        <f t="shared" si="1"/>
        <v>0</v>
      </c>
      <c r="AD61" s="17">
        <f t="shared" si="2"/>
        <v>0</v>
      </c>
      <c r="AE61" s="17">
        <f>SUM('02'!I61:M61)-'02'!H61</f>
        <v>0</v>
      </c>
    </row>
    <row r="62" spans="1:31" ht="12.75" thickBot="1" x14ac:dyDescent="0.2">
      <c r="B62" s="30"/>
      <c r="C62" s="30"/>
      <c r="D62" s="79" t="s">
        <v>73</v>
      </c>
      <c r="E62" s="79"/>
      <c r="F62" s="80" t="s">
        <v>21</v>
      </c>
      <c r="G62" s="89"/>
      <c r="H62" s="51">
        <f>SUM(Q62:U62,'02'!I62:P62)</f>
        <v>56925</v>
      </c>
      <c r="I62" s="52">
        <f>SUM(Q62:U62,'02'!I62:M62)</f>
        <v>45025</v>
      </c>
      <c r="J62" s="52">
        <f>Q62+'02'!I62</f>
        <v>1928</v>
      </c>
      <c r="K62" s="52">
        <f>R62+'02'!J62</f>
        <v>1279</v>
      </c>
      <c r="L62" s="52">
        <f>S62+'02'!K62</f>
        <v>4380</v>
      </c>
      <c r="M62" s="52">
        <f>T62+'02'!L62</f>
        <v>683</v>
      </c>
      <c r="N62" s="53">
        <f>U62+'02'!M62</f>
        <v>36755</v>
      </c>
      <c r="P62" s="67">
        <f t="shared" si="0"/>
        <v>36566</v>
      </c>
      <c r="Q62" s="68">
        <v>1320</v>
      </c>
      <c r="R62" s="68">
        <v>678</v>
      </c>
      <c r="S62" s="68">
        <v>3648</v>
      </c>
      <c r="T62" s="68">
        <v>537</v>
      </c>
      <c r="U62" s="68">
        <v>30383</v>
      </c>
      <c r="V62" s="31"/>
      <c r="W62" s="30"/>
      <c r="X62" s="79" t="s">
        <v>65</v>
      </c>
      <c r="Y62" s="79"/>
      <c r="Z62" s="80" t="s">
        <v>21</v>
      </c>
      <c r="AA62" s="80"/>
      <c r="AB62" s="17">
        <f>SUM(P62,'02'!H62,'02'!N62:P62)-H62</f>
        <v>0</v>
      </c>
      <c r="AC62" s="17">
        <f t="shared" si="1"/>
        <v>0</v>
      </c>
      <c r="AD62" s="17">
        <f t="shared" si="2"/>
        <v>0</v>
      </c>
      <c r="AE62" s="17">
        <f>SUM('02'!I62:M62)-'02'!H62</f>
        <v>0</v>
      </c>
    </row>
    <row r="64" spans="1:31" x14ac:dyDescent="0.15">
      <c r="G64" s="32" t="s">
        <v>97</v>
      </c>
      <c r="H64" s="32"/>
    </row>
    <row r="65" spans="7:21" x14ac:dyDescent="0.15">
      <c r="G65" s="32" t="s">
        <v>98</v>
      </c>
      <c r="H65" s="33">
        <f>SUM(H8,H21,H28,H32,H47,H55)-H7</f>
        <v>0</v>
      </c>
      <c r="I65" s="33">
        <f t="shared" ref="I65:U65" si="3">SUM(I8,I21,I28,I32,I47,I55)-I7</f>
        <v>0</v>
      </c>
      <c r="J65" s="33">
        <f t="shared" si="3"/>
        <v>0</v>
      </c>
      <c r="K65" s="33">
        <f t="shared" si="3"/>
        <v>0</v>
      </c>
      <c r="L65" s="33">
        <f t="shared" si="3"/>
        <v>0</v>
      </c>
      <c r="M65" s="33">
        <f t="shared" si="3"/>
        <v>0</v>
      </c>
      <c r="N65" s="33">
        <f t="shared" si="3"/>
        <v>0</v>
      </c>
      <c r="O65" s="33"/>
      <c r="P65" s="33">
        <f t="shared" si="3"/>
        <v>0</v>
      </c>
      <c r="Q65" s="33">
        <f t="shared" si="3"/>
        <v>0</v>
      </c>
      <c r="R65" s="33">
        <f t="shared" si="3"/>
        <v>0</v>
      </c>
      <c r="S65" s="33">
        <f t="shared" si="3"/>
        <v>0</v>
      </c>
      <c r="T65" s="33">
        <f t="shared" si="3"/>
        <v>0</v>
      </c>
      <c r="U65" s="33">
        <f t="shared" si="3"/>
        <v>0</v>
      </c>
    </row>
    <row r="66" spans="7:21" x14ac:dyDescent="0.15">
      <c r="G66" s="32" t="s">
        <v>99</v>
      </c>
      <c r="H66" s="33">
        <f>SUM(H9,H14,H19,H20)-H8</f>
        <v>0</v>
      </c>
      <c r="I66" s="33">
        <f t="shared" ref="I66:U66" si="4">SUM(I9,I14,I19,I20)-I8</f>
        <v>0</v>
      </c>
      <c r="J66" s="33">
        <f t="shared" si="4"/>
        <v>0</v>
      </c>
      <c r="K66" s="33">
        <f t="shared" si="4"/>
        <v>0</v>
      </c>
      <c r="L66" s="33">
        <f t="shared" si="4"/>
        <v>0</v>
      </c>
      <c r="M66" s="33">
        <f t="shared" si="4"/>
        <v>0</v>
      </c>
      <c r="N66" s="33">
        <f t="shared" si="4"/>
        <v>0</v>
      </c>
      <c r="O66" s="33"/>
      <c r="P66" s="33">
        <f t="shared" si="4"/>
        <v>0</v>
      </c>
      <c r="Q66" s="33">
        <f t="shared" si="4"/>
        <v>0</v>
      </c>
      <c r="R66" s="33">
        <f t="shared" si="4"/>
        <v>0</v>
      </c>
      <c r="S66" s="33">
        <f t="shared" si="4"/>
        <v>0</v>
      </c>
      <c r="T66" s="33">
        <f t="shared" si="4"/>
        <v>0</v>
      </c>
      <c r="U66" s="33">
        <f t="shared" si="4"/>
        <v>0</v>
      </c>
    </row>
    <row r="67" spans="7:21" x14ac:dyDescent="0.15">
      <c r="G67" s="32" t="s">
        <v>5</v>
      </c>
      <c r="H67" s="33">
        <f>SUM(H10:H13)-H9</f>
        <v>0</v>
      </c>
      <c r="I67" s="33">
        <f t="shared" ref="I67:U67" si="5">SUM(I10:I13)-I9</f>
        <v>0</v>
      </c>
      <c r="J67" s="33">
        <f t="shared" si="5"/>
        <v>0</v>
      </c>
      <c r="K67" s="33">
        <f t="shared" si="5"/>
        <v>0</v>
      </c>
      <c r="L67" s="33">
        <f t="shared" si="5"/>
        <v>0</v>
      </c>
      <c r="M67" s="33">
        <f t="shared" si="5"/>
        <v>0</v>
      </c>
      <c r="N67" s="33">
        <f t="shared" si="5"/>
        <v>0</v>
      </c>
      <c r="O67" s="33"/>
      <c r="P67" s="33">
        <f t="shared" si="5"/>
        <v>0</v>
      </c>
      <c r="Q67" s="33">
        <f t="shared" si="5"/>
        <v>0</v>
      </c>
      <c r="R67" s="33">
        <f t="shared" si="5"/>
        <v>0</v>
      </c>
      <c r="S67" s="33">
        <f t="shared" si="5"/>
        <v>0</v>
      </c>
      <c r="T67" s="33">
        <f t="shared" si="5"/>
        <v>0</v>
      </c>
      <c r="U67" s="33">
        <f t="shared" si="5"/>
        <v>0</v>
      </c>
    </row>
    <row r="68" spans="7:21" x14ac:dyDescent="0.15">
      <c r="G68" s="32" t="s">
        <v>100</v>
      </c>
      <c r="H68" s="33">
        <f>SUM(H15:H18)-H14</f>
        <v>0</v>
      </c>
      <c r="I68" s="33">
        <f t="shared" ref="I68:U68" si="6">SUM(I15:I18)-I14</f>
        <v>0</v>
      </c>
      <c r="J68" s="33">
        <f t="shared" si="6"/>
        <v>0</v>
      </c>
      <c r="K68" s="33">
        <f t="shared" si="6"/>
        <v>0</v>
      </c>
      <c r="L68" s="33">
        <f t="shared" si="6"/>
        <v>0</v>
      </c>
      <c r="M68" s="33">
        <f t="shared" si="6"/>
        <v>0</v>
      </c>
      <c r="N68" s="33">
        <f t="shared" si="6"/>
        <v>0</v>
      </c>
      <c r="O68" s="33"/>
      <c r="P68" s="33">
        <f t="shared" si="6"/>
        <v>0</v>
      </c>
      <c r="Q68" s="33">
        <f t="shared" si="6"/>
        <v>0</v>
      </c>
      <c r="R68" s="33">
        <f t="shared" si="6"/>
        <v>0</v>
      </c>
      <c r="S68" s="33">
        <f t="shared" si="6"/>
        <v>0</v>
      </c>
      <c r="T68" s="33">
        <f t="shared" si="6"/>
        <v>0</v>
      </c>
      <c r="U68" s="33">
        <f t="shared" si="6"/>
        <v>0</v>
      </c>
    </row>
    <row r="69" spans="7:21" x14ac:dyDescent="0.15">
      <c r="G69" s="32" t="s">
        <v>101</v>
      </c>
      <c r="H69" s="33">
        <f>SUM(H22:H24,H26:H27)-H21</f>
        <v>0</v>
      </c>
      <c r="I69" s="33">
        <f t="shared" ref="I69:U69" si="7">SUM(I22:I24,I26:I27)-I21</f>
        <v>0</v>
      </c>
      <c r="J69" s="33">
        <f t="shared" si="7"/>
        <v>0</v>
      </c>
      <c r="K69" s="33">
        <f t="shared" si="7"/>
        <v>0</v>
      </c>
      <c r="L69" s="33">
        <f t="shared" si="7"/>
        <v>0</v>
      </c>
      <c r="M69" s="33">
        <f t="shared" si="7"/>
        <v>0</v>
      </c>
      <c r="N69" s="33">
        <f t="shared" si="7"/>
        <v>0</v>
      </c>
      <c r="O69" s="33"/>
      <c r="P69" s="33">
        <f t="shared" si="7"/>
        <v>0</v>
      </c>
      <c r="Q69" s="33">
        <f t="shared" si="7"/>
        <v>0</v>
      </c>
      <c r="R69" s="33">
        <f t="shared" si="7"/>
        <v>0</v>
      </c>
      <c r="S69" s="33">
        <f t="shared" si="7"/>
        <v>0</v>
      </c>
      <c r="T69" s="33">
        <f t="shared" si="7"/>
        <v>0</v>
      </c>
      <c r="U69" s="33">
        <f t="shared" si="7"/>
        <v>0</v>
      </c>
    </row>
    <row r="70" spans="7:21" x14ac:dyDescent="0.15">
      <c r="G70" s="32" t="s">
        <v>102</v>
      </c>
      <c r="H70" s="33">
        <f>SUM(H29:H31)-H28</f>
        <v>0</v>
      </c>
      <c r="I70" s="33">
        <f t="shared" ref="I70:U70" si="8">SUM(I29:I31)-I28</f>
        <v>0</v>
      </c>
      <c r="J70" s="33">
        <f t="shared" si="8"/>
        <v>0</v>
      </c>
      <c r="K70" s="33">
        <f t="shared" si="8"/>
        <v>0</v>
      </c>
      <c r="L70" s="33">
        <f t="shared" si="8"/>
        <v>0</v>
      </c>
      <c r="M70" s="33">
        <f t="shared" si="8"/>
        <v>0</v>
      </c>
      <c r="N70" s="33">
        <f t="shared" si="8"/>
        <v>0</v>
      </c>
      <c r="O70" s="33"/>
      <c r="P70" s="33">
        <f t="shared" si="8"/>
        <v>0</v>
      </c>
      <c r="Q70" s="33">
        <f t="shared" si="8"/>
        <v>0</v>
      </c>
      <c r="R70" s="33">
        <f t="shared" si="8"/>
        <v>0</v>
      </c>
      <c r="S70" s="33">
        <f t="shared" si="8"/>
        <v>0</v>
      </c>
      <c r="T70" s="33">
        <f t="shared" si="8"/>
        <v>0</v>
      </c>
      <c r="U70" s="33">
        <f t="shared" si="8"/>
        <v>0</v>
      </c>
    </row>
    <row r="71" spans="7:21" x14ac:dyDescent="0.15">
      <c r="G71" s="32" t="s">
        <v>103</v>
      </c>
      <c r="H71" s="33">
        <f>SUM(H33:H34,H37,H43,H45:H46)-H32</f>
        <v>0</v>
      </c>
      <c r="I71" s="33">
        <f t="shared" ref="I71:U71" si="9">SUM(I33:I34,I37,I43,I45:I46)-I32</f>
        <v>0</v>
      </c>
      <c r="J71" s="33">
        <f t="shared" si="9"/>
        <v>0</v>
      </c>
      <c r="K71" s="33">
        <f t="shared" si="9"/>
        <v>0</v>
      </c>
      <c r="L71" s="33">
        <f t="shared" si="9"/>
        <v>0</v>
      </c>
      <c r="M71" s="33">
        <f t="shared" si="9"/>
        <v>0</v>
      </c>
      <c r="N71" s="33">
        <f t="shared" si="9"/>
        <v>0</v>
      </c>
      <c r="O71" s="33"/>
      <c r="P71" s="33">
        <f t="shared" si="9"/>
        <v>0</v>
      </c>
      <c r="Q71" s="33">
        <f t="shared" si="9"/>
        <v>0</v>
      </c>
      <c r="R71" s="33">
        <f t="shared" si="9"/>
        <v>0</v>
      </c>
      <c r="S71" s="33">
        <f t="shared" si="9"/>
        <v>0</v>
      </c>
      <c r="T71" s="33">
        <f t="shared" si="9"/>
        <v>0</v>
      </c>
      <c r="U71" s="33">
        <f t="shared" si="9"/>
        <v>0</v>
      </c>
    </row>
    <row r="72" spans="7:21" x14ac:dyDescent="0.15">
      <c r="G72" s="32" t="s">
        <v>104</v>
      </c>
      <c r="H72" s="33">
        <f>SUM(H35:H36)-H34</f>
        <v>0</v>
      </c>
      <c r="I72" s="33">
        <f t="shared" ref="I72:U72" si="10">SUM(I35:I36)-I34</f>
        <v>0</v>
      </c>
      <c r="J72" s="33">
        <f t="shared" si="10"/>
        <v>0</v>
      </c>
      <c r="K72" s="33">
        <f t="shared" si="10"/>
        <v>0</v>
      </c>
      <c r="L72" s="33">
        <f t="shared" si="10"/>
        <v>0</v>
      </c>
      <c r="M72" s="33">
        <f t="shared" si="10"/>
        <v>0</v>
      </c>
      <c r="N72" s="33">
        <f t="shared" si="10"/>
        <v>0</v>
      </c>
      <c r="O72" s="33"/>
      <c r="P72" s="33">
        <f t="shared" si="10"/>
        <v>0</v>
      </c>
      <c r="Q72" s="33">
        <f t="shared" si="10"/>
        <v>0</v>
      </c>
      <c r="R72" s="33">
        <f t="shared" si="10"/>
        <v>0</v>
      </c>
      <c r="S72" s="33">
        <f t="shared" si="10"/>
        <v>0</v>
      </c>
      <c r="T72" s="33">
        <f t="shared" si="10"/>
        <v>0</v>
      </c>
      <c r="U72" s="33">
        <f t="shared" si="10"/>
        <v>0</v>
      </c>
    </row>
    <row r="73" spans="7:21" x14ac:dyDescent="0.15">
      <c r="G73" s="32" t="s">
        <v>105</v>
      </c>
      <c r="H73" s="33">
        <f>SUM(H38:H42)-H37</f>
        <v>0</v>
      </c>
      <c r="I73" s="33">
        <f t="shared" ref="I73:U73" si="11">SUM(I38:I42)-I37</f>
        <v>0</v>
      </c>
      <c r="J73" s="33">
        <f t="shared" si="11"/>
        <v>0</v>
      </c>
      <c r="K73" s="33">
        <f t="shared" si="11"/>
        <v>0</v>
      </c>
      <c r="L73" s="33">
        <f t="shared" si="11"/>
        <v>0</v>
      </c>
      <c r="M73" s="33">
        <f t="shared" si="11"/>
        <v>0</v>
      </c>
      <c r="N73" s="33">
        <f t="shared" si="11"/>
        <v>0</v>
      </c>
      <c r="O73" s="33"/>
      <c r="P73" s="33">
        <f t="shared" si="11"/>
        <v>0</v>
      </c>
      <c r="Q73" s="33">
        <f t="shared" si="11"/>
        <v>0</v>
      </c>
      <c r="R73" s="33">
        <f t="shared" si="11"/>
        <v>0</v>
      </c>
      <c r="S73" s="33">
        <f t="shared" si="11"/>
        <v>0</v>
      </c>
      <c r="T73" s="33">
        <f t="shared" si="11"/>
        <v>0</v>
      </c>
      <c r="U73" s="33">
        <f t="shared" si="11"/>
        <v>0</v>
      </c>
    </row>
    <row r="74" spans="7:21" x14ac:dyDescent="0.15">
      <c r="G74" s="32" t="s">
        <v>106</v>
      </c>
      <c r="H74" s="33">
        <f>SUM(H49:H51)-H48</f>
        <v>0</v>
      </c>
      <c r="I74" s="33">
        <f t="shared" ref="I74:U74" si="12">SUM(I49:I51)-I48</f>
        <v>0</v>
      </c>
      <c r="J74" s="33">
        <f t="shared" si="12"/>
        <v>0</v>
      </c>
      <c r="K74" s="33">
        <f t="shared" si="12"/>
        <v>0</v>
      </c>
      <c r="L74" s="33">
        <f t="shared" si="12"/>
        <v>0</v>
      </c>
      <c r="M74" s="33">
        <f t="shared" si="12"/>
        <v>0</v>
      </c>
      <c r="N74" s="33">
        <f t="shared" si="12"/>
        <v>0</v>
      </c>
      <c r="O74" s="33"/>
      <c r="P74" s="33">
        <f t="shared" si="12"/>
        <v>0</v>
      </c>
      <c r="Q74" s="33">
        <f t="shared" si="12"/>
        <v>0</v>
      </c>
      <c r="R74" s="33">
        <f t="shared" si="12"/>
        <v>0</v>
      </c>
      <c r="S74" s="33">
        <f t="shared" si="12"/>
        <v>0</v>
      </c>
      <c r="T74" s="33">
        <f t="shared" si="12"/>
        <v>0</v>
      </c>
      <c r="U74" s="33">
        <f t="shared" si="12"/>
        <v>0</v>
      </c>
    </row>
  </sheetData>
  <mergeCells count="139">
    <mergeCell ref="F57:G57"/>
    <mergeCell ref="C47:G47"/>
    <mergeCell ref="D48:G48"/>
    <mergeCell ref="C55:G55"/>
    <mergeCell ref="D56:E56"/>
    <mergeCell ref="F56:G56"/>
    <mergeCell ref="D37:G37"/>
    <mergeCell ref="X30:AA30"/>
    <mergeCell ref="X24:AA24"/>
    <mergeCell ref="Y25:Z25"/>
    <mergeCell ref="X26:AA26"/>
    <mergeCell ref="X27:AA27"/>
    <mergeCell ref="C32:G32"/>
    <mergeCell ref="D27:G27"/>
    <mergeCell ref="C28:G28"/>
    <mergeCell ref="E42:G42"/>
    <mergeCell ref="E35:G35"/>
    <mergeCell ref="E36:G36"/>
    <mergeCell ref="E25:F25"/>
    <mergeCell ref="Y42:AA42"/>
    <mergeCell ref="X43:AA43"/>
    <mergeCell ref="X34:AA34"/>
    <mergeCell ref="Y35:AA35"/>
    <mergeCell ref="Y41:AA41"/>
    <mergeCell ref="Y15:AA15"/>
    <mergeCell ref="E38:G38"/>
    <mergeCell ref="E39:G39"/>
    <mergeCell ref="E40:G40"/>
    <mergeCell ref="E41:G41"/>
    <mergeCell ref="D29:G29"/>
    <mergeCell ref="D30:G30"/>
    <mergeCell ref="D31:G31"/>
    <mergeCell ref="X23:AA23"/>
    <mergeCell ref="X31:AA31"/>
    <mergeCell ref="Y40:AA40"/>
    <mergeCell ref="W32:AA32"/>
    <mergeCell ref="Y17:AA17"/>
    <mergeCell ref="Y18:AA18"/>
    <mergeCell ref="X19:AA19"/>
    <mergeCell ref="W28:AA28"/>
    <mergeCell ref="X29:AA29"/>
    <mergeCell ref="Y39:AA39"/>
    <mergeCell ref="X33:AA33"/>
    <mergeCell ref="X20:AA20"/>
    <mergeCell ref="W21:AA21"/>
    <mergeCell ref="X22:AA22"/>
    <mergeCell ref="Y36:AA36"/>
    <mergeCell ref="X37:AA37"/>
    <mergeCell ref="Y16:AA16"/>
    <mergeCell ref="E53:F53"/>
    <mergeCell ref="E54:F54"/>
    <mergeCell ref="D43:G43"/>
    <mergeCell ref="D46:G46"/>
    <mergeCell ref="E49:G49"/>
    <mergeCell ref="E50:G50"/>
    <mergeCell ref="E44:F44"/>
    <mergeCell ref="D45:G45"/>
    <mergeCell ref="D26:G26"/>
    <mergeCell ref="D52:G52"/>
    <mergeCell ref="E51:G51"/>
    <mergeCell ref="X45:AA45"/>
    <mergeCell ref="Y54:Z54"/>
    <mergeCell ref="Y44:Z44"/>
    <mergeCell ref="Y38:AA38"/>
    <mergeCell ref="X46:AA46"/>
    <mergeCell ref="H2:M2"/>
    <mergeCell ref="Q2:U2"/>
    <mergeCell ref="E15:G15"/>
    <mergeCell ref="E16:G16"/>
    <mergeCell ref="B4:G6"/>
    <mergeCell ref="H4:H6"/>
    <mergeCell ref="I5:I6"/>
    <mergeCell ref="P5:P6"/>
    <mergeCell ref="J5:M5"/>
    <mergeCell ref="I4:N4"/>
    <mergeCell ref="P4:U4"/>
    <mergeCell ref="N5:N6"/>
    <mergeCell ref="U5:U6"/>
    <mergeCell ref="B7:G7"/>
    <mergeCell ref="C8:G8"/>
    <mergeCell ref="D9:G9"/>
    <mergeCell ref="E10:G10"/>
    <mergeCell ref="E11:G11"/>
    <mergeCell ref="Q5:T5"/>
    <mergeCell ref="Y13:AA13"/>
    <mergeCell ref="X14:AA14"/>
    <mergeCell ref="Y12:AA12"/>
    <mergeCell ref="V4:AA6"/>
    <mergeCell ref="V7:AA7"/>
    <mergeCell ref="W8:AA8"/>
    <mergeCell ref="X9:AA9"/>
    <mergeCell ref="Y10:AA10"/>
    <mergeCell ref="Y11:AA11"/>
    <mergeCell ref="D60:E60"/>
    <mergeCell ref="F60:G60"/>
    <mergeCell ref="D61:E61"/>
    <mergeCell ref="F61:G61"/>
    <mergeCell ref="D62:E62"/>
    <mergeCell ref="F62:G62"/>
    <mergeCell ref="E12:G12"/>
    <mergeCell ref="E13:G13"/>
    <mergeCell ref="D14:G14"/>
    <mergeCell ref="D58:E58"/>
    <mergeCell ref="F58:G58"/>
    <mergeCell ref="D59:E59"/>
    <mergeCell ref="F59:G59"/>
    <mergeCell ref="C21:G21"/>
    <mergeCell ref="D22:G22"/>
    <mergeCell ref="D23:G23"/>
    <mergeCell ref="E17:G17"/>
    <mergeCell ref="E18:G18"/>
    <mergeCell ref="D19:G19"/>
    <mergeCell ref="D20:G20"/>
    <mergeCell ref="D33:G33"/>
    <mergeCell ref="D34:G34"/>
    <mergeCell ref="D24:G24"/>
    <mergeCell ref="D57:E57"/>
    <mergeCell ref="X62:Y62"/>
    <mergeCell ref="Z62:AA62"/>
    <mergeCell ref="X60:Y60"/>
    <mergeCell ref="Z60:AA60"/>
    <mergeCell ref="X61:Y61"/>
    <mergeCell ref="W47:AA47"/>
    <mergeCell ref="X48:AA48"/>
    <mergeCell ref="Y49:AA49"/>
    <mergeCell ref="Y50:AA50"/>
    <mergeCell ref="X58:Y58"/>
    <mergeCell ref="Z56:AA56"/>
    <mergeCell ref="W55:AA55"/>
    <mergeCell ref="Z61:AA61"/>
    <mergeCell ref="X59:Y59"/>
    <mergeCell ref="Z59:AA59"/>
    <mergeCell ref="Y51:AA51"/>
    <mergeCell ref="X52:AA52"/>
    <mergeCell ref="Y53:Z53"/>
    <mergeCell ref="Z58:AA58"/>
    <mergeCell ref="X57:Y57"/>
    <mergeCell ref="Z57:AA57"/>
    <mergeCell ref="X56:Y5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Normal="100" zoomScaleSheetLayoutView="100" workbookViewId="0">
      <selection activeCell="H7" sqref="H7"/>
    </sheetView>
  </sheetViews>
  <sheetFormatPr defaultColWidth="9.140625" defaultRowHeight="12" x14ac:dyDescent="0.15"/>
  <cols>
    <col min="1" max="6" width="2.7109375" style="1" customWidth="1"/>
    <col min="7" max="7" width="15.140625" style="1" customWidth="1"/>
    <col min="8" max="8" width="9.5703125" style="18" customWidth="1"/>
    <col min="9" max="9" width="8.42578125" style="18" customWidth="1"/>
    <col min="10" max="10" width="9.85546875" style="18" customWidth="1"/>
    <col min="11" max="11" width="9.42578125" style="18" customWidth="1"/>
    <col min="12" max="12" width="5.7109375" style="18" customWidth="1"/>
    <col min="13" max="13" width="10" style="18" customWidth="1"/>
    <col min="14" max="14" width="9" style="18" customWidth="1"/>
    <col min="15" max="15" width="11.85546875" style="18" customWidth="1"/>
    <col min="16" max="16" width="10" style="18" customWidth="1"/>
    <col min="17" max="16384" width="9.140625" style="18"/>
  </cols>
  <sheetData>
    <row r="1" spans="1:26" x14ac:dyDescent="0.15">
      <c r="B1" s="44" t="s">
        <v>115</v>
      </c>
    </row>
    <row r="2" spans="1:26" s="4" customFormat="1" ht="14.25" x14ac:dyDescent="0.15">
      <c r="A2" s="2"/>
      <c r="G2" s="144" t="s">
        <v>94</v>
      </c>
      <c r="H2" s="144"/>
      <c r="I2" s="144"/>
      <c r="J2" s="144"/>
      <c r="K2" s="144"/>
      <c r="L2" s="144"/>
      <c r="M2" s="144"/>
      <c r="N2" s="144"/>
      <c r="O2" s="40"/>
      <c r="R2" s="134"/>
      <c r="S2" s="134"/>
      <c r="T2" s="134"/>
      <c r="U2" s="134"/>
      <c r="V2" s="134"/>
      <c r="W2" s="134"/>
      <c r="X2" s="134"/>
      <c r="Y2" s="134"/>
      <c r="Z2" s="134"/>
    </row>
    <row r="3" spans="1:26" s="9" customFormat="1" ht="15" thickBot="1" x14ac:dyDescent="0.2">
      <c r="A3" s="4"/>
      <c r="B3" s="4"/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</row>
    <row r="4" spans="1:26" s="9" customFormat="1" ht="13.5" customHeight="1" x14ac:dyDescent="0.15">
      <c r="A4" s="2"/>
      <c r="B4" s="103" t="s">
        <v>22</v>
      </c>
      <c r="C4" s="103"/>
      <c r="D4" s="103"/>
      <c r="E4" s="103"/>
      <c r="F4" s="103"/>
      <c r="G4" s="103"/>
      <c r="H4" s="116" t="s">
        <v>2</v>
      </c>
      <c r="I4" s="117"/>
      <c r="J4" s="117"/>
      <c r="K4" s="117"/>
      <c r="L4" s="117"/>
      <c r="M4" s="135"/>
      <c r="N4" s="136" t="s">
        <v>3</v>
      </c>
      <c r="O4" s="139" t="s">
        <v>4</v>
      </c>
      <c r="P4" s="139" t="s">
        <v>96</v>
      </c>
    </row>
    <row r="5" spans="1:26" s="9" customFormat="1" ht="13.5" customHeight="1" x14ac:dyDescent="0.15">
      <c r="B5" s="104"/>
      <c r="C5" s="104"/>
      <c r="D5" s="104"/>
      <c r="E5" s="104"/>
      <c r="F5" s="104"/>
      <c r="G5" s="104"/>
      <c r="H5" s="141" t="s">
        <v>29</v>
      </c>
      <c r="I5" s="113" t="s">
        <v>28</v>
      </c>
      <c r="J5" s="114"/>
      <c r="K5" s="114"/>
      <c r="L5" s="115"/>
      <c r="M5" s="143" t="s">
        <v>36</v>
      </c>
      <c r="N5" s="137"/>
      <c r="O5" s="140"/>
      <c r="P5" s="140"/>
    </row>
    <row r="6" spans="1:26" s="9" customFormat="1" ht="24" x14ac:dyDescent="0.15">
      <c r="B6" s="105"/>
      <c r="C6" s="105"/>
      <c r="D6" s="105"/>
      <c r="E6" s="105"/>
      <c r="F6" s="105"/>
      <c r="G6" s="105"/>
      <c r="H6" s="142"/>
      <c r="I6" s="12" t="s">
        <v>35</v>
      </c>
      <c r="J6" s="12" t="s">
        <v>34</v>
      </c>
      <c r="K6" s="12" t="s">
        <v>33</v>
      </c>
      <c r="L6" s="12" t="s">
        <v>27</v>
      </c>
      <c r="M6" s="142"/>
      <c r="N6" s="138"/>
      <c r="O6" s="120"/>
      <c r="P6" s="120"/>
    </row>
    <row r="7" spans="1:26" s="41" customFormat="1" ht="15" customHeight="1" x14ac:dyDescent="0.15">
      <c r="B7" s="145" t="s">
        <v>31</v>
      </c>
      <c r="C7" s="145"/>
      <c r="D7" s="145"/>
      <c r="E7" s="145"/>
      <c r="F7" s="145"/>
      <c r="G7" s="146"/>
      <c r="H7" s="69">
        <f>SUM(I7:M7)</f>
        <v>27857</v>
      </c>
      <c r="I7" s="55">
        <f t="shared" ref="I7:O7" si="0">SUM(I8,I21,I28,I32,I47,I55)</f>
        <v>3588</v>
      </c>
      <c r="J7" s="55">
        <f t="shared" si="0"/>
        <v>3345</v>
      </c>
      <c r="K7" s="55">
        <f t="shared" si="0"/>
        <v>5329</v>
      </c>
      <c r="L7" s="55">
        <f t="shared" si="0"/>
        <v>214</v>
      </c>
      <c r="M7" s="55">
        <f t="shared" si="0"/>
        <v>15381</v>
      </c>
      <c r="N7" s="55">
        <f t="shared" si="0"/>
        <v>1</v>
      </c>
      <c r="O7" s="55">
        <f t="shared" si="0"/>
        <v>32708</v>
      </c>
      <c r="P7" s="70">
        <f>SUM(P8,P21,P28,P32,P47,P55)</f>
        <v>390991</v>
      </c>
      <c r="Q7" s="41">
        <v>568104</v>
      </c>
    </row>
    <row r="8" spans="1:26" s="41" customFormat="1" ht="15" customHeight="1" x14ac:dyDescent="0.15">
      <c r="B8" s="35"/>
      <c r="C8" s="132" t="s">
        <v>83</v>
      </c>
      <c r="D8" s="132"/>
      <c r="E8" s="132"/>
      <c r="F8" s="132"/>
      <c r="G8" s="133"/>
      <c r="H8" s="69">
        <f t="shared" ref="H8:H62" si="1">SUM(I8:M8)</f>
        <v>628</v>
      </c>
      <c r="I8" s="55">
        <v>66</v>
      </c>
      <c r="J8" s="55">
        <v>76</v>
      </c>
      <c r="K8" s="55">
        <v>200</v>
      </c>
      <c r="L8" s="55">
        <v>2</v>
      </c>
      <c r="M8" s="55">
        <v>284</v>
      </c>
      <c r="N8" s="55">
        <v>1</v>
      </c>
      <c r="O8" s="71">
        <v>317</v>
      </c>
      <c r="P8" s="71">
        <f>Q8-N8-O8-'01'!I8</f>
        <v>0</v>
      </c>
      <c r="Q8" s="41">
        <v>4149</v>
      </c>
    </row>
    <row r="9" spans="1:26" s="42" customFormat="1" x14ac:dyDescent="0.15">
      <c r="B9" s="36"/>
      <c r="C9" s="36"/>
      <c r="D9" s="92" t="s">
        <v>37</v>
      </c>
      <c r="E9" s="92"/>
      <c r="F9" s="92"/>
      <c r="G9" s="93"/>
      <c r="H9" s="72">
        <f t="shared" si="1"/>
        <v>238</v>
      </c>
      <c r="I9" s="58">
        <v>20</v>
      </c>
      <c r="J9" s="58">
        <v>47</v>
      </c>
      <c r="K9" s="58">
        <v>114</v>
      </c>
      <c r="L9" s="58">
        <v>0</v>
      </c>
      <c r="M9" s="58">
        <v>57</v>
      </c>
      <c r="N9" s="58">
        <v>1</v>
      </c>
      <c r="O9" s="73">
        <v>5</v>
      </c>
      <c r="P9" s="71">
        <f>Q9-N9-O9-'01'!I9</f>
        <v>0</v>
      </c>
      <c r="Q9" s="42">
        <v>874</v>
      </c>
    </row>
    <row r="10" spans="1:26" s="42" customFormat="1" x14ac:dyDescent="0.15">
      <c r="B10" s="36"/>
      <c r="C10" s="36"/>
      <c r="D10" s="36"/>
      <c r="E10" s="92" t="s">
        <v>5</v>
      </c>
      <c r="F10" s="92"/>
      <c r="G10" s="93"/>
      <c r="H10" s="72">
        <f t="shared" si="1"/>
        <v>228</v>
      </c>
      <c r="I10" s="60">
        <v>19</v>
      </c>
      <c r="J10" s="60">
        <v>45</v>
      </c>
      <c r="K10" s="60">
        <v>111</v>
      </c>
      <c r="L10" s="60">
        <v>0</v>
      </c>
      <c r="M10" s="60">
        <v>53</v>
      </c>
      <c r="N10" s="60">
        <v>1</v>
      </c>
      <c r="O10" s="74">
        <v>0</v>
      </c>
      <c r="P10" s="71">
        <f>Q10-N10-O10-'01'!I10</f>
        <v>0</v>
      </c>
      <c r="Q10" s="42">
        <v>820</v>
      </c>
    </row>
    <row r="11" spans="1:26" s="42" customFormat="1" x14ac:dyDescent="0.15">
      <c r="B11" s="36"/>
      <c r="C11" s="36"/>
      <c r="D11" s="36"/>
      <c r="E11" s="92" t="s">
        <v>38</v>
      </c>
      <c r="F11" s="92"/>
      <c r="G11" s="93"/>
      <c r="H11" s="72">
        <f t="shared" si="1"/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74">
        <v>0</v>
      </c>
      <c r="P11" s="71">
        <f>Q11-N11-O11-'01'!I11</f>
        <v>0</v>
      </c>
      <c r="Q11" s="42">
        <v>9</v>
      </c>
    </row>
    <row r="12" spans="1:26" s="42" customFormat="1" x14ac:dyDescent="0.15">
      <c r="B12" s="36"/>
      <c r="C12" s="36"/>
      <c r="D12" s="36"/>
      <c r="E12" s="92" t="s">
        <v>6</v>
      </c>
      <c r="F12" s="92"/>
      <c r="G12" s="93"/>
      <c r="H12" s="72">
        <f t="shared" si="1"/>
        <v>4</v>
      </c>
      <c r="I12" s="60">
        <v>0</v>
      </c>
      <c r="J12" s="60">
        <v>0</v>
      </c>
      <c r="K12" s="60">
        <v>2</v>
      </c>
      <c r="L12" s="60">
        <v>0</v>
      </c>
      <c r="M12" s="60">
        <v>2</v>
      </c>
      <c r="N12" s="60">
        <v>0</v>
      </c>
      <c r="O12" s="74">
        <v>5</v>
      </c>
      <c r="P12" s="71">
        <f>Q12-N12-O12-'01'!I12</f>
        <v>0</v>
      </c>
      <c r="Q12" s="42">
        <v>21</v>
      </c>
    </row>
    <row r="13" spans="1:26" s="42" customFormat="1" x14ac:dyDescent="0.15">
      <c r="B13" s="36"/>
      <c r="C13" s="36"/>
      <c r="D13" s="36"/>
      <c r="E13" s="92" t="s">
        <v>7</v>
      </c>
      <c r="F13" s="92"/>
      <c r="G13" s="93"/>
      <c r="H13" s="72">
        <f t="shared" si="1"/>
        <v>6</v>
      </c>
      <c r="I13" s="60">
        <v>1</v>
      </c>
      <c r="J13" s="60">
        <v>2</v>
      </c>
      <c r="K13" s="60">
        <v>1</v>
      </c>
      <c r="L13" s="60">
        <v>0</v>
      </c>
      <c r="M13" s="60">
        <v>2</v>
      </c>
      <c r="N13" s="60">
        <v>0</v>
      </c>
      <c r="O13" s="74">
        <v>0</v>
      </c>
      <c r="P13" s="71">
        <f>Q13-N13-O13-'01'!I13</f>
        <v>0</v>
      </c>
      <c r="Q13" s="42">
        <v>24</v>
      </c>
    </row>
    <row r="14" spans="1:26" s="42" customFormat="1" x14ac:dyDescent="0.15">
      <c r="B14" s="36"/>
      <c r="C14" s="36"/>
      <c r="D14" s="92" t="s">
        <v>39</v>
      </c>
      <c r="E14" s="92"/>
      <c r="F14" s="92"/>
      <c r="G14" s="93"/>
      <c r="H14" s="72">
        <f t="shared" si="1"/>
        <v>154</v>
      </c>
      <c r="I14" s="58">
        <v>16</v>
      </c>
      <c r="J14" s="58">
        <v>10</v>
      </c>
      <c r="K14" s="58">
        <v>11</v>
      </c>
      <c r="L14" s="58">
        <v>0</v>
      </c>
      <c r="M14" s="58">
        <v>117</v>
      </c>
      <c r="N14" s="58">
        <v>0</v>
      </c>
      <c r="O14" s="73">
        <v>99</v>
      </c>
      <c r="P14" s="71">
        <f>Q14-N14-O14-'01'!I14</f>
        <v>0</v>
      </c>
      <c r="Q14" s="42">
        <v>1138</v>
      </c>
    </row>
    <row r="15" spans="1:26" s="42" customFormat="1" x14ac:dyDescent="0.15">
      <c r="B15" s="36"/>
      <c r="C15" s="36"/>
      <c r="D15" s="36"/>
      <c r="E15" s="92" t="s">
        <v>8</v>
      </c>
      <c r="F15" s="92"/>
      <c r="G15" s="93"/>
      <c r="H15" s="72">
        <f t="shared" si="1"/>
        <v>5</v>
      </c>
      <c r="I15" s="60">
        <v>1</v>
      </c>
      <c r="J15" s="60">
        <v>1</v>
      </c>
      <c r="K15" s="60">
        <v>0</v>
      </c>
      <c r="L15" s="60">
        <v>0</v>
      </c>
      <c r="M15" s="60">
        <v>3</v>
      </c>
      <c r="N15" s="60">
        <v>0</v>
      </c>
      <c r="O15" s="74">
        <v>0</v>
      </c>
      <c r="P15" s="71">
        <f>Q15-N15-O15-'01'!I15</f>
        <v>0</v>
      </c>
      <c r="Q15" s="42">
        <v>19</v>
      </c>
    </row>
    <row r="16" spans="1:26" s="42" customFormat="1" x14ac:dyDescent="0.15">
      <c r="B16" s="36"/>
      <c r="C16" s="36"/>
      <c r="D16" s="36"/>
      <c r="E16" s="92" t="s">
        <v>9</v>
      </c>
      <c r="F16" s="92"/>
      <c r="G16" s="93"/>
      <c r="H16" s="72">
        <f t="shared" si="1"/>
        <v>71</v>
      </c>
      <c r="I16" s="60">
        <v>3</v>
      </c>
      <c r="J16" s="60">
        <v>3</v>
      </c>
      <c r="K16" s="60">
        <v>5</v>
      </c>
      <c r="L16" s="60">
        <v>0</v>
      </c>
      <c r="M16" s="60">
        <v>60</v>
      </c>
      <c r="N16" s="60">
        <v>0</v>
      </c>
      <c r="O16" s="74">
        <v>0</v>
      </c>
      <c r="P16" s="71">
        <f>Q16-N16-O16-'01'!I16</f>
        <v>0</v>
      </c>
      <c r="Q16" s="42">
        <v>462</v>
      </c>
    </row>
    <row r="17" spans="2:17" s="42" customFormat="1" x14ac:dyDescent="0.15">
      <c r="B17" s="36"/>
      <c r="C17" s="36"/>
      <c r="D17" s="36"/>
      <c r="E17" s="91" t="s">
        <v>116</v>
      </c>
      <c r="F17" s="92"/>
      <c r="G17" s="93"/>
      <c r="H17" s="72">
        <f t="shared" si="1"/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74">
        <v>0</v>
      </c>
      <c r="P17" s="71">
        <f>Q17-N17-O17-'01'!I17</f>
        <v>0</v>
      </c>
      <c r="Q17" s="42">
        <v>24</v>
      </c>
    </row>
    <row r="18" spans="2:17" s="42" customFormat="1" x14ac:dyDescent="0.15">
      <c r="B18" s="36"/>
      <c r="C18" s="36"/>
      <c r="D18" s="36"/>
      <c r="E18" s="92" t="s">
        <v>10</v>
      </c>
      <c r="F18" s="92"/>
      <c r="G18" s="93"/>
      <c r="H18" s="72">
        <f t="shared" si="1"/>
        <v>78</v>
      </c>
      <c r="I18" s="60">
        <v>12</v>
      </c>
      <c r="J18" s="60">
        <v>6</v>
      </c>
      <c r="K18" s="60">
        <v>6</v>
      </c>
      <c r="L18" s="60">
        <v>0</v>
      </c>
      <c r="M18" s="60">
        <v>54</v>
      </c>
      <c r="N18" s="60">
        <v>0</v>
      </c>
      <c r="O18" s="74">
        <v>99</v>
      </c>
      <c r="P18" s="71">
        <f>Q18-N18-O18-'01'!I18</f>
        <v>0</v>
      </c>
      <c r="Q18" s="42">
        <v>633</v>
      </c>
    </row>
    <row r="19" spans="2:17" s="42" customFormat="1" x14ac:dyDescent="0.15">
      <c r="B19" s="36"/>
      <c r="C19" s="36"/>
      <c r="D19" s="92" t="s">
        <v>40</v>
      </c>
      <c r="E19" s="92"/>
      <c r="F19" s="92"/>
      <c r="G19" s="93"/>
      <c r="H19" s="72">
        <f t="shared" si="1"/>
        <v>225</v>
      </c>
      <c r="I19" s="60">
        <v>28</v>
      </c>
      <c r="J19" s="60">
        <v>19</v>
      </c>
      <c r="K19" s="60">
        <v>75</v>
      </c>
      <c r="L19" s="60">
        <v>2</v>
      </c>
      <c r="M19" s="60">
        <v>101</v>
      </c>
      <c r="N19" s="60">
        <v>0</v>
      </c>
      <c r="O19" s="74">
        <v>213</v>
      </c>
      <c r="P19" s="71">
        <f>Q19-N19-O19-'01'!I19</f>
        <v>0</v>
      </c>
      <c r="Q19" s="42">
        <v>749</v>
      </c>
    </row>
    <row r="20" spans="2:17" s="42" customFormat="1" ht="12" customHeight="1" x14ac:dyDescent="0.15">
      <c r="B20" s="36"/>
      <c r="C20" s="36"/>
      <c r="D20" s="94" t="s">
        <v>117</v>
      </c>
      <c r="E20" s="84"/>
      <c r="F20" s="84"/>
      <c r="G20" s="84"/>
      <c r="H20" s="72">
        <f t="shared" si="1"/>
        <v>11</v>
      </c>
      <c r="I20" s="60">
        <v>2</v>
      </c>
      <c r="J20" s="60">
        <v>0</v>
      </c>
      <c r="K20" s="60">
        <v>0</v>
      </c>
      <c r="L20" s="60">
        <v>0</v>
      </c>
      <c r="M20" s="60">
        <v>9</v>
      </c>
      <c r="N20" s="60">
        <v>0</v>
      </c>
      <c r="O20" s="74">
        <v>0</v>
      </c>
      <c r="P20" s="71">
        <f>Q20-N20-O20-'01'!I20</f>
        <v>0</v>
      </c>
      <c r="Q20" s="42">
        <v>1388</v>
      </c>
    </row>
    <row r="21" spans="2:17" s="41" customFormat="1" ht="15" customHeight="1" x14ac:dyDescent="0.15">
      <c r="B21" s="35"/>
      <c r="C21" s="132" t="s">
        <v>89</v>
      </c>
      <c r="D21" s="132"/>
      <c r="E21" s="132"/>
      <c r="F21" s="132"/>
      <c r="G21" s="133"/>
      <c r="H21" s="69">
        <f t="shared" si="1"/>
        <v>5340</v>
      </c>
      <c r="I21" s="55">
        <v>254</v>
      </c>
      <c r="J21" s="55">
        <v>610</v>
      </c>
      <c r="K21" s="55">
        <v>1402</v>
      </c>
      <c r="L21" s="55">
        <v>41</v>
      </c>
      <c r="M21" s="55">
        <v>3033</v>
      </c>
      <c r="N21" s="55">
        <v>0</v>
      </c>
      <c r="O21" s="71">
        <v>60</v>
      </c>
      <c r="P21" s="71">
        <f>Q21-N21-O21-'01'!I21</f>
        <v>0</v>
      </c>
      <c r="Q21" s="41">
        <v>49717</v>
      </c>
    </row>
    <row r="22" spans="2:17" s="42" customFormat="1" x14ac:dyDescent="0.15">
      <c r="B22" s="36"/>
      <c r="C22" s="36"/>
      <c r="D22" s="92" t="s">
        <v>11</v>
      </c>
      <c r="E22" s="92"/>
      <c r="F22" s="92"/>
      <c r="G22" s="93"/>
      <c r="H22" s="72">
        <f t="shared" si="1"/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74">
        <v>6</v>
      </c>
      <c r="P22" s="71">
        <f>Q22-N22-O22-'01'!I22</f>
        <v>0</v>
      </c>
      <c r="Q22" s="42">
        <v>6</v>
      </c>
    </row>
    <row r="23" spans="2:17" s="42" customFormat="1" x14ac:dyDescent="0.15">
      <c r="B23" s="36"/>
      <c r="C23" s="36"/>
      <c r="D23" s="92" t="s">
        <v>41</v>
      </c>
      <c r="E23" s="92"/>
      <c r="F23" s="92"/>
      <c r="G23" s="93"/>
      <c r="H23" s="72">
        <f t="shared" si="1"/>
        <v>2867</v>
      </c>
      <c r="I23" s="60">
        <v>119</v>
      </c>
      <c r="J23" s="60">
        <v>380</v>
      </c>
      <c r="K23" s="60">
        <v>715</v>
      </c>
      <c r="L23" s="60">
        <v>22</v>
      </c>
      <c r="M23" s="60">
        <v>1631</v>
      </c>
      <c r="N23" s="60">
        <v>0</v>
      </c>
      <c r="O23" s="74">
        <v>0</v>
      </c>
      <c r="P23" s="71">
        <f>Q23-N23-O23-'01'!I23</f>
        <v>0</v>
      </c>
      <c r="Q23" s="42">
        <v>26436</v>
      </c>
    </row>
    <row r="24" spans="2:17" s="42" customFormat="1" x14ac:dyDescent="0.15">
      <c r="B24" s="36"/>
      <c r="C24" s="36"/>
      <c r="D24" s="92" t="s">
        <v>42</v>
      </c>
      <c r="E24" s="92"/>
      <c r="F24" s="92"/>
      <c r="G24" s="93"/>
      <c r="H24" s="72">
        <f t="shared" si="1"/>
        <v>1997</v>
      </c>
      <c r="I24" s="60">
        <v>92</v>
      </c>
      <c r="J24" s="60">
        <v>167</v>
      </c>
      <c r="K24" s="60">
        <v>556</v>
      </c>
      <c r="L24" s="60">
        <v>18</v>
      </c>
      <c r="M24" s="60">
        <v>1164</v>
      </c>
      <c r="N24" s="60">
        <v>0</v>
      </c>
      <c r="O24" s="74">
        <v>0</v>
      </c>
      <c r="P24" s="71">
        <f>Q24-N24-O24-'01'!I24</f>
        <v>0</v>
      </c>
      <c r="Q24" s="42">
        <v>18145</v>
      </c>
    </row>
    <row r="25" spans="2:17" s="42" customFormat="1" x14ac:dyDescent="0.15">
      <c r="B25" s="36"/>
      <c r="C25" s="36"/>
      <c r="D25" s="36"/>
      <c r="E25" s="130" t="s">
        <v>43</v>
      </c>
      <c r="F25" s="130"/>
      <c r="G25" s="37" t="s">
        <v>12</v>
      </c>
      <c r="H25" s="72">
        <f t="shared" si="1"/>
        <v>31</v>
      </c>
      <c r="I25" s="60">
        <v>4</v>
      </c>
      <c r="J25" s="60">
        <v>2</v>
      </c>
      <c r="K25" s="60">
        <v>18</v>
      </c>
      <c r="L25" s="60">
        <v>1</v>
      </c>
      <c r="M25" s="60">
        <v>6</v>
      </c>
      <c r="N25" s="60">
        <v>0</v>
      </c>
      <c r="O25" s="74">
        <v>0</v>
      </c>
      <c r="P25" s="71">
        <f>Q25-N25-O25-'01'!I25</f>
        <v>0</v>
      </c>
      <c r="Q25" s="42">
        <v>63</v>
      </c>
    </row>
    <row r="26" spans="2:17" s="42" customFormat="1" x14ac:dyDescent="0.15">
      <c r="B26" s="36"/>
      <c r="C26" s="36"/>
      <c r="D26" s="92" t="s">
        <v>44</v>
      </c>
      <c r="E26" s="92"/>
      <c r="F26" s="92"/>
      <c r="G26" s="93"/>
      <c r="H26" s="72">
        <f t="shared" si="1"/>
        <v>424</v>
      </c>
      <c r="I26" s="60">
        <v>39</v>
      </c>
      <c r="J26" s="60">
        <v>61</v>
      </c>
      <c r="K26" s="60">
        <v>122</v>
      </c>
      <c r="L26" s="60">
        <v>1</v>
      </c>
      <c r="M26" s="60">
        <v>201</v>
      </c>
      <c r="N26" s="60">
        <v>0</v>
      </c>
      <c r="O26" s="74">
        <v>25</v>
      </c>
      <c r="P26" s="71">
        <f>Q26-N26-O26-'01'!I26</f>
        <v>0</v>
      </c>
      <c r="Q26" s="42">
        <v>3893</v>
      </c>
    </row>
    <row r="27" spans="2:17" s="42" customFormat="1" x14ac:dyDescent="0.15">
      <c r="B27" s="36"/>
      <c r="C27" s="36"/>
      <c r="D27" s="92" t="s">
        <v>45</v>
      </c>
      <c r="E27" s="92"/>
      <c r="F27" s="92"/>
      <c r="G27" s="93"/>
      <c r="H27" s="72">
        <f t="shared" si="1"/>
        <v>52</v>
      </c>
      <c r="I27" s="60">
        <v>4</v>
      </c>
      <c r="J27" s="60">
        <v>2</v>
      </c>
      <c r="K27" s="60">
        <v>9</v>
      </c>
      <c r="L27" s="60">
        <v>0</v>
      </c>
      <c r="M27" s="60">
        <v>37</v>
      </c>
      <c r="N27" s="60">
        <v>0</v>
      </c>
      <c r="O27" s="74">
        <v>29</v>
      </c>
      <c r="P27" s="71">
        <f>Q27-N27-O27-'01'!I27</f>
        <v>0</v>
      </c>
      <c r="Q27" s="42">
        <v>1237</v>
      </c>
    </row>
    <row r="28" spans="2:17" s="41" customFormat="1" ht="15" customHeight="1" x14ac:dyDescent="0.15">
      <c r="B28" s="35"/>
      <c r="C28" s="132" t="s">
        <v>90</v>
      </c>
      <c r="D28" s="132"/>
      <c r="E28" s="132"/>
      <c r="F28" s="132"/>
      <c r="G28" s="133"/>
      <c r="H28" s="69">
        <f t="shared" si="1"/>
        <v>10649</v>
      </c>
      <c r="I28" s="55">
        <v>2278</v>
      </c>
      <c r="J28" s="55">
        <v>1766</v>
      </c>
      <c r="K28" s="55">
        <v>2420</v>
      </c>
      <c r="L28" s="55">
        <v>0</v>
      </c>
      <c r="M28" s="55">
        <v>4185</v>
      </c>
      <c r="N28" s="55">
        <v>0</v>
      </c>
      <c r="O28" s="71">
        <v>9483</v>
      </c>
      <c r="P28" s="71">
        <f>Q28-N28-O28-'01'!I28</f>
        <v>344529</v>
      </c>
      <c r="Q28" s="41">
        <v>381769</v>
      </c>
    </row>
    <row r="29" spans="2:17" s="42" customFormat="1" x14ac:dyDescent="0.15">
      <c r="B29" s="36"/>
      <c r="C29" s="36"/>
      <c r="D29" s="92" t="s">
        <v>46</v>
      </c>
      <c r="E29" s="92"/>
      <c r="F29" s="92"/>
      <c r="G29" s="93"/>
      <c r="H29" s="72">
        <f t="shared" si="1"/>
        <v>10649</v>
      </c>
      <c r="I29" s="60">
        <v>2278</v>
      </c>
      <c r="J29" s="60">
        <v>1766</v>
      </c>
      <c r="K29" s="60">
        <v>2420</v>
      </c>
      <c r="L29" s="60">
        <v>0</v>
      </c>
      <c r="M29" s="60">
        <v>4185</v>
      </c>
      <c r="N29" s="60">
        <v>0</v>
      </c>
      <c r="O29" s="74">
        <v>9483</v>
      </c>
      <c r="P29" s="73">
        <f>Q29-N29-O29-'01'!I29</f>
        <v>0</v>
      </c>
      <c r="Q29" s="42">
        <v>37240</v>
      </c>
    </row>
    <row r="30" spans="2:17" s="42" customFormat="1" x14ac:dyDescent="0.15">
      <c r="B30" s="36"/>
      <c r="C30" s="36"/>
      <c r="D30" s="92" t="s">
        <v>47</v>
      </c>
      <c r="E30" s="92"/>
      <c r="F30" s="92"/>
      <c r="G30" s="93"/>
      <c r="H30" s="72">
        <f t="shared" si="1"/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74">
        <v>0</v>
      </c>
      <c r="P30" s="73">
        <f>Q30-N30-O30-'01'!I30</f>
        <v>119336</v>
      </c>
      <c r="Q30" s="42">
        <v>119336</v>
      </c>
    </row>
    <row r="31" spans="2:17" s="42" customFormat="1" x14ac:dyDescent="0.15">
      <c r="B31" s="36"/>
      <c r="C31" s="36"/>
      <c r="D31" s="92" t="s">
        <v>48</v>
      </c>
      <c r="E31" s="92"/>
      <c r="F31" s="92"/>
      <c r="G31" s="93"/>
      <c r="H31" s="72">
        <f t="shared" si="1"/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74">
        <v>0</v>
      </c>
      <c r="P31" s="73">
        <f>Q31-N31-O31-'01'!I31</f>
        <v>225193</v>
      </c>
      <c r="Q31" s="42">
        <v>225193</v>
      </c>
    </row>
    <row r="32" spans="2:17" s="41" customFormat="1" ht="15" customHeight="1" x14ac:dyDescent="0.15">
      <c r="B32" s="35"/>
      <c r="C32" s="132" t="s">
        <v>91</v>
      </c>
      <c r="D32" s="132"/>
      <c r="E32" s="132"/>
      <c r="F32" s="132"/>
      <c r="G32" s="133"/>
      <c r="H32" s="69">
        <f t="shared" si="1"/>
        <v>31</v>
      </c>
      <c r="I32" s="55">
        <v>1</v>
      </c>
      <c r="J32" s="55">
        <v>0</v>
      </c>
      <c r="K32" s="55">
        <v>0</v>
      </c>
      <c r="L32" s="55">
        <v>0</v>
      </c>
      <c r="M32" s="55">
        <v>30</v>
      </c>
      <c r="N32" s="55">
        <v>0</v>
      </c>
      <c r="O32" s="71">
        <v>1749</v>
      </c>
      <c r="P32" s="71">
        <f>Q32-N32-O32-'01'!I32</f>
        <v>34698</v>
      </c>
      <c r="Q32" s="41">
        <v>36663</v>
      </c>
    </row>
    <row r="33" spans="1:17" s="42" customFormat="1" x14ac:dyDescent="0.15">
      <c r="B33" s="36"/>
      <c r="C33" s="36"/>
      <c r="D33" s="92" t="s">
        <v>49</v>
      </c>
      <c r="E33" s="92"/>
      <c r="F33" s="92"/>
      <c r="G33" s="93"/>
      <c r="H33" s="72">
        <f t="shared" si="1"/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74">
        <v>0</v>
      </c>
      <c r="P33" s="73">
        <f>Q33-N33-O33-'01'!I33</f>
        <v>33353</v>
      </c>
      <c r="Q33" s="42">
        <v>33353</v>
      </c>
    </row>
    <row r="34" spans="1:17" s="42" customFormat="1" x14ac:dyDescent="0.15">
      <c r="B34" s="36"/>
      <c r="C34" s="36"/>
      <c r="D34" s="92" t="s">
        <v>50</v>
      </c>
      <c r="E34" s="92"/>
      <c r="F34" s="92"/>
      <c r="G34" s="93"/>
      <c r="H34" s="72">
        <f t="shared" si="1"/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73">
        <v>0</v>
      </c>
      <c r="P34" s="73">
        <f>Q34-N34-O34-'01'!I34</f>
        <v>1282</v>
      </c>
      <c r="Q34" s="42">
        <v>1282</v>
      </c>
    </row>
    <row r="35" spans="1:17" s="42" customFormat="1" x14ac:dyDescent="0.15">
      <c r="B35" s="36"/>
      <c r="C35" s="36"/>
      <c r="D35" s="36"/>
      <c r="E35" s="92" t="s">
        <v>50</v>
      </c>
      <c r="F35" s="92"/>
      <c r="G35" s="93"/>
      <c r="H35" s="72">
        <f t="shared" si="1"/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74">
        <v>0</v>
      </c>
      <c r="P35" s="73">
        <f>Q35-N35-O35-'01'!I35</f>
        <v>541</v>
      </c>
      <c r="Q35" s="43">
        <v>541</v>
      </c>
    </row>
    <row r="36" spans="1:17" s="42" customFormat="1" x14ac:dyDescent="0.15">
      <c r="B36" s="36"/>
      <c r="C36" s="36"/>
      <c r="D36" s="36"/>
      <c r="E36" s="92" t="s">
        <v>51</v>
      </c>
      <c r="F36" s="92"/>
      <c r="G36" s="93"/>
      <c r="H36" s="72">
        <f t="shared" si="1"/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74">
        <v>0</v>
      </c>
      <c r="P36" s="73">
        <f>Q36-N36-O36-'01'!I36</f>
        <v>741</v>
      </c>
      <c r="Q36" s="43">
        <v>741</v>
      </c>
    </row>
    <row r="37" spans="1:17" s="42" customFormat="1" x14ac:dyDescent="0.15">
      <c r="B37" s="36"/>
      <c r="C37" s="36"/>
      <c r="D37" s="92" t="s">
        <v>52</v>
      </c>
      <c r="E37" s="92"/>
      <c r="F37" s="92"/>
      <c r="G37" s="93"/>
      <c r="H37" s="72">
        <f t="shared" si="1"/>
        <v>29</v>
      </c>
      <c r="I37" s="58">
        <v>1</v>
      </c>
      <c r="J37" s="58">
        <v>0</v>
      </c>
      <c r="K37" s="58">
        <v>0</v>
      </c>
      <c r="L37" s="58">
        <v>0</v>
      </c>
      <c r="M37" s="58">
        <v>28</v>
      </c>
      <c r="N37" s="58">
        <v>0</v>
      </c>
      <c r="O37" s="58">
        <v>1701</v>
      </c>
      <c r="P37" s="73">
        <f>SUM(P38:P42)</f>
        <v>0</v>
      </c>
      <c r="Q37" s="42">
        <v>1893</v>
      </c>
    </row>
    <row r="38" spans="1:17" s="42" customFormat="1" x14ac:dyDescent="0.15">
      <c r="B38" s="36"/>
      <c r="C38" s="36"/>
      <c r="D38" s="36"/>
      <c r="E38" s="147" t="s">
        <v>13</v>
      </c>
      <c r="F38" s="147"/>
      <c r="G38" s="148"/>
      <c r="H38" s="72">
        <f t="shared" si="1"/>
        <v>10</v>
      </c>
      <c r="I38" s="60">
        <v>0</v>
      </c>
      <c r="J38" s="60">
        <v>0</v>
      </c>
      <c r="K38" s="60">
        <v>0</v>
      </c>
      <c r="L38" s="60">
        <v>0</v>
      </c>
      <c r="M38" s="60">
        <v>10</v>
      </c>
      <c r="N38" s="60">
        <v>0</v>
      </c>
      <c r="O38" s="74">
        <v>270</v>
      </c>
      <c r="P38" s="74">
        <f>Q38-N38-O38-'01'!I38</f>
        <v>0</v>
      </c>
      <c r="Q38" s="42">
        <v>311</v>
      </c>
    </row>
    <row r="39" spans="1:17" s="42" customFormat="1" x14ac:dyDescent="0.15">
      <c r="B39" s="36"/>
      <c r="C39" s="36"/>
      <c r="D39" s="36"/>
      <c r="E39" s="92" t="s">
        <v>14</v>
      </c>
      <c r="F39" s="92"/>
      <c r="G39" s="93"/>
      <c r="H39" s="72">
        <f t="shared" si="1"/>
        <v>14</v>
      </c>
      <c r="I39" s="60">
        <v>1</v>
      </c>
      <c r="J39" s="60">
        <v>0</v>
      </c>
      <c r="K39" s="60">
        <v>0</v>
      </c>
      <c r="L39" s="60">
        <v>0</v>
      </c>
      <c r="M39" s="60">
        <v>13</v>
      </c>
      <c r="N39" s="60">
        <v>0</v>
      </c>
      <c r="O39" s="74">
        <v>1233</v>
      </c>
      <c r="P39" s="74">
        <f>Q39-N39-O39-'01'!I39</f>
        <v>0</v>
      </c>
      <c r="Q39" s="42">
        <v>1337</v>
      </c>
    </row>
    <row r="40" spans="1:17" s="42" customFormat="1" x14ac:dyDescent="0.15">
      <c r="B40" s="36"/>
      <c r="C40" s="36"/>
      <c r="D40" s="36"/>
      <c r="E40" s="92" t="s">
        <v>53</v>
      </c>
      <c r="F40" s="92"/>
      <c r="G40" s="93"/>
      <c r="H40" s="72">
        <f t="shared" si="1"/>
        <v>1</v>
      </c>
      <c r="I40" s="60">
        <v>0</v>
      </c>
      <c r="J40" s="60">
        <v>0</v>
      </c>
      <c r="K40" s="60">
        <v>0</v>
      </c>
      <c r="L40" s="60">
        <v>0</v>
      </c>
      <c r="M40" s="60">
        <v>1</v>
      </c>
      <c r="N40" s="60">
        <v>0</v>
      </c>
      <c r="O40" s="74">
        <v>23</v>
      </c>
      <c r="P40" s="74">
        <f>Q40-N40-O40-'01'!I40</f>
        <v>0</v>
      </c>
      <c r="Q40" s="42">
        <v>25</v>
      </c>
    </row>
    <row r="41" spans="1:17" s="42" customFormat="1" x14ac:dyDescent="0.15">
      <c r="B41" s="36"/>
      <c r="C41" s="36"/>
      <c r="D41" s="36"/>
      <c r="E41" s="92" t="s">
        <v>15</v>
      </c>
      <c r="F41" s="92"/>
      <c r="G41" s="93"/>
      <c r="H41" s="72">
        <f t="shared" si="1"/>
        <v>3</v>
      </c>
      <c r="I41" s="60">
        <v>0</v>
      </c>
      <c r="J41" s="60">
        <v>0</v>
      </c>
      <c r="K41" s="60">
        <v>0</v>
      </c>
      <c r="L41" s="60">
        <v>0</v>
      </c>
      <c r="M41" s="60">
        <v>3</v>
      </c>
      <c r="N41" s="60">
        <v>0</v>
      </c>
      <c r="O41" s="74">
        <v>130</v>
      </c>
      <c r="P41" s="74">
        <f>Q41-N41-O41-'01'!I41</f>
        <v>0</v>
      </c>
      <c r="Q41" s="42">
        <v>165</v>
      </c>
    </row>
    <row r="42" spans="1:17" s="42" customFormat="1" x14ac:dyDescent="0.15">
      <c r="B42" s="36"/>
      <c r="C42" s="36"/>
      <c r="D42" s="36"/>
      <c r="E42" s="149" t="s">
        <v>54</v>
      </c>
      <c r="F42" s="149"/>
      <c r="G42" s="150"/>
      <c r="H42" s="72">
        <f t="shared" si="1"/>
        <v>1</v>
      </c>
      <c r="I42" s="60">
        <v>0</v>
      </c>
      <c r="J42" s="60">
        <v>0</v>
      </c>
      <c r="K42" s="60">
        <v>0</v>
      </c>
      <c r="L42" s="60">
        <v>0</v>
      </c>
      <c r="M42" s="60">
        <v>1</v>
      </c>
      <c r="N42" s="60">
        <v>0</v>
      </c>
      <c r="O42" s="74">
        <v>45</v>
      </c>
      <c r="P42" s="74">
        <f>Q42-N42-O42-'01'!I42</f>
        <v>0</v>
      </c>
      <c r="Q42" s="42">
        <v>55</v>
      </c>
    </row>
    <row r="43" spans="1:17" s="42" customFormat="1" x14ac:dyDescent="0.15">
      <c r="B43" s="36"/>
      <c r="C43" s="36"/>
      <c r="D43" s="92" t="s">
        <v>55</v>
      </c>
      <c r="E43" s="92"/>
      <c r="F43" s="92"/>
      <c r="G43" s="93"/>
      <c r="H43" s="72">
        <f t="shared" si="1"/>
        <v>2</v>
      </c>
      <c r="I43" s="60">
        <v>0</v>
      </c>
      <c r="J43" s="60">
        <v>0</v>
      </c>
      <c r="K43" s="60">
        <v>0</v>
      </c>
      <c r="L43" s="60">
        <v>0</v>
      </c>
      <c r="M43" s="60">
        <v>2</v>
      </c>
      <c r="N43" s="60">
        <v>0</v>
      </c>
      <c r="O43" s="74">
        <v>48</v>
      </c>
      <c r="P43" s="74">
        <f>Q43-N43-O43-'01'!I43</f>
        <v>0</v>
      </c>
      <c r="Q43" s="42">
        <v>72</v>
      </c>
    </row>
    <row r="44" spans="1:17" s="42" customFormat="1" x14ac:dyDescent="0.15">
      <c r="A44" s="41"/>
      <c r="B44" s="36"/>
      <c r="C44" s="36"/>
      <c r="D44" s="36"/>
      <c r="E44" s="130" t="s">
        <v>56</v>
      </c>
      <c r="F44" s="130"/>
      <c r="G44" s="37" t="s">
        <v>16</v>
      </c>
      <c r="H44" s="72">
        <f t="shared" si="1"/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74">
        <v>47</v>
      </c>
      <c r="P44" s="74">
        <f>Q44-N44-O44-'01'!I44</f>
        <v>0</v>
      </c>
      <c r="Q44" s="42">
        <v>47</v>
      </c>
    </row>
    <row r="45" spans="1:17" s="41" customFormat="1" x14ac:dyDescent="0.15">
      <c r="A45" s="42"/>
      <c r="B45" s="36"/>
      <c r="C45" s="36"/>
      <c r="D45" s="92" t="s">
        <v>57</v>
      </c>
      <c r="E45" s="92"/>
      <c r="F45" s="92"/>
      <c r="G45" s="93"/>
      <c r="H45" s="69">
        <f t="shared" si="1"/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74">
        <v>0</v>
      </c>
      <c r="P45" s="74">
        <f>Q45-N45-O45-'01'!I45</f>
        <v>0</v>
      </c>
      <c r="Q45" s="41">
        <v>0</v>
      </c>
    </row>
    <row r="46" spans="1:17" s="42" customFormat="1" x14ac:dyDescent="0.15">
      <c r="B46" s="36"/>
      <c r="C46" s="36"/>
      <c r="D46" s="92" t="s">
        <v>58</v>
      </c>
      <c r="E46" s="92"/>
      <c r="F46" s="92"/>
      <c r="G46" s="93"/>
      <c r="H46" s="72">
        <f t="shared" si="1"/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74">
        <v>0</v>
      </c>
      <c r="P46" s="74">
        <f>Q46-N46-O46-'01'!I46</f>
        <v>63</v>
      </c>
      <c r="Q46" s="42">
        <v>63</v>
      </c>
    </row>
    <row r="47" spans="1:17" s="41" customFormat="1" ht="15" customHeight="1" x14ac:dyDescent="0.15">
      <c r="B47" s="35"/>
      <c r="C47" s="132" t="s">
        <v>92</v>
      </c>
      <c r="D47" s="132"/>
      <c r="E47" s="132"/>
      <c r="F47" s="132"/>
      <c r="G47" s="133"/>
      <c r="H47" s="69">
        <f t="shared" si="1"/>
        <v>66</v>
      </c>
      <c r="I47" s="55">
        <v>14</v>
      </c>
      <c r="J47" s="55">
        <v>3</v>
      </c>
      <c r="K47" s="55">
        <v>5</v>
      </c>
      <c r="L47" s="55">
        <v>1</v>
      </c>
      <c r="M47" s="55">
        <v>43</v>
      </c>
      <c r="N47" s="55">
        <v>0</v>
      </c>
      <c r="O47" s="71">
        <v>2885</v>
      </c>
      <c r="P47" s="74">
        <f>Q47-N47-O47-'01'!I47</f>
        <v>0</v>
      </c>
      <c r="Q47" s="41">
        <v>7880</v>
      </c>
    </row>
    <row r="48" spans="1:17" s="42" customFormat="1" x14ac:dyDescent="0.15">
      <c r="B48" s="36"/>
      <c r="C48" s="36"/>
      <c r="D48" s="92" t="s">
        <v>59</v>
      </c>
      <c r="E48" s="92"/>
      <c r="F48" s="92"/>
      <c r="G48" s="93"/>
      <c r="H48" s="75">
        <f t="shared" si="1"/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73">
        <v>116</v>
      </c>
      <c r="P48" s="74">
        <f>Q48-N48-O48-'01'!I48</f>
        <v>0</v>
      </c>
      <c r="Q48" s="42">
        <v>116</v>
      </c>
    </row>
    <row r="49" spans="1:17" s="42" customFormat="1" x14ac:dyDescent="0.15">
      <c r="A49" s="41"/>
      <c r="B49" s="36"/>
      <c r="C49" s="36"/>
      <c r="D49" s="36"/>
      <c r="E49" s="149" t="s">
        <v>60</v>
      </c>
      <c r="F49" s="92"/>
      <c r="G49" s="93"/>
      <c r="H49" s="76">
        <f t="shared" si="1"/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25</v>
      </c>
      <c r="P49" s="74">
        <f>Q49-N49-O49-'01'!I49</f>
        <v>0</v>
      </c>
      <c r="Q49" s="42">
        <v>25</v>
      </c>
    </row>
    <row r="50" spans="1:17" s="41" customFormat="1" x14ac:dyDescent="0.15">
      <c r="A50" s="42"/>
      <c r="B50" s="36"/>
      <c r="C50" s="36"/>
      <c r="D50" s="36"/>
      <c r="E50" s="149" t="s">
        <v>61</v>
      </c>
      <c r="F50" s="92"/>
      <c r="G50" s="93"/>
      <c r="H50" s="77">
        <f t="shared" si="1"/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66</v>
      </c>
      <c r="P50" s="74">
        <f>Q50-N50-O50-'01'!I50</f>
        <v>0</v>
      </c>
      <c r="Q50" s="41">
        <v>66</v>
      </c>
    </row>
    <row r="51" spans="1:17" s="42" customFormat="1" x14ac:dyDescent="0.15">
      <c r="B51" s="36"/>
      <c r="C51" s="36"/>
      <c r="D51" s="36"/>
      <c r="E51" s="149" t="s">
        <v>62</v>
      </c>
      <c r="F51" s="92"/>
      <c r="G51" s="93"/>
      <c r="H51" s="76">
        <f t="shared" si="1"/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25</v>
      </c>
      <c r="P51" s="74">
        <f>Q51-N51-O51-'01'!I51</f>
        <v>0</v>
      </c>
      <c r="Q51" s="42">
        <v>25</v>
      </c>
    </row>
    <row r="52" spans="1:17" s="42" customFormat="1" x14ac:dyDescent="0.15">
      <c r="B52" s="36"/>
      <c r="C52" s="36"/>
      <c r="D52" s="92" t="s">
        <v>63</v>
      </c>
      <c r="E52" s="92"/>
      <c r="F52" s="92"/>
      <c r="G52" s="93"/>
      <c r="H52" s="76">
        <f t="shared" si="1"/>
        <v>66</v>
      </c>
      <c r="I52" s="64">
        <v>14</v>
      </c>
      <c r="J52" s="64">
        <v>3</v>
      </c>
      <c r="K52" s="64">
        <v>5</v>
      </c>
      <c r="L52" s="64">
        <v>1</v>
      </c>
      <c r="M52" s="64">
        <v>43</v>
      </c>
      <c r="N52" s="64">
        <v>0</v>
      </c>
      <c r="O52" s="64">
        <v>2769</v>
      </c>
      <c r="P52" s="74">
        <f>Q52-N52-O52-'01'!I52</f>
        <v>0</v>
      </c>
      <c r="Q52" s="42">
        <v>7764</v>
      </c>
    </row>
    <row r="53" spans="1:17" s="42" customFormat="1" x14ac:dyDescent="0.15">
      <c r="B53" s="38"/>
      <c r="C53" s="38"/>
      <c r="D53" s="38"/>
      <c r="E53" s="130" t="s">
        <v>64</v>
      </c>
      <c r="F53" s="130"/>
      <c r="G53" s="37" t="s">
        <v>17</v>
      </c>
      <c r="H53" s="76">
        <f t="shared" si="1"/>
        <v>49</v>
      </c>
      <c r="I53" s="64">
        <v>13</v>
      </c>
      <c r="J53" s="64">
        <v>3</v>
      </c>
      <c r="K53" s="64">
        <v>4</v>
      </c>
      <c r="L53" s="64">
        <v>0</v>
      </c>
      <c r="M53" s="64">
        <v>29</v>
      </c>
      <c r="N53" s="64">
        <v>0</v>
      </c>
      <c r="O53" s="64">
        <v>0</v>
      </c>
      <c r="P53" s="74">
        <f>Q53-N53-O53-'01'!I53</f>
        <v>0</v>
      </c>
      <c r="Q53" s="42">
        <v>4283</v>
      </c>
    </row>
    <row r="54" spans="1:17" s="42" customFormat="1" x14ac:dyDescent="0.15">
      <c r="B54" s="38"/>
      <c r="C54" s="38"/>
      <c r="D54" s="38"/>
      <c r="E54" s="131" t="s">
        <v>65</v>
      </c>
      <c r="F54" s="131"/>
      <c r="G54" s="37" t="s">
        <v>18</v>
      </c>
      <c r="H54" s="76">
        <f t="shared" si="1"/>
        <v>17</v>
      </c>
      <c r="I54" s="64">
        <v>1</v>
      </c>
      <c r="J54" s="64">
        <v>0</v>
      </c>
      <c r="K54" s="64">
        <v>1</v>
      </c>
      <c r="L54" s="64">
        <v>1</v>
      </c>
      <c r="M54" s="64">
        <v>14</v>
      </c>
      <c r="N54" s="64">
        <v>0</v>
      </c>
      <c r="O54" s="64">
        <v>1719</v>
      </c>
      <c r="P54" s="74">
        <f>Q54-N54-O54-'01'!I54</f>
        <v>0</v>
      </c>
      <c r="Q54" s="42">
        <v>2431</v>
      </c>
    </row>
    <row r="55" spans="1:17" s="41" customFormat="1" ht="15" customHeight="1" x14ac:dyDescent="0.15">
      <c r="B55" s="34"/>
      <c r="C55" s="132" t="s">
        <v>93</v>
      </c>
      <c r="D55" s="132"/>
      <c r="E55" s="132"/>
      <c r="F55" s="132"/>
      <c r="G55" s="133"/>
      <c r="H55" s="77">
        <f t="shared" si="1"/>
        <v>11143</v>
      </c>
      <c r="I55" s="66">
        <v>975</v>
      </c>
      <c r="J55" s="66">
        <v>890</v>
      </c>
      <c r="K55" s="66">
        <v>1302</v>
      </c>
      <c r="L55" s="66">
        <v>170</v>
      </c>
      <c r="M55" s="66">
        <v>7806</v>
      </c>
      <c r="N55" s="66">
        <v>0</v>
      </c>
      <c r="O55" s="66">
        <v>18214</v>
      </c>
      <c r="P55" s="66">
        <f>Q55-N55-O55-'01'!I55</f>
        <v>11764</v>
      </c>
      <c r="Q55" s="41">
        <v>87926</v>
      </c>
    </row>
    <row r="56" spans="1:17" s="42" customFormat="1" x14ac:dyDescent="0.15">
      <c r="B56" s="38"/>
      <c r="C56" s="38"/>
      <c r="D56" s="130" t="s">
        <v>66</v>
      </c>
      <c r="E56" s="130"/>
      <c r="F56" s="92" t="s">
        <v>67</v>
      </c>
      <c r="G56" s="93"/>
      <c r="H56" s="76">
        <f t="shared" si="1"/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74">
        <f>Q56-N56-O56-'01'!I56</f>
        <v>11746</v>
      </c>
      <c r="Q56" s="42">
        <v>11746</v>
      </c>
    </row>
    <row r="57" spans="1:17" s="42" customFormat="1" x14ac:dyDescent="0.15">
      <c r="B57" s="38"/>
      <c r="C57" s="38"/>
      <c r="D57" s="130" t="s">
        <v>66</v>
      </c>
      <c r="E57" s="130"/>
      <c r="F57" s="92" t="s">
        <v>68</v>
      </c>
      <c r="G57" s="93"/>
      <c r="H57" s="76">
        <f t="shared" si="1"/>
        <v>29</v>
      </c>
      <c r="I57" s="64">
        <v>0</v>
      </c>
      <c r="J57" s="64">
        <v>0</v>
      </c>
      <c r="K57" s="64">
        <v>0</v>
      </c>
      <c r="L57" s="64">
        <v>0</v>
      </c>
      <c r="M57" s="64">
        <v>29</v>
      </c>
      <c r="N57" s="64">
        <v>0</v>
      </c>
      <c r="O57" s="64">
        <v>61</v>
      </c>
      <c r="P57" s="74">
        <f>Q57-N57-O57-'01'!I57</f>
        <v>0</v>
      </c>
      <c r="Q57" s="42">
        <v>2094</v>
      </c>
    </row>
    <row r="58" spans="1:17" s="42" customFormat="1" x14ac:dyDescent="0.15">
      <c r="B58" s="38"/>
      <c r="C58" s="38"/>
      <c r="D58" s="130" t="s">
        <v>69</v>
      </c>
      <c r="E58" s="130"/>
      <c r="F58" s="92" t="s">
        <v>19</v>
      </c>
      <c r="G58" s="93"/>
      <c r="H58" s="76">
        <f t="shared" si="1"/>
        <v>1892</v>
      </c>
      <c r="I58" s="64">
        <v>314</v>
      </c>
      <c r="J58" s="64">
        <v>249</v>
      </c>
      <c r="K58" s="64">
        <v>502</v>
      </c>
      <c r="L58" s="64">
        <v>19</v>
      </c>
      <c r="M58" s="64">
        <v>808</v>
      </c>
      <c r="N58" s="64">
        <v>0</v>
      </c>
      <c r="O58" s="64">
        <v>2723</v>
      </c>
      <c r="P58" s="74">
        <f>Q58-N58-O58-'01'!I58</f>
        <v>0</v>
      </c>
      <c r="Q58" s="42">
        <v>9780</v>
      </c>
    </row>
    <row r="59" spans="1:17" s="42" customFormat="1" x14ac:dyDescent="0.15">
      <c r="B59" s="38"/>
      <c r="C59" s="38"/>
      <c r="D59" s="130" t="s">
        <v>70</v>
      </c>
      <c r="E59" s="130"/>
      <c r="F59" s="92" t="s">
        <v>71</v>
      </c>
      <c r="G59" s="93"/>
      <c r="H59" s="76">
        <f t="shared" si="1"/>
        <v>13</v>
      </c>
      <c r="I59" s="64">
        <v>1</v>
      </c>
      <c r="J59" s="64">
        <v>2</v>
      </c>
      <c r="K59" s="64">
        <v>2</v>
      </c>
      <c r="L59" s="64">
        <v>0</v>
      </c>
      <c r="M59" s="64">
        <v>8</v>
      </c>
      <c r="N59" s="64">
        <v>0</v>
      </c>
      <c r="O59" s="64">
        <v>0</v>
      </c>
      <c r="P59" s="74">
        <f>Q59-N59-O59-'01'!I59</f>
        <v>0</v>
      </c>
      <c r="Q59" s="42">
        <v>271</v>
      </c>
    </row>
    <row r="60" spans="1:17" s="42" customFormat="1" ht="12" customHeight="1" x14ac:dyDescent="0.15">
      <c r="B60" s="38"/>
      <c r="C60" s="38"/>
      <c r="D60" s="130" t="s">
        <v>72</v>
      </c>
      <c r="E60" s="130"/>
      <c r="F60" s="86" t="s">
        <v>111</v>
      </c>
      <c r="G60" s="87"/>
      <c r="H60" s="76">
        <f t="shared" si="1"/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74">
        <f>Q60-N60-O60-'01'!I60</f>
        <v>0</v>
      </c>
      <c r="Q60" s="42">
        <v>389</v>
      </c>
    </row>
    <row r="61" spans="1:17" s="42" customFormat="1" x14ac:dyDescent="0.15">
      <c r="B61" s="38"/>
      <c r="C61" s="38"/>
      <c r="D61" s="130" t="s">
        <v>72</v>
      </c>
      <c r="E61" s="130"/>
      <c r="F61" s="92" t="s">
        <v>20</v>
      </c>
      <c r="G61" s="93"/>
      <c r="H61" s="76">
        <f t="shared" si="1"/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733</v>
      </c>
      <c r="P61" s="74">
        <f>Q61-N61-O61-'01'!I61</f>
        <v>0</v>
      </c>
      <c r="Q61" s="42">
        <v>733</v>
      </c>
    </row>
    <row r="62" spans="1:17" s="42" customFormat="1" ht="12.75" thickBot="1" x14ac:dyDescent="0.2">
      <c r="B62" s="39"/>
      <c r="C62" s="39"/>
      <c r="D62" s="127" t="s">
        <v>73</v>
      </c>
      <c r="E62" s="127"/>
      <c r="F62" s="128" t="s">
        <v>21</v>
      </c>
      <c r="G62" s="129"/>
      <c r="H62" s="78">
        <f t="shared" si="1"/>
        <v>8459</v>
      </c>
      <c r="I62" s="68">
        <v>608</v>
      </c>
      <c r="J62" s="68">
        <v>601</v>
      </c>
      <c r="K62" s="68">
        <v>732</v>
      </c>
      <c r="L62" s="68">
        <v>146</v>
      </c>
      <c r="M62" s="68">
        <v>6372</v>
      </c>
      <c r="N62" s="68">
        <v>0</v>
      </c>
      <c r="O62" s="68">
        <v>11900</v>
      </c>
      <c r="P62" s="68">
        <f>Q62-N62-O62-'01'!I62</f>
        <v>0</v>
      </c>
      <c r="Q62" s="42">
        <v>56925</v>
      </c>
    </row>
    <row r="64" spans="1:17" x14ac:dyDescent="0.15">
      <c r="G64" s="32" t="s">
        <v>97</v>
      </c>
      <c r="H64" s="32"/>
    </row>
    <row r="65" spans="7:16" x14ac:dyDescent="0.15">
      <c r="G65" s="32" t="s">
        <v>98</v>
      </c>
      <c r="H65" s="33">
        <f>SUM(H8,H21,H28,H32,H47,H55)-H7</f>
        <v>0</v>
      </c>
      <c r="I65" s="33">
        <f t="shared" ref="I65:P65" si="2">SUM(I8,I21,I28,I32,I47,I55)-I7</f>
        <v>0</v>
      </c>
      <c r="J65" s="33">
        <f t="shared" si="2"/>
        <v>0</v>
      </c>
      <c r="K65" s="33">
        <f t="shared" si="2"/>
        <v>0</v>
      </c>
      <c r="L65" s="33">
        <f t="shared" si="2"/>
        <v>0</v>
      </c>
      <c r="M65" s="33">
        <f t="shared" si="2"/>
        <v>0</v>
      </c>
      <c r="N65" s="33">
        <f t="shared" si="2"/>
        <v>0</v>
      </c>
      <c r="O65" s="33">
        <f t="shared" si="2"/>
        <v>0</v>
      </c>
      <c r="P65" s="33">
        <f t="shared" si="2"/>
        <v>0</v>
      </c>
    </row>
    <row r="66" spans="7:16" x14ac:dyDescent="0.15">
      <c r="G66" s="32" t="s">
        <v>99</v>
      </c>
      <c r="H66" s="33">
        <f>SUM(H9,H14,H19,H20)-H8</f>
        <v>0</v>
      </c>
      <c r="I66" s="33">
        <f t="shared" ref="I66:P66" si="3">SUM(I9,I14,I19,I20)-I8</f>
        <v>0</v>
      </c>
      <c r="J66" s="33">
        <f t="shared" si="3"/>
        <v>0</v>
      </c>
      <c r="K66" s="33">
        <f t="shared" si="3"/>
        <v>0</v>
      </c>
      <c r="L66" s="33">
        <f t="shared" si="3"/>
        <v>0</v>
      </c>
      <c r="M66" s="33">
        <f t="shared" si="3"/>
        <v>0</v>
      </c>
      <c r="N66" s="33">
        <f t="shared" si="3"/>
        <v>0</v>
      </c>
      <c r="O66" s="33">
        <f t="shared" si="3"/>
        <v>0</v>
      </c>
      <c r="P66" s="33">
        <f t="shared" si="3"/>
        <v>0</v>
      </c>
    </row>
    <row r="67" spans="7:16" x14ac:dyDescent="0.15">
      <c r="G67" s="32" t="s">
        <v>5</v>
      </c>
      <c r="H67" s="33">
        <f>SUM(H10:H13)-H9</f>
        <v>0</v>
      </c>
      <c r="I67" s="33">
        <f t="shared" ref="I67:P67" si="4">SUM(I10:I13)-I9</f>
        <v>0</v>
      </c>
      <c r="J67" s="33">
        <f t="shared" si="4"/>
        <v>0</v>
      </c>
      <c r="K67" s="33">
        <f t="shared" si="4"/>
        <v>0</v>
      </c>
      <c r="L67" s="33">
        <f t="shared" si="4"/>
        <v>0</v>
      </c>
      <c r="M67" s="33">
        <f t="shared" si="4"/>
        <v>0</v>
      </c>
      <c r="N67" s="33">
        <f t="shared" si="4"/>
        <v>0</v>
      </c>
      <c r="O67" s="33">
        <f t="shared" si="4"/>
        <v>0</v>
      </c>
      <c r="P67" s="33">
        <f t="shared" si="4"/>
        <v>0</v>
      </c>
    </row>
    <row r="68" spans="7:16" x14ac:dyDescent="0.15">
      <c r="G68" s="32" t="s">
        <v>100</v>
      </c>
      <c r="H68" s="33">
        <f>SUM(H15:H18)-H14</f>
        <v>0</v>
      </c>
      <c r="I68" s="33">
        <f t="shared" ref="I68:P68" si="5">SUM(I15:I18)-I14</f>
        <v>0</v>
      </c>
      <c r="J68" s="33">
        <f t="shared" si="5"/>
        <v>0</v>
      </c>
      <c r="K68" s="33">
        <f t="shared" si="5"/>
        <v>0</v>
      </c>
      <c r="L68" s="33">
        <f t="shared" si="5"/>
        <v>0</v>
      </c>
      <c r="M68" s="33">
        <f t="shared" si="5"/>
        <v>0</v>
      </c>
      <c r="N68" s="33">
        <f t="shared" si="5"/>
        <v>0</v>
      </c>
      <c r="O68" s="33">
        <f t="shared" si="5"/>
        <v>0</v>
      </c>
      <c r="P68" s="33">
        <f t="shared" si="5"/>
        <v>0</v>
      </c>
    </row>
    <row r="69" spans="7:16" x14ac:dyDescent="0.15">
      <c r="G69" s="32" t="s">
        <v>101</v>
      </c>
      <c r="H69" s="33">
        <f>SUM(H22:H24,H26:H27)-H21</f>
        <v>0</v>
      </c>
      <c r="I69" s="33">
        <f t="shared" ref="I69:P69" si="6">SUM(I22:I24,I26:I27)-I21</f>
        <v>0</v>
      </c>
      <c r="J69" s="33">
        <f t="shared" si="6"/>
        <v>0</v>
      </c>
      <c r="K69" s="33">
        <f t="shared" si="6"/>
        <v>0</v>
      </c>
      <c r="L69" s="33">
        <f t="shared" si="6"/>
        <v>0</v>
      </c>
      <c r="M69" s="33">
        <f t="shared" si="6"/>
        <v>0</v>
      </c>
      <c r="N69" s="33">
        <f t="shared" si="6"/>
        <v>0</v>
      </c>
      <c r="O69" s="33">
        <f t="shared" si="6"/>
        <v>0</v>
      </c>
      <c r="P69" s="33">
        <f t="shared" si="6"/>
        <v>0</v>
      </c>
    </row>
    <row r="70" spans="7:16" x14ac:dyDescent="0.15">
      <c r="G70" s="32" t="s">
        <v>102</v>
      </c>
      <c r="H70" s="33">
        <f>SUM(H29:H31)-H28</f>
        <v>0</v>
      </c>
      <c r="I70" s="33">
        <f t="shared" ref="I70:P70" si="7">SUM(I29:I31)-I28</f>
        <v>0</v>
      </c>
      <c r="J70" s="33">
        <f t="shared" si="7"/>
        <v>0</v>
      </c>
      <c r="K70" s="33">
        <f t="shared" si="7"/>
        <v>0</v>
      </c>
      <c r="L70" s="33">
        <f t="shared" si="7"/>
        <v>0</v>
      </c>
      <c r="M70" s="33">
        <f t="shared" si="7"/>
        <v>0</v>
      </c>
      <c r="N70" s="33">
        <f t="shared" si="7"/>
        <v>0</v>
      </c>
      <c r="O70" s="33">
        <f t="shared" si="7"/>
        <v>0</v>
      </c>
      <c r="P70" s="33">
        <f t="shared" si="7"/>
        <v>0</v>
      </c>
    </row>
    <row r="71" spans="7:16" x14ac:dyDescent="0.15">
      <c r="G71" s="32" t="s">
        <v>103</v>
      </c>
      <c r="H71" s="33">
        <f>SUM(H33:H34,H37,H43,H45:H46)-H32</f>
        <v>0</v>
      </c>
      <c r="I71" s="33">
        <f t="shared" ref="I71:P71" si="8">SUM(I33:I34,I37,I43,I45:I46)-I32</f>
        <v>0</v>
      </c>
      <c r="J71" s="33">
        <f t="shared" si="8"/>
        <v>0</v>
      </c>
      <c r="K71" s="33">
        <f t="shared" si="8"/>
        <v>0</v>
      </c>
      <c r="L71" s="33">
        <f t="shared" si="8"/>
        <v>0</v>
      </c>
      <c r="M71" s="33">
        <f t="shared" si="8"/>
        <v>0</v>
      </c>
      <c r="N71" s="33">
        <f t="shared" si="8"/>
        <v>0</v>
      </c>
      <c r="O71" s="33">
        <f t="shared" si="8"/>
        <v>0</v>
      </c>
      <c r="P71" s="33">
        <f t="shared" si="8"/>
        <v>0</v>
      </c>
    </row>
    <row r="72" spans="7:16" x14ac:dyDescent="0.15">
      <c r="G72" s="32" t="s">
        <v>104</v>
      </c>
      <c r="H72" s="33">
        <f>SUM(H35:H36)-H34</f>
        <v>0</v>
      </c>
      <c r="I72" s="33">
        <f t="shared" ref="I72:P72" si="9">SUM(I35:I36)-I34</f>
        <v>0</v>
      </c>
      <c r="J72" s="33">
        <f t="shared" si="9"/>
        <v>0</v>
      </c>
      <c r="K72" s="33">
        <f t="shared" si="9"/>
        <v>0</v>
      </c>
      <c r="L72" s="33">
        <f t="shared" si="9"/>
        <v>0</v>
      </c>
      <c r="M72" s="33">
        <f t="shared" si="9"/>
        <v>0</v>
      </c>
      <c r="N72" s="33">
        <f t="shared" si="9"/>
        <v>0</v>
      </c>
      <c r="O72" s="33">
        <f t="shared" si="9"/>
        <v>0</v>
      </c>
      <c r="P72" s="33">
        <f t="shared" si="9"/>
        <v>0</v>
      </c>
    </row>
    <row r="73" spans="7:16" x14ac:dyDescent="0.15">
      <c r="G73" s="32" t="s">
        <v>105</v>
      </c>
      <c r="H73" s="33">
        <f>SUM(H38:H42)-H37</f>
        <v>0</v>
      </c>
      <c r="I73" s="33">
        <f t="shared" ref="I73:P73" si="10">SUM(I38:I42)-I37</f>
        <v>0</v>
      </c>
      <c r="J73" s="33">
        <f t="shared" si="10"/>
        <v>0</v>
      </c>
      <c r="K73" s="33">
        <f t="shared" si="10"/>
        <v>0</v>
      </c>
      <c r="L73" s="33">
        <f t="shared" si="10"/>
        <v>0</v>
      </c>
      <c r="M73" s="33">
        <f t="shared" si="10"/>
        <v>0</v>
      </c>
      <c r="N73" s="33">
        <f t="shared" si="10"/>
        <v>0</v>
      </c>
      <c r="O73" s="33">
        <f t="shared" si="10"/>
        <v>0</v>
      </c>
      <c r="P73" s="33">
        <f t="shared" si="10"/>
        <v>0</v>
      </c>
    </row>
    <row r="74" spans="7:16" x14ac:dyDescent="0.15">
      <c r="G74" s="32" t="s">
        <v>106</v>
      </c>
      <c r="H74" s="33">
        <f>SUM(H49:H51)-H48</f>
        <v>0</v>
      </c>
      <c r="I74" s="33">
        <f t="shared" ref="I74:P74" si="11">SUM(I49:I51)-I48</f>
        <v>0</v>
      </c>
      <c r="J74" s="33">
        <f t="shared" si="11"/>
        <v>0</v>
      </c>
      <c r="K74" s="33">
        <f t="shared" si="11"/>
        <v>0</v>
      </c>
      <c r="L74" s="33">
        <f t="shared" si="11"/>
        <v>0</v>
      </c>
      <c r="M74" s="33">
        <f t="shared" si="11"/>
        <v>0</v>
      </c>
      <c r="N74" s="33">
        <f t="shared" si="11"/>
        <v>0</v>
      </c>
      <c r="O74" s="33">
        <f t="shared" si="11"/>
        <v>0</v>
      </c>
      <c r="P74" s="33">
        <f t="shared" si="11"/>
        <v>0</v>
      </c>
    </row>
  </sheetData>
  <mergeCells count="73">
    <mergeCell ref="E51:G51"/>
    <mergeCell ref="D52:G52"/>
    <mergeCell ref="E53:F53"/>
    <mergeCell ref="C47:G47"/>
    <mergeCell ref="D48:G48"/>
    <mergeCell ref="E49:G49"/>
    <mergeCell ref="E50:G50"/>
    <mergeCell ref="D43:G43"/>
    <mergeCell ref="E44:F44"/>
    <mergeCell ref="D45:G45"/>
    <mergeCell ref="D46:G46"/>
    <mergeCell ref="E39:G39"/>
    <mergeCell ref="E40:G40"/>
    <mergeCell ref="E41:G41"/>
    <mergeCell ref="E42:G42"/>
    <mergeCell ref="E35:G35"/>
    <mergeCell ref="E36:G36"/>
    <mergeCell ref="D37:G37"/>
    <mergeCell ref="E38:G38"/>
    <mergeCell ref="D31:G31"/>
    <mergeCell ref="C32:G32"/>
    <mergeCell ref="D33:G33"/>
    <mergeCell ref="D34:G34"/>
    <mergeCell ref="D27:G27"/>
    <mergeCell ref="C28:G28"/>
    <mergeCell ref="D29:G29"/>
    <mergeCell ref="D30:G30"/>
    <mergeCell ref="D23:G23"/>
    <mergeCell ref="D24:G24"/>
    <mergeCell ref="E25:F25"/>
    <mergeCell ref="D26:G26"/>
    <mergeCell ref="D19:G19"/>
    <mergeCell ref="D20:G20"/>
    <mergeCell ref="C21:G21"/>
    <mergeCell ref="D22:G22"/>
    <mergeCell ref="E15:G15"/>
    <mergeCell ref="E16:G16"/>
    <mergeCell ref="E17:G17"/>
    <mergeCell ref="E18:G18"/>
    <mergeCell ref="E11:G11"/>
    <mergeCell ref="E12:G12"/>
    <mergeCell ref="E13:G13"/>
    <mergeCell ref="D14:G14"/>
    <mergeCell ref="B7:G7"/>
    <mergeCell ref="C8:G8"/>
    <mergeCell ref="D9:G9"/>
    <mergeCell ref="E10:G10"/>
    <mergeCell ref="R2:Z2"/>
    <mergeCell ref="H4:M4"/>
    <mergeCell ref="I5:L5"/>
    <mergeCell ref="N4:N6"/>
    <mergeCell ref="P4:P6"/>
    <mergeCell ref="H5:H6"/>
    <mergeCell ref="M5:M6"/>
    <mergeCell ref="G2:N2"/>
    <mergeCell ref="B4:G6"/>
    <mergeCell ref="O4:O6"/>
    <mergeCell ref="E54:F54"/>
    <mergeCell ref="C55:G55"/>
    <mergeCell ref="D58:E58"/>
    <mergeCell ref="F58:G58"/>
    <mergeCell ref="D57:E57"/>
    <mergeCell ref="F57:G57"/>
    <mergeCell ref="D56:E56"/>
    <mergeCell ref="F56:G56"/>
    <mergeCell ref="D62:E62"/>
    <mergeCell ref="F62:G62"/>
    <mergeCell ref="D59:E59"/>
    <mergeCell ref="F59:G59"/>
    <mergeCell ref="D60:E60"/>
    <mergeCell ref="F60:G60"/>
    <mergeCell ref="D61:E61"/>
    <mergeCell ref="F61:G6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2020-04-03T06:45:59Z</cp:lastPrinted>
  <dcterms:created xsi:type="dcterms:W3CDTF">2002-04-12T05:31:09Z</dcterms:created>
  <dcterms:modified xsi:type="dcterms:W3CDTF">2022-07-11T01:33:58Z</dcterms:modified>
</cp:coreProperties>
</file>